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codeName="ThisWorkbook"/>
  <mc:AlternateContent xmlns:mc="http://schemas.openxmlformats.org/markup-compatibility/2006">
    <mc:Choice Requires="x15">
      <x15ac:absPath xmlns:x15ac="http://schemas.microsoft.com/office/spreadsheetml/2010/11/ac" url="C:\Users\tja8082\Desktop\Desktop\EM&amp;V MEEIA 3\MEEIA 3_PY 1\"/>
    </mc:Choice>
  </mc:AlternateContent>
  <xr:revisionPtr revIDLastSave="0" documentId="8_{EEA417E2-6620-4584-8C6C-5F32EF6DAC72}" xr6:coauthVersionLast="45" xr6:coauthVersionMax="45" xr10:uidLastSave="{00000000-0000-0000-0000-000000000000}"/>
  <bookViews>
    <workbookView xWindow="-120" yWindow="-120" windowWidth="29040" windowHeight="15840" tabRatio="823" xr2:uid="{00000000-000D-0000-FFFF-FFFF00000000}"/>
  </bookViews>
  <sheets>
    <sheet name="Cover" sheetId="7" r:id="rId1"/>
    <sheet name="PY1 - C&amp;I Portfolio" sheetId="77" r:id="rId2"/>
    <sheet name="PY1 - Evergy Metro" sheetId="71" r:id="rId3"/>
    <sheet name="PY1 - Evergy MO West" sheetId="75" r:id="rId4"/>
    <sheet name="Business ESP - Standard" sheetId="50" r:id="rId5"/>
    <sheet name="Business ESP - Custom" sheetId="63" r:id="rId6"/>
    <sheet name="Process Efficiency" sheetId="66" r:id="rId7"/>
    <sheet name="OEA" sheetId="64" r:id="rId8"/>
    <sheet name="MEEIA 3 Targets" sheetId="76" state="hidden" r:id="rId9"/>
  </sheets>
  <externalReferences>
    <externalReference r:id="rId10"/>
    <externalReference r:id="rId11"/>
  </externalReferences>
  <definedNames>
    <definedName name="_xlnm._FilterDatabase" localSheetId="4" hidden="1">'Business ESP - Standard'!#REF!</definedName>
    <definedName name="discount_rate">'[1]General Inputs'!$D$5</definedName>
    <definedName name="EXPOSTGROSS">#REF!</definedName>
    <definedName name="Juris">[2]Input!$U$5</definedName>
    <definedName name="LINE_LOSS">'[1]General Inputs'!$D$6</definedName>
    <definedName name="LL">[2]Input!$U$3</definedName>
    <definedName name="LLF">[2]Input!$U$4</definedName>
    <definedName name="NTG">#REF!</definedName>
    <definedName name="StYr">[2]Input!$U$1</definedName>
    <definedName name="TD_CnI">#REF!</definedName>
    <definedName name="TD_Res">#REF!</definedName>
    <definedName name="TDCAP">#REF!</definedName>
    <definedName name="TDFLOOR">#REF!</definedName>
    <definedName name="TRUEUP">[2]Input!$L$9</definedName>
    <definedName name="WACC">[2]Input!$U$2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50" l="1"/>
  <c r="D11" i="75" l="1"/>
  <c r="G182" i="63" l="1"/>
  <c r="G183" i="63"/>
  <c r="G184" i="63"/>
  <c r="G176" i="63"/>
  <c r="G170" i="63"/>
  <c r="G164" i="63"/>
  <c r="F55" i="75" l="1"/>
  <c r="D55" i="75"/>
  <c r="C55" i="75"/>
  <c r="E54" i="75"/>
  <c r="G54" i="75" s="1"/>
  <c r="E53" i="75"/>
  <c r="G53" i="75" s="1"/>
  <c r="E52" i="75"/>
  <c r="E55" i="75" l="1"/>
  <c r="G55" i="75"/>
  <c r="G52" i="75"/>
  <c r="F132" i="63"/>
  <c r="F128" i="63"/>
  <c r="D128" i="63"/>
  <c r="D97" i="63"/>
  <c r="D98" i="63"/>
  <c r="D96" i="63"/>
  <c r="D88" i="63"/>
  <c r="D89" i="63"/>
  <c r="D87" i="63"/>
  <c r="D81" i="63"/>
  <c r="D82" i="63"/>
  <c r="D80" i="63"/>
  <c r="D72" i="63"/>
  <c r="D73" i="63"/>
  <c r="D71" i="63"/>
  <c r="B99" i="63"/>
  <c r="C99" i="63"/>
  <c r="B90" i="63"/>
  <c r="C90" i="63"/>
  <c r="D20" i="63"/>
  <c r="D47" i="63" s="1"/>
  <c r="E20" i="63"/>
  <c r="G20" i="63" s="1"/>
  <c r="D21" i="63"/>
  <c r="G47" i="63" s="1"/>
  <c r="E21" i="63"/>
  <c r="G21" i="63" s="1"/>
  <c r="D99" i="63" l="1"/>
  <c r="G46" i="63"/>
  <c r="D90" i="63"/>
  <c r="D49" i="63"/>
  <c r="D46" i="63"/>
  <c r="D48" i="63"/>
  <c r="G49" i="63"/>
  <c r="G48" i="63"/>
  <c r="C34" i="75" l="1"/>
  <c r="B34" i="75"/>
  <c r="D34" i="71"/>
  <c r="C34" i="71"/>
  <c r="B34" i="71"/>
  <c r="C139" i="50"/>
  <c r="I139" i="50" s="1"/>
  <c r="C103" i="50"/>
  <c r="I91" i="50" s="1"/>
  <c r="I96" i="50"/>
  <c r="I98" i="50"/>
  <c r="I90" i="50"/>
  <c r="I92" i="50"/>
  <c r="I100" i="50"/>
  <c r="H99" i="50"/>
  <c r="H98" i="50"/>
  <c r="H90" i="50"/>
  <c r="H92" i="50"/>
  <c r="H91" i="50"/>
  <c r="H100" i="50"/>
  <c r="H93" i="50"/>
  <c r="H97" i="50"/>
  <c r="H96" i="50"/>
  <c r="H95" i="50"/>
  <c r="H101" i="50"/>
  <c r="H94" i="50"/>
  <c r="G96" i="50"/>
  <c r="G95" i="50"/>
  <c r="G101" i="50"/>
  <c r="I135" i="50" l="1"/>
  <c r="I136" i="50"/>
  <c r="I131" i="50"/>
  <c r="I99" i="50"/>
  <c r="I129" i="50"/>
  <c r="I94" i="50"/>
  <c r="I97" i="50"/>
  <c r="I101" i="50"/>
  <c r="I127" i="50"/>
  <c r="I93" i="50"/>
  <c r="I95" i="50"/>
  <c r="I133" i="50"/>
  <c r="I128" i="50"/>
  <c r="I137" i="50"/>
  <c r="I134" i="50"/>
  <c r="I132" i="50"/>
  <c r="I130" i="50"/>
  <c r="B50" i="63" l="1"/>
  <c r="B39" i="63"/>
  <c r="D28" i="63" l="1"/>
  <c r="F12" i="63" s="1"/>
  <c r="H50" i="63"/>
  <c r="E50" i="63"/>
  <c r="C50" i="63"/>
  <c r="D50" i="63"/>
  <c r="F50" i="63"/>
  <c r="G50" i="63"/>
  <c r="H43" i="50" l="1"/>
  <c r="H58" i="50"/>
  <c r="F58" i="50"/>
  <c r="G50" i="50" s="1"/>
  <c r="F43" i="50"/>
  <c r="G36" i="50" s="1"/>
  <c r="E58" i="50"/>
  <c r="E43" i="50"/>
  <c r="B43" i="50"/>
  <c r="C43" i="50"/>
  <c r="D36" i="50" s="1"/>
  <c r="B58" i="50"/>
  <c r="C58" i="50"/>
  <c r="D50" i="50" s="1"/>
  <c r="F13" i="50"/>
  <c r="F12" i="50"/>
  <c r="F20" i="50"/>
  <c r="G42" i="50" l="1"/>
  <c r="G57" i="50"/>
  <c r="G41" i="50"/>
  <c r="G56" i="50"/>
  <c r="G40" i="50"/>
  <c r="G55" i="50"/>
  <c r="G39" i="50"/>
  <c r="G54" i="50"/>
  <c r="G38" i="50"/>
  <c r="G53" i="50"/>
  <c r="G37" i="50"/>
  <c r="G52" i="50"/>
  <c r="G51" i="50"/>
  <c r="D35" i="50"/>
  <c r="D41" i="50"/>
  <c r="D39" i="50"/>
  <c r="D37" i="50"/>
  <c r="D42" i="50"/>
  <c r="D40" i="50"/>
  <c r="D38" i="50"/>
  <c r="D56" i="50"/>
  <c r="D53" i="50"/>
  <c r="D52" i="50"/>
  <c r="D57" i="50"/>
  <c r="D55" i="50"/>
  <c r="D51" i="50"/>
  <c r="D54" i="50"/>
  <c r="E21" i="66"/>
  <c r="E20" i="66"/>
  <c r="E13" i="66"/>
  <c r="E12" i="66"/>
  <c r="E13" i="63"/>
  <c r="E12" i="63"/>
  <c r="E21" i="50"/>
  <c r="E20" i="50"/>
  <c r="E13" i="50"/>
  <c r="E12" i="50"/>
  <c r="G36" i="76"/>
  <c r="F36" i="76"/>
  <c r="E36" i="76"/>
  <c r="D36" i="76"/>
  <c r="G35" i="76"/>
  <c r="G34" i="76"/>
  <c r="G33" i="76"/>
  <c r="G32" i="76"/>
  <c r="F28" i="76"/>
  <c r="E28" i="76"/>
  <c r="G28" i="76" s="1"/>
  <c r="D28" i="76"/>
  <c r="G27" i="76"/>
  <c r="G26" i="76"/>
  <c r="G25" i="76"/>
  <c r="G24" i="76"/>
  <c r="G18" i="76"/>
  <c r="F18" i="76"/>
  <c r="E18" i="76"/>
  <c r="D18" i="76"/>
  <c r="G17" i="76"/>
  <c r="G16" i="76"/>
  <c r="G15" i="76"/>
  <c r="G14" i="76"/>
  <c r="F10" i="76"/>
  <c r="E10" i="76"/>
  <c r="G10" i="76" s="1"/>
  <c r="D10" i="76"/>
  <c r="G9" i="76"/>
  <c r="G8" i="76"/>
  <c r="G7" i="76"/>
  <c r="G6" i="76"/>
  <c r="D58" i="50" l="1"/>
  <c r="G58" i="50"/>
  <c r="I153" i="50"/>
  <c r="H153" i="50"/>
  <c r="E153" i="50"/>
  <c r="D153" i="50"/>
  <c r="C153" i="50"/>
  <c r="J152" i="50"/>
  <c r="F152" i="50"/>
  <c r="J151" i="50"/>
  <c r="F151" i="50"/>
  <c r="J150" i="50"/>
  <c r="F150" i="50"/>
  <c r="J149" i="50"/>
  <c r="F149" i="50"/>
  <c r="J148" i="50"/>
  <c r="F148" i="50"/>
  <c r="J147" i="50"/>
  <c r="F147" i="50"/>
  <c r="J146" i="50"/>
  <c r="F146" i="50"/>
  <c r="F145" i="50"/>
  <c r="F139" i="50"/>
  <c r="E139" i="50"/>
  <c r="D139" i="50"/>
  <c r="H137" i="50"/>
  <c r="G137" i="50"/>
  <c r="H135" i="50"/>
  <c r="G135" i="50"/>
  <c r="H136" i="50"/>
  <c r="G136" i="50"/>
  <c r="H131" i="50"/>
  <c r="G131" i="50"/>
  <c r="H129" i="50"/>
  <c r="G129" i="50"/>
  <c r="H127" i="50"/>
  <c r="G127" i="50"/>
  <c r="H133" i="50"/>
  <c r="G133" i="50"/>
  <c r="H128" i="50"/>
  <c r="G128" i="50"/>
  <c r="G134" i="50"/>
  <c r="G132" i="50"/>
  <c r="G130" i="50"/>
  <c r="J139" i="50" l="1"/>
  <c r="J136" i="50"/>
  <c r="J132" i="50"/>
  <c r="J135" i="50"/>
  <c r="J134" i="50"/>
  <c r="J137" i="50"/>
  <c r="J128" i="50"/>
  <c r="J130" i="50"/>
  <c r="J133" i="50"/>
  <c r="J127" i="50"/>
  <c r="J129" i="50"/>
  <c r="J131" i="50"/>
  <c r="G150" i="50"/>
  <c r="G151" i="50"/>
  <c r="G152" i="50"/>
  <c r="G145" i="50"/>
  <c r="G146" i="50"/>
  <c r="G147" i="50"/>
  <c r="G148" i="50"/>
  <c r="G149" i="50"/>
  <c r="K150" i="50"/>
  <c r="K151" i="50"/>
  <c r="K152" i="50"/>
  <c r="K145" i="50"/>
  <c r="K153" i="50" s="1"/>
  <c r="K146" i="50"/>
  <c r="K147" i="50"/>
  <c r="K148" i="50"/>
  <c r="K149" i="50"/>
  <c r="G139" i="50"/>
  <c r="J153" i="50"/>
  <c r="H139" i="50"/>
  <c r="F153" i="50"/>
  <c r="F13" i="71"/>
  <c r="D13" i="71"/>
  <c r="F24" i="75"/>
  <c r="D24" i="75"/>
  <c r="C24" i="75"/>
  <c r="G23" i="75"/>
  <c r="F23" i="75"/>
  <c r="D23" i="75"/>
  <c r="C23" i="75"/>
  <c r="F22" i="75"/>
  <c r="D22" i="75"/>
  <c r="C22" i="75"/>
  <c r="F13" i="75"/>
  <c r="D13" i="75"/>
  <c r="G12" i="75"/>
  <c r="F12" i="75"/>
  <c r="D12" i="75"/>
  <c r="C12" i="75"/>
  <c r="F11" i="75"/>
  <c r="C11" i="75"/>
  <c r="E34" i="75"/>
  <c r="A1" i="75"/>
  <c r="H23" i="75" l="1"/>
  <c r="F26" i="75"/>
  <c r="F15" i="77" s="1"/>
  <c r="D26" i="75"/>
  <c r="D15" i="77" s="1"/>
  <c r="E23" i="75"/>
  <c r="C26" i="75"/>
  <c r="C15" i="77" s="1"/>
  <c r="H12" i="75"/>
  <c r="C15" i="75"/>
  <c r="C7" i="77" s="1"/>
  <c r="F15" i="75"/>
  <c r="F7" i="77" s="1"/>
  <c r="D15" i="75"/>
  <c r="D7" i="77" s="1"/>
  <c r="E11" i="75"/>
  <c r="E12" i="75"/>
  <c r="E22" i="75"/>
  <c r="E34" i="71"/>
  <c r="E7" i="77" l="1"/>
  <c r="E15" i="77"/>
  <c r="E26" i="75"/>
  <c r="E15" i="75"/>
  <c r="F55" i="71"/>
  <c r="D55" i="71"/>
  <c r="C55" i="71"/>
  <c r="E54" i="71"/>
  <c r="G54" i="71" s="1"/>
  <c r="E53" i="71"/>
  <c r="G53" i="71" s="1"/>
  <c r="E52" i="71"/>
  <c r="G52" i="71" s="1"/>
  <c r="E55" i="71" l="1"/>
  <c r="G55" i="71" s="1"/>
  <c r="E107" i="63" l="1"/>
  <c r="E106" i="63"/>
  <c r="C74" i="63"/>
  <c r="B74" i="63"/>
  <c r="E63" i="63"/>
  <c r="D63" i="63"/>
  <c r="C63" i="63"/>
  <c r="B63" i="63"/>
  <c r="F39" i="63"/>
  <c r="C39" i="63"/>
  <c r="D74" i="63" l="1"/>
  <c r="J110" i="50" l="1"/>
  <c r="F110" i="50"/>
  <c r="F111" i="50"/>
  <c r="G93" i="50"/>
  <c r="G98" i="50"/>
  <c r="D24" i="71" l="1"/>
  <c r="C24" i="71"/>
  <c r="C23" i="71"/>
  <c r="G22" i="71"/>
  <c r="D22" i="71"/>
  <c r="C22" i="71"/>
  <c r="A1" i="64"/>
  <c r="A1" i="66"/>
  <c r="A1" i="50"/>
  <c r="A1" i="71"/>
  <c r="C12" i="71"/>
  <c r="G11" i="71"/>
  <c r="D11" i="71"/>
  <c r="C11" i="71"/>
  <c r="C26" i="71" l="1"/>
  <c r="C14" i="77" s="1"/>
  <c r="C16" i="77" s="1"/>
  <c r="C15" i="71"/>
  <c r="C6" i="77" s="1"/>
  <c r="C8" i="77" s="1"/>
  <c r="F22" i="71"/>
  <c r="F11" i="71"/>
  <c r="F23" i="71"/>
  <c r="F12" i="71"/>
  <c r="F15" i="71" l="1"/>
  <c r="F6" i="77" s="1"/>
  <c r="F8" i="77" s="1"/>
  <c r="F24" i="71"/>
  <c r="H11" i="71"/>
  <c r="F26" i="71" l="1"/>
  <c r="F14" i="77" s="1"/>
  <c r="F16" i="77" s="1"/>
  <c r="H22" i="71"/>
  <c r="E11" i="71" l="1"/>
  <c r="E22" i="71"/>
  <c r="F109" i="50" l="1"/>
  <c r="G35" i="50"/>
  <c r="F129" i="63" l="1"/>
  <c r="F130" i="63"/>
  <c r="F131" i="63"/>
  <c r="F133" i="63"/>
  <c r="F134" i="63"/>
  <c r="F135" i="63"/>
  <c r="F136" i="63"/>
  <c r="F137" i="63"/>
  <c r="F138" i="63"/>
  <c r="F139" i="63"/>
  <c r="F140" i="63"/>
  <c r="F141" i="63"/>
  <c r="F142" i="63"/>
  <c r="F143" i="63"/>
  <c r="D129" i="63"/>
  <c r="D130" i="63"/>
  <c r="D131" i="63"/>
  <c r="D132" i="63"/>
  <c r="D133" i="63"/>
  <c r="D134" i="63"/>
  <c r="D135" i="63"/>
  <c r="D136" i="63"/>
  <c r="D137" i="63"/>
  <c r="D138" i="63"/>
  <c r="D139" i="63"/>
  <c r="D140" i="63"/>
  <c r="D141" i="63"/>
  <c r="D142" i="63"/>
  <c r="D143" i="63"/>
  <c r="A129" i="63"/>
  <c r="B129" i="63"/>
  <c r="A130" i="63"/>
  <c r="B130" i="63"/>
  <c r="A131" i="63"/>
  <c r="B131" i="63"/>
  <c r="A132" i="63"/>
  <c r="B132" i="63"/>
  <c r="A133" i="63"/>
  <c r="B133" i="63"/>
  <c r="A134" i="63"/>
  <c r="B134" i="63"/>
  <c r="A135" i="63"/>
  <c r="B135" i="63"/>
  <c r="A136" i="63"/>
  <c r="B136" i="63"/>
  <c r="A137" i="63"/>
  <c r="B137" i="63"/>
  <c r="A138" i="63"/>
  <c r="B138" i="63"/>
  <c r="A139" i="63"/>
  <c r="B139" i="63"/>
  <c r="A140" i="63"/>
  <c r="B140" i="63"/>
  <c r="A141" i="63"/>
  <c r="B141" i="63"/>
  <c r="A142" i="63"/>
  <c r="B142" i="63"/>
  <c r="A143" i="63"/>
  <c r="B143" i="63"/>
  <c r="H107" i="63"/>
  <c r="E129" i="63" s="1"/>
  <c r="H108" i="63"/>
  <c r="E130" i="63" s="1"/>
  <c r="H109" i="63"/>
  <c r="E131" i="63" s="1"/>
  <c r="H110" i="63"/>
  <c r="E132" i="63" s="1"/>
  <c r="H111" i="63"/>
  <c r="E133" i="63" s="1"/>
  <c r="H112" i="63"/>
  <c r="E134" i="63" s="1"/>
  <c r="H113" i="63"/>
  <c r="E135" i="63" s="1"/>
  <c r="H114" i="63"/>
  <c r="E136" i="63" s="1"/>
  <c r="H115" i="63"/>
  <c r="E137" i="63" s="1"/>
  <c r="H116" i="63"/>
  <c r="E138" i="63" s="1"/>
  <c r="H117" i="63"/>
  <c r="E139" i="63" s="1"/>
  <c r="H118" i="63"/>
  <c r="E140" i="63" s="1"/>
  <c r="H119" i="63"/>
  <c r="E141" i="63" s="1"/>
  <c r="H120" i="63"/>
  <c r="E142" i="63" s="1"/>
  <c r="H121" i="63"/>
  <c r="E143" i="63" s="1"/>
  <c r="C129" i="63"/>
  <c r="E108" i="63"/>
  <c r="C130" i="63" s="1"/>
  <c r="E109" i="63"/>
  <c r="C131" i="63" s="1"/>
  <c r="E110" i="63"/>
  <c r="C132" i="63" s="1"/>
  <c r="E111" i="63"/>
  <c r="C133" i="63" s="1"/>
  <c r="E112" i="63"/>
  <c r="C134" i="63" s="1"/>
  <c r="E113" i="63"/>
  <c r="C135" i="63" s="1"/>
  <c r="E114" i="63"/>
  <c r="C136" i="63" s="1"/>
  <c r="E115" i="63"/>
  <c r="C137" i="63" s="1"/>
  <c r="E116" i="63"/>
  <c r="C138" i="63" s="1"/>
  <c r="E117" i="63"/>
  <c r="C139" i="63" s="1"/>
  <c r="E118" i="63"/>
  <c r="C140" i="63" s="1"/>
  <c r="E119" i="63"/>
  <c r="C141" i="63" s="1"/>
  <c r="E120" i="63"/>
  <c r="C142" i="63" s="1"/>
  <c r="E121" i="63"/>
  <c r="C143" i="63" s="1"/>
  <c r="G97" i="50"/>
  <c r="G91" i="50"/>
  <c r="G11" i="75"/>
  <c r="H11" i="75" l="1"/>
  <c r="G15" i="75"/>
  <c r="G22" i="75"/>
  <c r="F103" i="50"/>
  <c r="E103" i="50"/>
  <c r="G103" i="50" s="1"/>
  <c r="D103" i="50"/>
  <c r="G92" i="50"/>
  <c r="G90" i="50"/>
  <c r="G99" i="50"/>
  <c r="G94" i="50"/>
  <c r="G100" i="50"/>
  <c r="I117" i="50"/>
  <c r="H117" i="50"/>
  <c r="E117" i="50"/>
  <c r="G116" i="50" s="1"/>
  <c r="D117" i="50"/>
  <c r="C117" i="50"/>
  <c r="J116" i="50"/>
  <c r="F116" i="50"/>
  <c r="J115" i="50"/>
  <c r="F115" i="50"/>
  <c r="J114" i="50"/>
  <c r="F114" i="50"/>
  <c r="J113" i="50"/>
  <c r="F113" i="50"/>
  <c r="J112" i="50"/>
  <c r="F112" i="50"/>
  <c r="J111" i="50"/>
  <c r="H106" i="63"/>
  <c r="E128" i="63" s="1"/>
  <c r="C128" i="63"/>
  <c r="B128" i="63"/>
  <c r="A128" i="63"/>
  <c r="C83" i="63"/>
  <c r="B83" i="63"/>
  <c r="D13" i="50"/>
  <c r="D12" i="50"/>
  <c r="A1" i="63"/>
  <c r="G20" i="50"/>
  <c r="D20" i="50"/>
  <c r="D21" i="50"/>
  <c r="H15" i="75" l="1"/>
  <c r="G7" i="77"/>
  <c r="H7" i="77" s="1"/>
  <c r="J101" i="50"/>
  <c r="J97" i="50"/>
  <c r="J99" i="50"/>
  <c r="J98" i="50"/>
  <c r="J90" i="50"/>
  <c r="J92" i="50"/>
  <c r="J91" i="50"/>
  <c r="J96" i="50"/>
  <c r="J100" i="50"/>
  <c r="J95" i="50"/>
  <c r="J93" i="50"/>
  <c r="H22" i="75"/>
  <c r="G26" i="75"/>
  <c r="G110" i="50"/>
  <c r="G111" i="50"/>
  <c r="K114" i="50"/>
  <c r="K110" i="50"/>
  <c r="K112" i="50"/>
  <c r="G21" i="50"/>
  <c r="D83" i="63"/>
  <c r="J103" i="50"/>
  <c r="K116" i="50"/>
  <c r="G109" i="50"/>
  <c r="F117" i="50"/>
  <c r="J117" i="50"/>
  <c r="K113" i="50"/>
  <c r="G13" i="50"/>
  <c r="H103" i="50"/>
  <c r="G112" i="50"/>
  <c r="G115" i="50"/>
  <c r="G113" i="50"/>
  <c r="K109" i="50"/>
  <c r="K111" i="50"/>
  <c r="J94" i="50"/>
  <c r="G12" i="50"/>
  <c r="I103" i="50"/>
  <c r="K115" i="50"/>
  <c r="G114" i="50"/>
  <c r="H26" i="75" l="1"/>
  <c r="G15" i="77"/>
  <c r="H15" i="77" s="1"/>
  <c r="G153" i="50"/>
  <c r="D43" i="50"/>
  <c r="G117" i="50"/>
  <c r="G43" i="50"/>
  <c r="K117" i="50"/>
  <c r="H39" i="63" l="1"/>
  <c r="D23" i="71" l="1"/>
  <c r="D26" i="71" s="1"/>
  <c r="D13" i="63"/>
  <c r="F13" i="63"/>
  <c r="G36" i="63" l="1"/>
  <c r="G35" i="63"/>
  <c r="G37" i="63"/>
  <c r="G38" i="63"/>
  <c r="E26" i="71"/>
  <c r="D14" i="77"/>
  <c r="E23" i="71"/>
  <c r="G23" i="71"/>
  <c r="G13" i="63"/>
  <c r="G39" i="63" l="1"/>
  <c r="D16" i="77"/>
  <c r="E16" i="77" s="1"/>
  <c r="E14" i="77"/>
  <c r="H23" i="71"/>
  <c r="G26" i="71"/>
  <c r="D12" i="71"/>
  <c r="D15" i="71" s="1"/>
  <c r="D6" i="77" s="1"/>
  <c r="G12" i="71"/>
  <c r="G15" i="71" s="1"/>
  <c r="G6" i="77" s="1"/>
  <c r="D12" i="63"/>
  <c r="D38" i="63" l="1"/>
  <c r="D36" i="63"/>
  <c r="D37" i="63"/>
  <c r="D35" i="63"/>
  <c r="E6" i="77"/>
  <c r="D8" i="77"/>
  <c r="E8" i="77" s="1"/>
  <c r="G8" i="77"/>
  <c r="H8" i="77" s="1"/>
  <c r="H6" i="77"/>
  <c r="H26" i="71"/>
  <c r="G14" i="77"/>
  <c r="E12" i="71"/>
  <c r="G12" i="63"/>
  <c r="H12" i="71"/>
  <c r="D39" i="63" l="1"/>
  <c r="H14" i="77"/>
  <c r="G16" i="77"/>
  <c r="H16" i="77" s="1"/>
  <c r="E15" i="71"/>
  <c r="H15" i="71"/>
  <c r="E39" i="63"/>
</calcChain>
</file>

<file path=xl/sharedStrings.xml><?xml version="1.0" encoding="utf-8"?>
<sst xmlns="http://schemas.openxmlformats.org/spreadsheetml/2006/main" count="725" uniqueCount="288">
  <si>
    <t>Online Business Energy Audit</t>
  </si>
  <si>
    <t>Total</t>
  </si>
  <si>
    <t>Prepared for:</t>
  </si>
  <si>
    <t xml:space="preserve">Submitted by: </t>
  </si>
  <si>
    <t>Guidehouse, Inc.</t>
  </si>
  <si>
    <t>1375 Walnut Street, Suite 100</t>
  </si>
  <si>
    <t>Boulder, CO 80302</t>
  </si>
  <si>
    <t>Tel: +1.303.728.2500</t>
  </si>
  <si>
    <t>Guidehouse.com</t>
  </si>
  <si>
    <t>Business EER - Standard</t>
  </si>
  <si>
    <t>Business EER - Custom</t>
  </si>
  <si>
    <t>Sector</t>
  </si>
  <si>
    <t>Gross</t>
  </si>
  <si>
    <t>Net</t>
  </si>
  <si>
    <t>Reported Savings (kWh)</t>
  </si>
  <si>
    <t>Verified Savings (kWh)</t>
  </si>
  <si>
    <t>Realization Rate (%)</t>
  </si>
  <si>
    <t>MEEIA 3-Year Target (kWh)</t>
  </si>
  <si>
    <t>% of MEEIA Target Achieved</t>
  </si>
  <si>
    <t>Commercial EE Programs</t>
  </si>
  <si>
    <t>Educational Programs</t>
  </si>
  <si>
    <t>Reported Savings (kW)</t>
  </si>
  <si>
    <t>Verified Savings (kW)</t>
  </si>
  <si>
    <t>MEEIA 3-Year Target (kW)</t>
  </si>
  <si>
    <t>Program</t>
  </si>
  <si>
    <t xml:space="preserve">Business Online Energy Audit </t>
  </si>
  <si>
    <t>Data is sourced to Guidehouse analysis unless otherwise noted.</t>
  </si>
  <si>
    <t>N/A</t>
  </si>
  <si>
    <t>Online Energy Audit programs are not part of MEEIA Targets for Energy or Demand Savings.</t>
  </si>
  <si>
    <t>Evergy Metro TOTAL</t>
  </si>
  <si>
    <t>Note: Gross realization rates are the ratio of verified gross savings to reported gross savings and indicates the accuracy of deemed savings tracked by Evergy Metro.</t>
  </si>
  <si>
    <t>NTG Components by Program</t>
  </si>
  <si>
    <t>Free Ridership</t>
  </si>
  <si>
    <t>Participant Spillover</t>
  </si>
  <si>
    <t>Non-Participant Spillover</t>
  </si>
  <si>
    <t>NTGR</t>
  </si>
  <si>
    <t>Total Resource Cost Test</t>
  </si>
  <si>
    <t>Societal Cost Test</t>
  </si>
  <si>
    <t>Utility Cost Test</t>
  </si>
  <si>
    <t>Participant Cost Test</t>
  </si>
  <si>
    <t>Rate Impact Measure Test</t>
  </si>
  <si>
    <t>Evergy Metro</t>
  </si>
  <si>
    <t>Guidehouse</t>
  </si>
  <si>
    <t>Portfolio</t>
  </si>
  <si>
    <t>Rebate Costs</t>
  </si>
  <si>
    <t>Total Costs</t>
  </si>
  <si>
    <t>Total Net Benefits</t>
  </si>
  <si>
    <t>*Evergy allocates indirect program administrative costs to programs as a percentage of total budget. These costs are not tracked separately from direct program administrative costs and are therefore included in that total.</t>
  </si>
  <si>
    <t>Portfolio Total**</t>
  </si>
  <si>
    <t>Benefit Cost Test</t>
  </si>
  <si>
    <t>TRC</t>
  </si>
  <si>
    <t>UCT</t>
  </si>
  <si>
    <t>RIM</t>
  </si>
  <si>
    <t>SCT</t>
  </si>
  <si>
    <t>PCT</t>
  </si>
  <si>
    <t>Note: The EM&amp;V report applied the following discount rates when calculating net present value.</t>
  </si>
  <si>
    <t>Executive Summary</t>
  </si>
  <si>
    <t>Reported Savings</t>
  </si>
  <si>
    <t>Verified Savings</t>
  </si>
  <si>
    <t>Realization Rate</t>
  </si>
  <si>
    <t>Energy at Customer Meter (kWh)</t>
  </si>
  <si>
    <t>Coinc Demand at Customer Meter (kW)</t>
  </si>
  <si>
    <t>Source: Program Tracking Database and Guidehouse analysis</t>
  </si>
  <si>
    <t>Net to Gross Component Summary</t>
  </si>
  <si>
    <t xml:space="preserve">Note: The NTG ratio is rounded to the nearest 100th. </t>
  </si>
  <si>
    <t>Measure Type</t>
  </si>
  <si>
    <t>Total Number of Projects</t>
  </si>
  <si>
    <t>Reported Energy Savings (kWh)</t>
  </si>
  <si>
    <t>% of Total</t>
  </si>
  <si>
    <t>Verified Energy Savings (kWh)</t>
  </si>
  <si>
    <t>Reported Demand Savings (kW)</t>
  </si>
  <si>
    <t>Verified Demand Savings (kW)</t>
  </si>
  <si>
    <t>HVAC</t>
  </si>
  <si>
    <t>Lighting</t>
  </si>
  <si>
    <t>Pumps/Fans</t>
  </si>
  <si>
    <t>Refrigeration</t>
  </si>
  <si>
    <t>Additional Detail</t>
  </si>
  <si>
    <t>Verified Inputs for Lighting Projects</t>
  </si>
  <si>
    <t>Building Type</t>
  </si>
  <si>
    <t>Verified (Guidehouse Analysis and IL TRM)</t>
  </si>
  <si>
    <t>Total Number of Loggers Installed</t>
  </si>
  <si>
    <t>Waste Heat Factor (Energy)</t>
  </si>
  <si>
    <t>Waste Heat Factor (Demand)</t>
  </si>
  <si>
    <t>Revised Coincident Factor (CF)</t>
  </si>
  <si>
    <t>Revised Hours of Use (HOU)</t>
  </si>
  <si>
    <t>Industrial</t>
  </si>
  <si>
    <t>Office</t>
  </si>
  <si>
    <t>Other</t>
  </si>
  <si>
    <t>Retail</t>
  </si>
  <si>
    <t>School</t>
  </si>
  <si>
    <t>Warehouse</t>
  </si>
  <si>
    <t>Exterior</t>
  </si>
  <si>
    <t>Source: Program Tracking Database and Guidehouse analysis and Illinois TRM</t>
  </si>
  <si>
    <t>Final NTG Component Results - C&amp;I Standard Rebate Program</t>
  </si>
  <si>
    <t>Survey Type</t>
  </si>
  <si>
    <t>Respondents</t>
  </si>
  <si>
    <t>Number of Respondents</t>
  </si>
  <si>
    <t>Reporting Year (PY)</t>
  </si>
  <si>
    <t xml:space="preserve">Free Ridership </t>
  </si>
  <si>
    <t xml:space="preserve">Non-Participant Spillover </t>
  </si>
  <si>
    <t>Participant Web Survey</t>
  </si>
  <si>
    <t>PY2016 Participating End-Use Customers</t>
  </si>
  <si>
    <t>--</t>
  </si>
  <si>
    <t>Trade Ally Web Survey</t>
  </si>
  <si>
    <t>Participating Trade Allies</t>
  </si>
  <si>
    <t>Measures with 2% or more program level savings and their effect on Program Level Realization Rate</t>
  </si>
  <si>
    <t>Measure name</t>
  </si>
  <si>
    <t>Primary Key</t>
  </si>
  <si>
    <t>Energy Realization Rate (%)</t>
  </si>
  <si>
    <t>Demand Realization Rate (%)</t>
  </si>
  <si>
    <t>Percentage of Reported savings kWh (%)</t>
  </si>
  <si>
    <t>Percentage of Reported savings kW (%)</t>
  </si>
  <si>
    <t>Effect on Energy Realization Rate</t>
  </si>
  <si>
    <t>Effect on Demand Realization Rate</t>
  </si>
  <si>
    <t>Interior LED 2X4 Retrofit Kit replacing T8, T12 or T5/T5HO fixture</t>
  </si>
  <si>
    <t>Interior LED 2X4 Troffer or Linear Ambient replacing T8, T12 or T5/T5HO fixture</t>
  </si>
  <si>
    <t>Interior LED 2X2 Troffer or Linear Ambient replacing T8, T12 or T5/T5HO fixture</t>
  </si>
  <si>
    <t>Other Measures</t>
  </si>
  <si>
    <t>TOTAL</t>
  </si>
  <si>
    <t>Savings by Building Type</t>
  </si>
  <si>
    <t>% of Verified Total kWh</t>
  </si>
  <si>
    <t>Demand Realization Rate</t>
  </si>
  <si>
    <t>% of Verified Total kW</t>
  </si>
  <si>
    <t>Standard- Evergy Metro</t>
  </si>
  <si>
    <t>Parking Garage*</t>
  </si>
  <si>
    <t>*Lighting measures installed in parking garages were separated out from other projects since the waste heat factor for garages are 1.0, the coincidence factor is 1.0, and the HOU is assumed to be 8760</t>
  </si>
  <si>
    <t>Source: Guidehouse analysis PY2018</t>
  </si>
  <si>
    <t>% of Total Verified Energy (%)</t>
  </si>
  <si>
    <t>% of Total Verified Demand (%)</t>
  </si>
  <si>
    <t>Miscellaneous</t>
  </si>
  <si>
    <t xml:space="preserve">End-of-Year Population and Sample Sizes </t>
  </si>
  <si>
    <t>Stratum</t>
  </si>
  <si>
    <t>Reported Peak Demand Savings (kW)</t>
  </si>
  <si>
    <t>Projects in Sample</t>
  </si>
  <si>
    <t>Certainty</t>
  </si>
  <si>
    <t>Source: C&amp;I Custom Rebate Program Tracking Database and Guidehouse analysis</t>
  </si>
  <si>
    <t>Note: Large projects account for at least 75% of total energy savings while total energy savings of all small projects are no more than 25%.</t>
  </si>
  <si>
    <t>Total Reported Energy Savings (kWh)</t>
  </si>
  <si>
    <t>Total Verified Energy Savings (kWh)</t>
  </si>
  <si>
    <t>Energy RR</t>
  </si>
  <si>
    <t>Relative Precision at 90% Confidence (one-tailed)</t>
  </si>
  <si>
    <t>Total Reported Coincident Demand Savings (kW)</t>
  </si>
  <si>
    <t>Total Verified Coincident Demand Savings (kW)</t>
  </si>
  <si>
    <t>Coincident Demand RR</t>
  </si>
  <si>
    <t xml:space="preserve">Project-Level Energy and Demand Savings and RRs </t>
  </si>
  <si>
    <t>Project Type</t>
  </si>
  <si>
    <t>Reported kWh</t>
  </si>
  <si>
    <t>Verified kWh</t>
  </si>
  <si>
    <t>Realization Rate (kWh)</t>
  </si>
  <si>
    <t>Reported kW</t>
  </si>
  <si>
    <t>Verified kW</t>
  </si>
  <si>
    <t>Realization Rate (kW)</t>
  </si>
  <si>
    <t>Project-Level Results for Sampled Projects</t>
  </si>
  <si>
    <t>Nav. Site ID</t>
  </si>
  <si>
    <t>Energy RR (%)</t>
  </si>
  <si>
    <t>Effect on Energy RR (%)</t>
  </si>
  <si>
    <t>Demand RR (%)</t>
  </si>
  <si>
    <t>Effect on Demand RR (%)</t>
  </si>
  <si>
    <t>Reason for Discrepancy</t>
  </si>
  <si>
    <t>No discrepancy was found between the reported and verified savings for this project.</t>
  </si>
  <si>
    <t>Participant Satisfaction with Custom Program (on a scale of 1 through 5, 1 being the lowest, 5 being the highest)</t>
  </si>
  <si>
    <t>Program Component</t>
  </si>
  <si>
    <t>Average Satisfaction (1-5)</t>
  </si>
  <si>
    <t>Amount of rebate</t>
  </si>
  <si>
    <t>Application process</t>
  </si>
  <si>
    <t>Pre-approval application</t>
  </si>
  <si>
    <t>Energy Analyzer: Data Tables</t>
  </si>
  <si>
    <t>Process Efficiency</t>
  </si>
  <si>
    <t>Energy Savings at the Customer Meter – PY1</t>
  </si>
  <si>
    <t>Coincident Demand Savings at the Customer Meter – PY1</t>
  </si>
  <si>
    <t>Every Metro Program Savings Summary - PY1</t>
  </si>
  <si>
    <t>Commercial &amp; Industrial EE Programs</t>
  </si>
  <si>
    <t>N/A - Savings not claimed in PY1</t>
  </si>
  <si>
    <t>Total C&amp;I Sector Level</t>
  </si>
  <si>
    <t>Overall Portfolio: Evergy Metro Data Tables</t>
  </si>
  <si>
    <t>Evergy MO West Program Savings Summary - PY1</t>
  </si>
  <si>
    <t>Process Efficiency: Data Tables</t>
  </si>
  <si>
    <t>Evergy MO West TOTAL</t>
  </si>
  <si>
    <t>Overall Portfolio: Evergy MO West Data Tables</t>
  </si>
  <si>
    <t>Benefit-Cost Ratios by Program and Cost Test – PY1</t>
  </si>
  <si>
    <t>Program Administrative Costs - PY1</t>
  </si>
  <si>
    <t>Evergy Services, Inc. (ESI) Evaluation, Measurement, and Verification Report  – Commercial &amp; Industrial Databook</t>
  </si>
  <si>
    <t>MEEIA 3-Year Target</t>
  </si>
  <si>
    <t>Evergy Metro Data Tables</t>
  </si>
  <si>
    <t>Evergy MO West Data Tables</t>
  </si>
  <si>
    <t>MEEIA 3 - Discount Rate Matrix</t>
  </si>
  <si>
    <t>EVERGY MEEIA 3 Savings Targets</t>
  </si>
  <si>
    <t xml:space="preserve">EVERGY Metro </t>
  </si>
  <si>
    <t xml:space="preserve">kWh Savings </t>
  </si>
  <si>
    <t>PY1</t>
  </si>
  <si>
    <t>PY2</t>
  </si>
  <si>
    <t>PY3</t>
  </si>
  <si>
    <t>Business Standard</t>
  </si>
  <si>
    <t>Business Custom</t>
  </si>
  <si>
    <t>Business Process Efficiency</t>
  </si>
  <si>
    <t xml:space="preserve">kW Savings </t>
  </si>
  <si>
    <t>EVERGY MO West</t>
  </si>
  <si>
    <t>Business Energy Savings Program - Standard: Data Tables</t>
  </si>
  <si>
    <t>Evergy Metro Savings by Measure Type</t>
  </si>
  <si>
    <t>Evergy MO West Savings by Measure Type</t>
  </si>
  <si>
    <t>Cooking</t>
  </si>
  <si>
    <t>Cooling</t>
  </si>
  <si>
    <t>Lighting Control</t>
  </si>
  <si>
    <t>Pools</t>
  </si>
  <si>
    <t>Business Energy Savings Program - Custom: Data Tables</t>
  </si>
  <si>
    <t>Evergy Metro BESP Custom - PY1 Summary by Measure Type</t>
  </si>
  <si>
    <t>Evergy Missouri West BESP Custom - PY1 Summary by Measure Type</t>
  </si>
  <si>
    <t>Air Conditioning and Heating</t>
  </si>
  <si>
    <t>Appliances</t>
  </si>
  <si>
    <t>Lighting System Upgrades</t>
  </si>
  <si>
    <t>Large</t>
  </si>
  <si>
    <t>Small</t>
  </si>
  <si>
    <t>No savings claimed in PY1</t>
  </si>
  <si>
    <t>Interior LED Linear Lamp Replacing 4ft T8, T12, or T5/T5HO Lamp</t>
  </si>
  <si>
    <t>Interior LED 1X4 Retrofit Kit replacing T8, T12 or T5/T5HO fixture</t>
  </si>
  <si>
    <t>Interior LED 1X4 Troffer or Linear Ambient replacing T8, T12 or T5/T5HO fixture</t>
  </si>
  <si>
    <t>LED Low/High Bay Fixture replacing 301W-450W fixture</t>
  </si>
  <si>
    <t>LED High Bay fixture replacing &gt; 750W fixture</t>
  </si>
  <si>
    <t>LED low/high bay mogul screw-base lamp/retrofit kit replacing 301W - 450W fixture</t>
  </si>
  <si>
    <t>Packaged DX 240 - 760kbtu</t>
  </si>
  <si>
    <t>Exterior LED replacing &gt; 400W Fixture or Mogul Screw-Base Lamp</t>
  </si>
  <si>
    <t>Exterior LED replacing 251W-400W Fixture or Mogul Screw‐Base Lamp</t>
  </si>
  <si>
    <t>Exterior LED replacing &lt; 175W Fixture or Mogul Screw-Base Lamp</t>
  </si>
  <si>
    <t>Evergy MO West</t>
  </si>
  <si>
    <t>Evergy TOTAL</t>
  </si>
  <si>
    <r>
      <t xml:space="preserve">MEEIA </t>
    </r>
    <r>
      <rPr>
        <b/>
        <sz val="9"/>
        <color rgb="FFF2F2F2"/>
        <rFont val="Arial"/>
        <family val="2"/>
      </rPr>
      <t xml:space="preserve">Cycle 3 </t>
    </r>
    <r>
      <rPr>
        <b/>
        <sz val="9"/>
        <color rgb="FFFFFFFF"/>
        <rFont val="Arial"/>
        <family val="2"/>
      </rPr>
      <t>3-Year Target (kWh)</t>
    </r>
  </si>
  <si>
    <t>Verified 3 -Year Savings (kWh)</t>
  </si>
  <si>
    <t>Percentage of MEEIA 3-Year Target Achieved</t>
  </si>
  <si>
    <r>
      <t xml:space="preserve">MEEIA </t>
    </r>
    <r>
      <rPr>
        <b/>
        <sz val="9"/>
        <color rgb="FFF2F2F2"/>
        <rFont val="Arial"/>
        <family val="2"/>
      </rPr>
      <t>Cycle 3 3</t>
    </r>
    <r>
      <rPr>
        <b/>
        <sz val="9"/>
        <color rgb="FFFFFFFF"/>
        <rFont val="Arial"/>
        <family val="2"/>
      </rPr>
      <t>-Year Target (kW)</t>
    </r>
  </si>
  <si>
    <t>Verified 3 -Year Savings (kW)</t>
  </si>
  <si>
    <t>Program to Date Demand Savings at the Customer Meter by Sector</t>
  </si>
  <si>
    <t>Program to Date Energy Savings at the Customer Meter by Territory</t>
  </si>
  <si>
    <t>% of MEEIA 3-Year Target Achieved</t>
  </si>
  <si>
    <t>Program Name</t>
  </si>
  <si>
    <t>Evergy Metro - Energy Impacts at the Customer Meter For Sampled Projects</t>
  </si>
  <si>
    <t>Evergy Metro - Coincident Demand Impacts at Customer Meter For Sampled Projects</t>
  </si>
  <si>
    <t>Evergy MO West - Energy Impacts at the Customer Meter For Sampled Projects</t>
  </si>
  <si>
    <t>Evergy MO West - Coincident Demand Impacts at Customer Meter For Sampled Projects</t>
  </si>
  <si>
    <t>NA</t>
  </si>
  <si>
    <t>1578, 2549</t>
  </si>
  <si>
    <t>1281, 1612</t>
  </si>
  <si>
    <t>1403, 1613</t>
  </si>
  <si>
    <t>2376, 1795</t>
  </si>
  <si>
    <t>Premise ID</t>
  </si>
  <si>
    <t>Project ID(s)</t>
  </si>
  <si>
    <t>The difference in the energy savings compared to the reported savings was due to an inconsistency between the savings supported by the final application calculations and the reported savings. The savings supported by the calculations and final application were 1,836,962 kWh and 335.49 kW, which are both significantly lower than the reported savings for this project. Had the reported savings matched the values in the application, the ex post realization rates would have been 113% for energy and 73% demand. The ex ante calculations used baseline LPD values of 1.0 for the offices and 0.52 for the warehouse. As per IECC 2015's Table C405.4.2(2) Interior Lighting Power Allowances: Space-by-space method, the baseline LPDs should be 0.98 for offices and 0.58 for the warehouse. Additionally, the difference in savings was due to the use of Waste Heat Factor for Energy (WHFe) in the verified calculations. The verified demand savings were calculated using the savings algorithm from IL TRM v8 utilizing the Waste Heat Factor for Demand (WHFd) and Coincidence Factor, while the reported demand savings were calculated using the kW factor approach. Guidehouse used coincidence factor and waste heat factors from Guidehouse long-term metering study results for the lighting measure.</t>
  </si>
  <si>
    <t>The difference in the energy savings compared to the reported savings was due to the use of Waste Heat Factor for Energy (WHFe) in the verified calculations. The verified demand savings were calculated using the savings algorithm from IL TRM v8 utilizing the Waste Heat Factor for Demand (WHFd) and Coincidence Factor, while the reported demand savings were calculated using the kW factor approach. Guidehouse used coincidence factor and waste heat factors from Guidehouse long-term metering study results for the lighting measure.</t>
  </si>
  <si>
    <t>Guidehouse verified all model inputs were correct for the ex ante model simulation. The small demand discrepancy is due to the difference between the ex ante calculations using a demand savings factor and the ex post calculations using hourly peak utility demand calculations.</t>
  </si>
  <si>
    <t>The difference in the energy savings compared to the reported savings was due to the use of Waste Heat Factor for Energy (WHFe) in the verified calculations. Additionally, the ex ante calculations use an LPD value of 0.9 for hotel spaces, whereas the ex post calculations aligned this value with the IECC code and used 1.0 The verified demand savings were calculated using the savings algorithm from IL TRM v8 utilizing the Waste Heat Factor for Demand (WHFd) and Coincidence Factor, while the reported demand savings were calculated using the kW factor approach. Guidehouse used coincidence factor and waste heat factors from Guidehouse long-term metering study results for the lighting measure.</t>
  </si>
  <si>
    <t>The primary energy realization rate driver is the slight variance in the ex post modeled savings. The baseline and efficienct models resulted in slightly different consumptions, which resulted in larger savings. Additionally, there is a savings adjustment that is made using hard coded values for the ex ante calculations that is unexplained; this adjustment is slight, and is kept for the purposes of the ex post evaluation. The kWh RR was applied to the demand savings as well for project continuity.</t>
  </si>
  <si>
    <t>The difference in the energy savings compared to the reported savings was due to the use of Waste Heat Factor for Energy (WHFe) in the ex ante calculations. The space was unconditioned, and therefore received a Waste Heat Factor for Energy of 1.0. The verified demand savings were calculated using the savings algorithm from IL TRM v8 utilizing the Waste Heat Factor for Demand (WHFd) and Coincidence Factor, while the reported demand savings were calculated using the kW factor approach. Guidehouse used coincidence factor and waste heat factors from Guidehouse long-term metering study results for the lighting measure.</t>
  </si>
  <si>
    <t>The difference in the energy savings compared to the reported savings was due to the ex ante calculations not including a base site wattage allowance for exterior lighting. The ex post calculations included this wattage in accordance with the appropriate IECC code, which resulted in higher exterior lighting energy savings.</t>
  </si>
  <si>
    <t>The difference in the demand savings compared to the reported savings was due to the ex ante calculations using the incorrect demand savings factor for the single demand saving measure. The ex post calculations applied the correct kW savings factor for HVAC controls optimization with peak demand impact, which accounts for the slight kW RR discrepancy.</t>
  </si>
  <si>
    <t>The difference in the energy savings compared to the reported savings for the lighting measures was due to the use of Waste Heat Factor for Energy (WHFe) in the verified calculations. The verified demand savings were calculated using the savings algorithm from IL TRM v8 utilizing the Waste Heat Factor for Demand (WHFd) and Coincidence Factor, while the reported demand savings were calculated using the kW factor approach. Guidehouse used coincidence factor and waste heat factors from Guidehouse long-term metering study results for the lighting measure. The difference in the energy and demand savings compared to the reported savings for the modeled HVAC measures was due to the ex ante calculations not applying the ECB/PRM rules to the baseline model for oversizing baseline heating and cooling coils. The ex post analysis incorporated these rules to the baseline model, and updated the model using a full weather simulation. The 8,760 hourly output from the model was used to calculate the utility peak demand savings in lieu of the demand savings factor.</t>
  </si>
  <si>
    <t>The difference in the energy savings compared to the reported savings for the lighting measures was due to the increase in annual HOU, as the ex post evaluation referenced the exterior HOU from the long term lighting study. Additionally. the ex post baseline and efficient wattages were found to be slightly different than the ex ante values using the IL TRM and the DLC database.</t>
  </si>
  <si>
    <t>The difference in the energy savings compared to the reported savings was due to an updated HVAC efficiency in the ex post calculations based on IECC 2012 minimum requirements as compared to IECC 2009 requirements used in the ex ante calculations. Additionally, the ex ante calculations used an online energy savings estimation tool, while the ex post evaluation used a manual weather normalized calculation approach, which resulted in lower calculated savings.</t>
  </si>
  <si>
    <t>Reference No.: 213765</t>
  </si>
  <si>
    <t>Time to receive the rebate</t>
  </si>
  <si>
    <t>Requirements to participate</t>
  </si>
  <si>
    <t>Pre-approval process</t>
  </si>
  <si>
    <t>Final approval process</t>
  </si>
  <si>
    <t>Installation contractor</t>
  </si>
  <si>
    <t>Program communications</t>
  </si>
  <si>
    <t>Program Representative</t>
  </si>
  <si>
    <t>Overall satisfaction</t>
  </si>
  <si>
    <t>Source: Guidehouse survey of participants; n = 13</t>
  </si>
  <si>
    <t>Benefits from Energy and Demand Savings</t>
  </si>
  <si>
    <t>**Only C&amp;I EE programs inluded, no portfolio-level costs.</t>
  </si>
  <si>
    <t>Program Admin Costs*</t>
  </si>
  <si>
    <t>*Ratios are based on net savings</t>
  </si>
  <si>
    <t>**Guidehouse performed benefit-cost calculations on the Standard, Custom, and Process Efficiency programs. These programs represent the C&amp;I EE portfolio.</t>
  </si>
  <si>
    <t>Participant Satisfaction with Evergy (on a scale of 1 through 5, 1 being the lowest, 5 being the highest)</t>
  </si>
  <si>
    <t>Overall Satisfaction with Evergy</t>
  </si>
  <si>
    <t>Source: Guidehouse survey of participants; n = 39</t>
  </si>
  <si>
    <t>Participant's Willingness to Participate in Evergy Rebate Program Again (on a scale of 1 through 5, 1 being "not at all likely", 5 being "very likely")</t>
  </si>
  <si>
    <t>Willingness to Participate</t>
  </si>
  <si>
    <t>Ease of completing Business Energy Efficiency Rebates Custom project
 pre-approval application (on a scale of 1 through 5, 1 being "not at all easy", 5 being "extremely easy")</t>
  </si>
  <si>
    <t>Source: Guidehouse survey of participants; n = 9</t>
  </si>
  <si>
    <t>Participant's Agreement with Statements about  Program Ease and Information</t>
  </si>
  <si>
    <t>The program is easy to work with and understand</t>
  </si>
  <si>
    <t>When I had questions, I knew who to contact</t>
  </si>
  <si>
    <t>I had enough information about measure eligibility and rebates to make decisions about which equipment to install.</t>
  </si>
  <si>
    <t>Source: Guidehouse survey of participants; n = 18</t>
  </si>
  <si>
    <t>Business ESP - Standard</t>
  </si>
  <si>
    <t>Business  ESP - Custom</t>
  </si>
  <si>
    <t>This deliverable was prepared by Guidehouse Inc. for the sole use and benefit of, and pursuant to a client relationship exclusively with Evergy Services, Inc. (“Client”). The work presented in this deliverable represents Guidehouse’s professional judgement based on the information available at the time this report was prepared. The information in this deliverable may not be relied upon by anyone other than Client. Accordingly, Guidehouse disclaims any contractual or other responsibility to others based on their access to or use of the deliverable.</t>
  </si>
  <si>
    <t>Standard- Evergy MO West</t>
  </si>
  <si>
    <t>Source: C&amp;I Standard Tracking Databases and Guidehouse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</si>
</sst>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quot;$&quot;* #,##0.0_);_(&quot;$&quot;* \(#,##0.0\);_(&quot;$&quot;* &quot;-&quot;??_);_(@_)"/>
    <numFmt numFmtId="168" formatCode="#,##0.0"/>
    <numFmt numFmtId="169" formatCode="#,###,##0"/>
    <numFmt numFmtId="170" formatCode="0.0"/>
    <numFmt numFmtId="171" formatCode="###0.00_)"/>
    <numFmt numFmtId="172" formatCode="General_)"/>
    <numFmt numFmtId="173" formatCode="0.0_)"/>
    <numFmt numFmtId="174" formatCode="_([$$-409]* #,##0.00_);_([$$-409]* \(#,##0.00\);_([$$-409]* &quot;-&quot;??_);_(@_)"/>
    <numFmt numFmtId="175" formatCode="0.000"/>
    <numFmt numFmtId="176" formatCode="[$-409]mmm\-yy;@"/>
  </numFmts>
  <fonts count="1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62"/>
      <name val="Arial"/>
      <family val="2"/>
    </font>
    <font>
      <u val="singleAccounting"/>
      <sz val="10"/>
      <name val="Arial"/>
      <family val="2"/>
    </font>
    <font>
      <sz val="8"/>
      <name val="Arial"/>
      <family val="2"/>
    </font>
    <font>
      <sz val="10"/>
      <name val="Arial"/>
      <family val="2"/>
    </font>
    <font>
      <sz val="10"/>
      <name val="Times New Roman"/>
      <family val="1"/>
    </font>
    <font>
      <sz val="24"/>
      <name val="Arial Black"/>
      <family val="2"/>
    </font>
    <font>
      <sz val="24"/>
      <name val="Arial"/>
      <family val="2"/>
    </font>
    <font>
      <b/>
      <sz val="18"/>
      <name val="Arial"/>
      <family val="2"/>
    </font>
    <font>
      <sz val="14"/>
      <name val="Arial"/>
      <family val="2"/>
    </font>
    <font>
      <b/>
      <sz val="12"/>
      <name val="Arial"/>
      <family val="2"/>
    </font>
    <font>
      <u/>
      <sz val="10"/>
      <color indexed="12"/>
      <name val="Times New Roman"/>
      <family val="1"/>
    </font>
    <font>
      <i/>
      <sz val="10"/>
      <name val="Arial"/>
      <family val="2"/>
    </font>
    <font>
      <u/>
      <sz val="10"/>
      <color indexed="12"/>
      <name val="Arial"/>
      <family val="2"/>
    </font>
    <font>
      <i/>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0"/>
      <color indexed="8"/>
      <name val="Verdana"/>
      <family val="2"/>
    </font>
    <font>
      <b/>
      <sz val="10"/>
      <color indexed="54"/>
      <name val="Verdana"/>
      <family val="2"/>
    </font>
    <font>
      <b/>
      <sz val="11"/>
      <color indexed="9"/>
      <name val="Verdana"/>
      <family val="2"/>
    </font>
    <font>
      <sz val="11"/>
      <color indexed="8"/>
      <name val="Verdana"/>
      <family val="2"/>
    </font>
    <font>
      <b/>
      <sz val="11"/>
      <color indexed="8"/>
      <name val="Verdana"/>
      <family val="2"/>
    </font>
    <font>
      <sz val="11"/>
      <color indexed="8"/>
      <name val="Arial"/>
      <family val="2"/>
    </font>
    <font>
      <sz val="10"/>
      <color indexed="9"/>
      <name val="Verdana"/>
      <family val="2"/>
    </font>
    <font>
      <sz val="10"/>
      <name val="Arial"/>
      <family val="2"/>
      <charset val="204"/>
    </font>
    <font>
      <b/>
      <sz val="10"/>
      <color indexed="8"/>
      <name val="Arial"/>
      <family val="2"/>
    </font>
    <font>
      <u/>
      <sz val="10"/>
      <color rgb="FF7030A0"/>
      <name val="Arial"/>
      <family val="2"/>
    </font>
    <font>
      <b/>
      <sz val="15"/>
      <color indexed="56"/>
      <name val="Calibri"/>
      <family val="2"/>
      <scheme val="minor"/>
    </font>
    <font>
      <b/>
      <sz val="13"/>
      <color indexed="56"/>
      <name val="Calibri"/>
      <family val="2"/>
      <scheme val="minor"/>
    </font>
    <font>
      <b/>
      <sz val="11"/>
      <color indexed="56"/>
      <name val="Calibri"/>
      <family val="2"/>
      <scheme val="minor"/>
    </font>
    <font>
      <u/>
      <sz val="11"/>
      <color theme="10"/>
      <name val="Calibri"/>
      <family val="2"/>
      <scheme val="minor"/>
    </font>
    <font>
      <b/>
      <sz val="18"/>
      <color indexed="56"/>
      <name val="Cambria"/>
      <family val="2"/>
      <scheme val="major"/>
    </font>
    <font>
      <sz val="11"/>
      <color theme="1"/>
      <name val="Arial"/>
      <family val="2"/>
    </font>
    <font>
      <sz val="10"/>
      <color theme="1"/>
      <name val="Arial"/>
      <family val="2"/>
    </font>
    <font>
      <sz val="10"/>
      <name val="Geneva"/>
    </font>
    <font>
      <sz val="9"/>
      <name val="Times New Roman"/>
      <family val="1"/>
    </font>
    <font>
      <b/>
      <sz val="9"/>
      <name val="Times New Roman"/>
      <family val="1"/>
    </font>
    <font>
      <sz val="10"/>
      <name val="Helvetica-Narrow"/>
    </font>
    <font>
      <sz val="10"/>
      <name val="Helvetica-Narrow"/>
      <family val="2"/>
    </font>
    <font>
      <sz val="10"/>
      <name val="Verdana"/>
      <family val="2"/>
    </font>
    <font>
      <sz val="10"/>
      <name val="Helv"/>
    </font>
    <font>
      <sz val="10"/>
      <color indexed="8"/>
      <name val="Arial"/>
      <family val="2"/>
    </font>
    <font>
      <b/>
      <sz val="11"/>
      <color indexed="56"/>
      <name val="Calibri"/>
      <family val="2"/>
    </font>
    <font>
      <b/>
      <sz val="10"/>
      <name val="Helv"/>
    </font>
    <font>
      <u/>
      <sz val="10"/>
      <color theme="10"/>
      <name val="Arial"/>
      <family val="2"/>
    </font>
    <font>
      <u/>
      <sz val="9.35"/>
      <color theme="10"/>
      <name val="Arial"/>
      <family val="2"/>
    </font>
    <font>
      <u/>
      <sz val="9.35"/>
      <color theme="10"/>
      <name val="Calibri"/>
      <family val="2"/>
    </font>
    <font>
      <u/>
      <sz val="11"/>
      <color theme="10"/>
      <name val="Calibri"/>
      <family val="2"/>
    </font>
    <font>
      <b/>
      <sz val="6"/>
      <color indexed="18"/>
      <name val="Arial"/>
      <family val="2"/>
    </font>
    <font>
      <u/>
      <sz val="10"/>
      <color indexed="36"/>
      <name val="Arial"/>
      <family val="2"/>
    </font>
    <font>
      <sz val="10"/>
      <color rgb="FF000000"/>
      <name val="Arial"/>
      <family val="2"/>
    </font>
    <font>
      <b/>
      <sz val="8"/>
      <color indexed="8"/>
      <name val="Arial"/>
      <family val="2"/>
    </font>
    <font>
      <i/>
      <sz val="9"/>
      <color indexed="8"/>
      <name val="Arial"/>
      <family val="2"/>
    </font>
    <font>
      <i/>
      <sz val="10"/>
      <color indexed="8"/>
      <name val="Arial"/>
      <family val="2"/>
    </font>
    <font>
      <sz val="8"/>
      <name val="Helvetica-Narrow"/>
    </font>
    <font>
      <sz val="8"/>
      <name val="Helvetica-Narrow"/>
      <family val="2"/>
    </font>
    <font>
      <sz val="24"/>
      <name val="Helv"/>
    </font>
    <font>
      <b/>
      <sz val="14"/>
      <name val="Helv"/>
    </font>
    <font>
      <sz val="8"/>
      <color theme="1"/>
      <name val="Calibri"/>
      <family val="2"/>
      <scheme val="minor"/>
    </font>
    <font>
      <sz val="12"/>
      <name val="Helv"/>
    </font>
    <font>
      <sz val="10"/>
      <name val="MS Sans Serif"/>
      <family val="2"/>
    </font>
    <font>
      <sz val="9"/>
      <name val="Geneva"/>
      <family val="2"/>
    </font>
    <font>
      <sz val="8"/>
      <name val="Helvetica"/>
    </font>
    <font>
      <sz val="8"/>
      <name val="Helvetica"/>
      <family val="2"/>
    </font>
    <font>
      <sz val="9"/>
      <name val="Verdana"/>
      <family val="2"/>
    </font>
    <font>
      <i/>
      <sz val="9"/>
      <color indexed="60"/>
      <name val="Verdana"/>
      <family val="2"/>
    </font>
    <font>
      <b/>
      <sz val="9"/>
      <name val="Verdana"/>
      <family val="2"/>
    </font>
    <font>
      <b/>
      <sz val="9"/>
      <name val="Arial"/>
      <family val="2"/>
    </font>
    <font>
      <b/>
      <sz val="10"/>
      <color indexed="37"/>
      <name val="Arial"/>
      <family val="2"/>
    </font>
    <font>
      <b/>
      <sz val="12"/>
      <color indexed="8"/>
      <name val="Arial"/>
      <family val="2"/>
    </font>
    <font>
      <b/>
      <sz val="10"/>
      <color indexed="18"/>
      <name val="Arial"/>
      <family val="2"/>
    </font>
    <font>
      <b/>
      <i/>
      <sz val="12"/>
      <color indexed="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0"/>
      <color rgb="FF545759"/>
      <name val="Arial"/>
      <family val="2"/>
    </font>
    <font>
      <b/>
      <sz val="12"/>
      <color theme="4"/>
      <name val="Arial"/>
      <family val="2"/>
    </font>
    <font>
      <b/>
      <sz val="10"/>
      <color theme="0"/>
      <name val="Arial"/>
      <family val="2"/>
    </font>
    <font>
      <b/>
      <i/>
      <sz val="10"/>
      <color theme="5"/>
      <name val="Arial"/>
      <family val="2"/>
    </font>
    <font>
      <b/>
      <sz val="10"/>
      <color rgb="FFFFFFFF"/>
      <name val="Arial"/>
      <family val="2"/>
    </font>
    <font>
      <b/>
      <sz val="10"/>
      <color rgb="FF000000"/>
      <name val="Arial"/>
      <family val="2"/>
    </font>
    <font>
      <sz val="10"/>
      <color rgb="FFFFFFFF"/>
      <name val="Arial"/>
      <family val="2"/>
    </font>
    <font>
      <sz val="10"/>
      <color rgb="FFFF0000"/>
      <name val="Arial"/>
      <family val="2"/>
    </font>
    <font>
      <sz val="10"/>
      <name val="Arial"/>
      <family val="2"/>
    </font>
    <font>
      <b/>
      <sz val="10"/>
      <name val="Arial"/>
      <family val="2"/>
    </font>
    <font>
      <sz val="10"/>
      <color theme="0"/>
      <name val="Arial"/>
      <family val="2"/>
    </font>
    <font>
      <sz val="10"/>
      <color theme="1"/>
      <name val="Times New Roman"/>
      <family val="2"/>
    </font>
    <font>
      <sz val="10"/>
      <color rgb="FF3F3F76"/>
      <name val="Arial"/>
      <family val="2"/>
    </font>
    <font>
      <sz val="10"/>
      <name val="Arial Unicode MS"/>
      <family val="2"/>
    </font>
    <font>
      <sz val="9"/>
      <name val="Arial"/>
      <family val="2"/>
    </font>
    <font>
      <i/>
      <sz val="9"/>
      <name val="Arial"/>
      <family val="2"/>
    </font>
    <font>
      <sz val="11"/>
      <color indexed="8"/>
      <name val="Calibri"/>
      <family val="2"/>
      <scheme val="minor"/>
    </font>
    <font>
      <sz val="10"/>
      <color theme="1"/>
      <name val="Calibri"/>
      <family val="2"/>
      <scheme val="minor"/>
    </font>
    <font>
      <b/>
      <sz val="11"/>
      <color indexed="8"/>
      <name val="Calibri"/>
      <family val="2"/>
    </font>
    <font>
      <sz val="11"/>
      <color indexed="10"/>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0"/>
      <color theme="1"/>
      <name val="Meiryo UI"/>
      <family val="2"/>
    </font>
    <font>
      <b/>
      <sz val="8"/>
      <color theme="0" tint="-0.14996795556505021"/>
      <name val="Calibri"/>
      <family val="2"/>
      <scheme val="minor"/>
    </font>
    <font>
      <b/>
      <sz val="11"/>
      <name val="Arial"/>
      <family val="2"/>
    </font>
    <font>
      <b/>
      <sz val="11"/>
      <color theme="1"/>
      <name val="Arial"/>
      <family val="2"/>
    </font>
    <font>
      <sz val="11"/>
      <name val="Arial"/>
      <family val="2"/>
    </font>
    <font>
      <b/>
      <sz val="9"/>
      <color rgb="FFFFFFFF"/>
      <name val="Arial"/>
      <family val="2"/>
    </font>
    <font>
      <b/>
      <sz val="9"/>
      <color rgb="FFF2F2F2"/>
      <name val="Arial"/>
      <family val="2"/>
    </font>
    <font>
      <i/>
      <sz val="10"/>
      <name val="Arial"/>
      <family val="2"/>
    </font>
    <font>
      <u/>
      <sz val="10"/>
      <name val="Arial"/>
      <family val="2"/>
    </font>
  </fonts>
  <fills count="88">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6"/>
      </patternFill>
    </fill>
    <fill>
      <patternFill patternType="solid">
        <fgColor indexed="53"/>
      </patternFill>
    </fill>
    <fill>
      <patternFill patternType="solid">
        <fgColor indexed="22"/>
      </patternFill>
    </fill>
    <fill>
      <patternFill patternType="solid">
        <fgColor indexed="27"/>
        <bgColor indexed="64"/>
      </patternFill>
    </fill>
    <fill>
      <patternFill patternType="solid">
        <fgColor indexed="9"/>
        <bgColor indexed="64"/>
      </patternFill>
    </fill>
    <fill>
      <patternFill patternType="solid">
        <fgColor indexed="24"/>
        <bgColor indexed="64"/>
      </patternFill>
    </fill>
    <fill>
      <patternFill patternType="solid">
        <fgColor indexed="31"/>
        <bgColor indexed="64"/>
      </patternFill>
    </fill>
    <fill>
      <patternFill patternType="gray0625">
        <fgColor indexed="9"/>
      </patternFill>
    </fill>
    <fill>
      <patternFill patternType="lightGray">
        <fgColor indexed="9"/>
      </patternFill>
    </fill>
    <fill>
      <patternFill patternType="gray0625">
        <fgColor indexed="9"/>
        <bgColor indexed="9"/>
      </patternFill>
    </fill>
    <fill>
      <patternFill patternType="solid">
        <fgColor indexed="9"/>
        <bgColor indexed="9"/>
      </patternFill>
    </fill>
    <fill>
      <patternFill patternType="solid">
        <fgColor rgb="FFFFFFFF"/>
        <bgColor rgb="FFFFFFFF"/>
      </patternFill>
    </fill>
    <fill>
      <patternFill patternType="solid">
        <fgColor indexed="42"/>
        <bgColor indexed="9"/>
      </patternFill>
    </fill>
    <fill>
      <patternFill patternType="mediumGray">
        <fgColor indexed="9"/>
        <bgColor indexed="31"/>
      </patternFill>
    </fill>
    <fill>
      <patternFill patternType="mediumGray">
        <fgColor indexed="9"/>
        <bgColor indexed="44"/>
      </patternFill>
    </fill>
    <fill>
      <patternFill patternType="solid">
        <fgColor indexed="57"/>
        <bgColor indexed="9"/>
      </patternFill>
    </fill>
    <fill>
      <patternFill patternType="mediumGray">
        <fgColor indexed="9"/>
        <bgColor indexed="29"/>
      </patternFill>
    </fill>
    <fill>
      <patternFill patternType="mediumGray">
        <fgColor indexed="22"/>
        <bgColor indexed="31"/>
      </patternFill>
    </fill>
    <fill>
      <patternFill patternType="mediumGray">
        <fgColor indexed="22"/>
        <bgColor indexed="44"/>
      </patternFill>
    </fill>
    <fill>
      <patternFill patternType="solid">
        <fgColor indexed="52"/>
        <bgColor indexed="64"/>
      </patternFill>
    </fill>
    <fill>
      <patternFill patternType="mediumGray">
        <fgColor indexed="9"/>
        <bgColor indexed="52"/>
      </patternFill>
    </fill>
    <fill>
      <patternFill patternType="lightGray">
        <fgColor indexed="13"/>
      </patternFill>
    </fill>
    <fill>
      <patternFill patternType="lightGray">
        <fgColor indexed="9"/>
        <bgColor indexed="9"/>
      </patternFill>
    </fill>
    <fill>
      <patternFill patternType="lightGray">
        <fgColor indexed="22"/>
      </patternFill>
    </fill>
    <fill>
      <patternFill patternType="solid">
        <fgColor rgb="FF95D600"/>
        <bgColor indexed="64"/>
      </patternFill>
    </fill>
    <fill>
      <patternFill patternType="solid">
        <fgColor theme="5"/>
        <bgColor indexed="64"/>
      </patternFill>
    </fill>
    <fill>
      <patternFill patternType="solid">
        <fgColor rgb="FFF2F2F2"/>
        <bgColor indexed="64"/>
      </patternFill>
    </fill>
    <fill>
      <patternFill patternType="solid">
        <fgColor rgb="FFFFFFFF"/>
        <bgColor indexed="64"/>
      </patternFill>
    </fill>
    <fill>
      <patternFill patternType="solid">
        <fgColor indexed="47"/>
      </patternFill>
    </fill>
    <fill>
      <patternFill patternType="solid">
        <fgColor indexed="55"/>
      </patternFill>
    </fill>
    <fill>
      <patternFill patternType="solid">
        <fgColor indexed="43"/>
      </patternFill>
    </fill>
    <fill>
      <patternFill patternType="solid">
        <fgColor indexed="35"/>
        <bgColor indexed="64"/>
      </patternFill>
    </fill>
    <fill>
      <patternFill patternType="solid">
        <fgColor theme="6" tint="0.59999389629810485"/>
        <bgColor indexed="64"/>
      </patternFill>
    </fill>
    <fill>
      <patternFill patternType="solid">
        <fgColor rgb="FF000000"/>
        <bgColor indexed="64"/>
      </patternFill>
    </fill>
    <fill>
      <patternFill patternType="solid">
        <fgColor theme="1"/>
        <bgColor indexed="64"/>
      </patternFill>
    </fill>
    <fill>
      <patternFill patternType="solid">
        <fgColor indexed="65"/>
        <bgColor auto="1"/>
      </patternFill>
    </fill>
  </fills>
  <borders count="10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22"/>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theme="4"/>
      </bottom>
      <diagonal/>
    </border>
    <border>
      <left/>
      <right/>
      <top/>
      <bottom style="medium">
        <color rgb="FFDCDDDE"/>
      </bottom>
      <diagonal/>
    </border>
    <border>
      <left/>
      <right/>
      <top/>
      <bottom style="thick">
        <color rgb="FF95D600"/>
      </bottom>
      <diagonal/>
    </border>
    <border>
      <left/>
      <right style="medium">
        <color indexed="64"/>
      </right>
      <top/>
      <bottom style="thick">
        <color rgb="FF95D600"/>
      </bottom>
      <diagonal/>
    </border>
    <border>
      <left/>
      <right style="medium">
        <color indexed="64"/>
      </right>
      <top/>
      <bottom style="medium">
        <color rgb="FFDCDDDE"/>
      </bottom>
      <diagonal/>
    </border>
    <border>
      <left/>
      <right/>
      <top/>
      <bottom style="medium">
        <color rgb="FF555759"/>
      </bottom>
      <diagonal/>
    </border>
    <border>
      <left/>
      <right/>
      <top/>
      <bottom style="medium">
        <color rgb="FFFFFFFF"/>
      </bottom>
      <diagonal/>
    </border>
    <border>
      <left/>
      <right/>
      <top style="medium">
        <color rgb="FFFFFFFF"/>
      </top>
      <bottom style="thick">
        <color rgb="FF95D600"/>
      </bottom>
      <diagonal/>
    </border>
    <border>
      <left/>
      <right/>
      <top style="thick">
        <color rgb="FF95D600"/>
      </top>
      <bottom/>
      <diagonal/>
    </border>
    <border>
      <left/>
      <right style="medium">
        <color indexed="64"/>
      </right>
      <top style="medium">
        <color rgb="FFDCDDDE"/>
      </top>
      <bottom style="medium">
        <color rgb="FFDCDDDE"/>
      </bottom>
      <diagonal/>
    </border>
    <border>
      <left/>
      <right/>
      <top style="medium">
        <color theme="5"/>
      </top>
      <bottom/>
      <diagonal/>
    </border>
    <border>
      <left style="medium">
        <color indexed="64"/>
      </left>
      <right/>
      <top/>
      <bottom/>
      <diagonal/>
    </border>
    <border>
      <left style="medium">
        <color indexed="64"/>
      </left>
      <right/>
      <top/>
      <bottom style="thick">
        <color rgb="FF95D600"/>
      </bottom>
      <diagonal/>
    </border>
    <border>
      <left/>
      <right/>
      <top style="medium">
        <color theme="4"/>
      </top>
      <bottom/>
      <diagonal/>
    </border>
    <border>
      <left/>
      <right style="medium">
        <color theme="5" tint="0.39997558519241921"/>
      </right>
      <top/>
      <bottom/>
      <diagonal/>
    </border>
    <border>
      <left style="medium">
        <color indexed="64"/>
      </left>
      <right style="medium">
        <color theme="5" tint="0.39997558519241921"/>
      </right>
      <top/>
      <bottom/>
      <diagonal/>
    </border>
    <border>
      <left style="medium">
        <color indexed="64"/>
      </left>
      <right style="medium">
        <color theme="5" tint="0.39997558519241921"/>
      </right>
      <top/>
      <bottom style="medium">
        <color theme="4"/>
      </bottom>
      <diagonal/>
    </border>
    <border>
      <left/>
      <right/>
      <top/>
      <bottom style="medium">
        <color theme="5" tint="0.39997558519241921"/>
      </bottom>
      <diagonal/>
    </border>
    <border>
      <left/>
      <right/>
      <top/>
      <bottom style="thin">
        <color theme="5" tint="0.59999389629810485"/>
      </bottom>
      <diagonal/>
    </border>
    <border>
      <left/>
      <right style="medium">
        <color theme="5" tint="0.39997558519241921"/>
      </right>
      <top style="medium">
        <color theme="5" tint="0.39997558519241921"/>
      </top>
      <bottom style="medium">
        <color theme="4"/>
      </bottom>
      <diagonal/>
    </border>
    <border>
      <left/>
      <right/>
      <top style="medium">
        <color theme="5" tint="0.39997558519241921"/>
      </top>
      <bottom style="medium">
        <color theme="4"/>
      </bottom>
      <diagonal/>
    </border>
    <border>
      <left style="medium">
        <color theme="5" tint="0.39997558519241921"/>
      </left>
      <right/>
      <top/>
      <bottom style="medium">
        <color theme="5" tint="0.39997558519241921"/>
      </bottom>
      <diagonal/>
    </border>
    <border>
      <left/>
      <right style="medium">
        <color theme="5" tint="0.39997558519241921"/>
      </right>
      <top/>
      <bottom style="medium">
        <color theme="5" tint="0.39997558519241921"/>
      </bottom>
      <diagonal/>
    </border>
    <border>
      <left/>
      <right/>
      <top/>
      <bottom style="thin">
        <color indexed="64"/>
      </bottom>
      <diagonal/>
    </border>
    <border>
      <left/>
      <right/>
      <top/>
      <bottom style="medium">
        <color theme="5"/>
      </bottom>
      <diagonal/>
    </border>
    <border>
      <left/>
      <right/>
      <top/>
      <bottom style="medium">
        <color theme="5" tint="0.39994506668294322"/>
      </bottom>
      <diagonal/>
    </border>
    <border>
      <left style="medium">
        <color theme="5" tint="0.39997558519241921"/>
      </left>
      <right/>
      <top/>
      <bottom style="medium">
        <color theme="5" tint="0.39994506668294322"/>
      </bottom>
      <diagonal/>
    </border>
    <border>
      <left/>
      <right/>
      <top/>
      <bottom style="medium">
        <color indexed="30"/>
      </bottom>
      <diagonal/>
    </border>
    <border>
      <left style="medium">
        <color theme="5" tint="0.39994506668294322"/>
      </left>
      <right/>
      <top style="medium">
        <color theme="5" tint="0.39997558519241921"/>
      </top>
      <bottom style="medium">
        <color theme="4"/>
      </bottom>
      <diagonal/>
    </border>
    <border>
      <left/>
      <right/>
      <top style="medium">
        <color rgb="FFDCDDDE"/>
      </top>
      <bottom style="medium">
        <color rgb="FFDCDDDE"/>
      </bottom>
      <diagonal/>
    </border>
    <border>
      <left/>
      <right/>
      <top/>
      <bottom style="medium">
        <color indexed="64"/>
      </bottom>
      <diagonal/>
    </border>
    <border>
      <left/>
      <right/>
      <top style="thin">
        <color indexed="62"/>
      </top>
      <bottom style="double">
        <color indexed="62"/>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rgb="FF95D600"/>
      </bottom>
      <diagonal/>
    </border>
    <border>
      <left/>
      <right/>
      <top style="medium">
        <color rgb="FFDCDDDE"/>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style="thin">
        <color indexed="64"/>
      </top>
      <bottom style="thin">
        <color indexed="64"/>
      </bottom>
      <diagonal/>
    </border>
    <border>
      <left style="thin">
        <color theme="1" tint="0.499984740745262"/>
      </left>
      <right/>
      <top style="thick">
        <color rgb="FF95D600"/>
      </top>
      <bottom style="thin">
        <color theme="1" tint="0.499984740745262"/>
      </bottom>
      <diagonal/>
    </border>
    <border>
      <left/>
      <right/>
      <top style="thick">
        <color rgb="FF95D600"/>
      </top>
      <bottom style="thin">
        <color theme="1" tint="0.499984740745262"/>
      </bottom>
      <diagonal/>
    </border>
    <border>
      <left/>
      <right style="thin">
        <color theme="1" tint="0.499984740745262"/>
      </right>
      <top style="thick">
        <color rgb="FF95D600"/>
      </top>
      <bottom style="thin">
        <color theme="1" tint="0.499984740745262"/>
      </bottom>
      <diagonal/>
    </border>
    <border>
      <left/>
      <right style="medium">
        <color indexed="64"/>
      </right>
      <top style="medium">
        <color rgb="FFDCDDDE"/>
      </top>
      <bottom style="thin">
        <color indexed="64"/>
      </bottom>
      <diagonal/>
    </border>
    <border>
      <left/>
      <right style="medium">
        <color indexed="64"/>
      </right>
      <top/>
      <bottom style="thin">
        <color indexed="64"/>
      </bottom>
      <diagonal/>
    </border>
    <border>
      <left/>
      <right/>
      <top style="thick">
        <color rgb="FF95D600"/>
      </top>
      <bottom style="medium">
        <color rgb="FFDCDDDE"/>
      </bottom>
      <diagonal/>
    </border>
    <border>
      <left/>
      <right style="medium">
        <color indexed="64"/>
      </right>
      <top/>
      <bottom style="medium">
        <color indexed="64"/>
      </bottom>
      <diagonal/>
    </border>
    <border>
      <left/>
      <right/>
      <top style="thin">
        <color indexed="64"/>
      </top>
      <bottom style="double">
        <color indexed="64"/>
      </bottom>
      <diagonal/>
    </border>
    <border>
      <left style="medium">
        <color theme="5" tint="0.39997558519241921"/>
      </left>
      <right/>
      <top style="medium">
        <color theme="4"/>
      </top>
      <bottom/>
      <diagonal/>
    </border>
    <border>
      <left style="medium">
        <color theme="5" tint="0.39997558519241921"/>
      </left>
      <right/>
      <top/>
      <bottom/>
      <diagonal/>
    </border>
    <border>
      <left/>
      <right/>
      <top/>
      <bottom style="thick">
        <color rgb="FF93D500"/>
      </bottom>
      <diagonal/>
    </border>
    <border>
      <left/>
      <right style="medium">
        <color rgb="FFE5E5E5"/>
      </right>
      <top/>
      <bottom style="medium">
        <color rgb="FFE5E5E5"/>
      </bottom>
      <diagonal/>
    </border>
    <border>
      <left/>
      <right/>
      <top/>
      <bottom style="medium">
        <color rgb="FFE5E5E5"/>
      </bottom>
      <diagonal/>
    </border>
    <border>
      <left/>
      <right style="medium">
        <color rgb="FFE5E5E5"/>
      </right>
      <top/>
      <bottom style="thick">
        <color rgb="FF93D500"/>
      </bottom>
      <diagonal/>
    </border>
    <border>
      <left/>
      <right style="medium">
        <color rgb="FF7F7F7F"/>
      </right>
      <top/>
      <bottom style="medium">
        <color rgb="FFDCDDDE"/>
      </bottom>
      <diagonal/>
    </border>
    <border>
      <left/>
      <right style="medium">
        <color rgb="FF7F7F7F"/>
      </right>
      <top/>
      <bottom style="medium">
        <color indexed="64"/>
      </bottom>
      <diagonal/>
    </border>
    <border>
      <left style="medium">
        <color rgb="FFE5E5E5"/>
      </left>
      <right/>
      <top/>
      <bottom style="medium">
        <color rgb="FFE5E5E5"/>
      </bottom>
      <diagonal/>
    </border>
    <border>
      <left/>
      <right/>
      <top style="medium">
        <color rgb="FFE5E5E5"/>
      </top>
      <bottom style="thick">
        <color rgb="FF93D500"/>
      </bottom>
      <diagonal/>
    </border>
  </borders>
  <cellStyleXfs count="5415">
    <xf numFmtId="0" fontId="0" fillId="0" borderId="0"/>
    <xf numFmtId="43" fontId="10" fillId="0" borderId="0" applyFont="0" applyFill="0" applyBorder="0" applyAlignment="0" applyProtection="0"/>
    <xf numFmtId="44" fontId="10" fillId="0" borderId="0" applyFont="0" applyFill="0" applyBorder="0" applyAlignment="0" applyProtection="0"/>
    <xf numFmtId="0" fontId="22" fillId="0" borderId="0" applyNumberFormat="0" applyFill="0" applyBorder="0" applyAlignment="0" applyProtection="0">
      <alignment vertical="top"/>
      <protection locked="0"/>
    </xf>
    <xf numFmtId="0" fontId="10" fillId="0" borderId="0"/>
    <xf numFmtId="0" fontId="16" fillId="0" borderId="0"/>
    <xf numFmtId="0" fontId="15" fillId="0" borderId="0"/>
    <xf numFmtId="9" fontId="10" fillId="0" borderId="0" applyFont="0" applyFill="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8" borderId="4" applyNumberFormat="0" applyAlignment="0" applyProtection="0"/>
    <xf numFmtId="0" fontId="36" fillId="0" borderId="6" applyNumberFormat="0" applyFill="0" applyAlignment="0" applyProtection="0"/>
    <xf numFmtId="0" fontId="37" fillId="10" borderId="7"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9" fillId="33" borderId="0" applyNumberFormat="0" applyBorder="0" applyAlignment="0" applyProtection="0"/>
    <xf numFmtId="0" fontId="9" fillId="36" borderId="0" applyNumberFormat="0" applyBorder="0" applyAlignment="0" applyProtection="0"/>
    <xf numFmtId="0" fontId="9" fillId="13" borderId="0" applyNumberFormat="0" applyBorder="0" applyAlignment="0" applyProtection="0"/>
    <xf numFmtId="0" fontId="9" fillId="37" borderId="0" applyNumberFormat="0" applyBorder="0" applyAlignment="0" applyProtection="0"/>
    <xf numFmtId="0" fontId="9" fillId="17" borderId="0" applyNumberFormat="0" applyBorder="0" applyAlignment="0" applyProtection="0"/>
    <xf numFmtId="0" fontId="9" fillId="38" borderId="0" applyNumberFormat="0" applyBorder="0" applyAlignment="0" applyProtection="0"/>
    <xf numFmtId="0" fontId="9" fillId="21" borderId="0" applyNumberFormat="0" applyBorder="0" applyAlignment="0" applyProtection="0"/>
    <xf numFmtId="0" fontId="9" fillId="39" borderId="0" applyNumberFormat="0" applyBorder="0" applyAlignment="0" applyProtection="0"/>
    <xf numFmtId="0" fontId="9" fillId="25" borderId="0" applyNumberFormat="0" applyBorder="0" applyAlignment="0" applyProtection="0"/>
    <xf numFmtId="0" fontId="9" fillId="40" borderId="0" applyNumberFormat="0" applyBorder="0" applyAlignment="0" applyProtection="0"/>
    <xf numFmtId="0" fontId="9" fillId="29" borderId="0" applyNumberFormat="0" applyBorder="0" applyAlignment="0" applyProtection="0"/>
    <xf numFmtId="0" fontId="9" fillId="41" borderId="0" applyNumberFormat="0" applyBorder="0" applyAlignment="0" applyProtection="0"/>
    <xf numFmtId="0" fontId="9" fillId="14" borderId="0" applyNumberFormat="0" applyBorder="0" applyAlignment="0" applyProtection="0"/>
    <xf numFmtId="0" fontId="9" fillId="42" borderId="0" applyNumberFormat="0" applyBorder="0" applyAlignment="0" applyProtection="0"/>
    <xf numFmtId="0" fontId="9" fillId="18" borderId="0" applyNumberFormat="0" applyBorder="0" applyAlignment="0" applyProtection="0"/>
    <xf numFmtId="0" fontId="9" fillId="43" borderId="0" applyNumberFormat="0" applyBorder="0" applyAlignment="0" applyProtection="0"/>
    <xf numFmtId="0" fontId="9" fillId="22" borderId="0" applyNumberFormat="0" applyBorder="0" applyAlignment="0" applyProtection="0"/>
    <xf numFmtId="0" fontId="9" fillId="39" borderId="0" applyNumberFormat="0" applyBorder="0" applyAlignment="0" applyProtection="0"/>
    <xf numFmtId="0" fontId="9" fillId="26" borderId="0" applyNumberFormat="0" applyBorder="0" applyAlignment="0" applyProtection="0"/>
    <xf numFmtId="0" fontId="9" fillId="41" borderId="0" applyNumberFormat="0" applyBorder="0" applyAlignment="0" applyProtection="0"/>
    <xf numFmtId="0" fontId="9" fillId="30" borderId="0" applyNumberFormat="0" applyBorder="0" applyAlignment="0" applyProtection="0"/>
    <xf numFmtId="0" fontId="9" fillId="44" borderId="0" applyNumberFormat="0" applyBorder="0" applyAlignment="0" applyProtection="0"/>
    <xf numFmtId="0" fontId="9" fillId="34" borderId="0" applyNumberFormat="0" applyBorder="0" applyAlignment="0" applyProtection="0"/>
    <xf numFmtId="0" fontId="41" fillId="45" borderId="0" applyNumberFormat="0" applyBorder="0" applyAlignment="0" applyProtection="0"/>
    <xf numFmtId="0" fontId="41" fillId="15" borderId="0" applyNumberFormat="0" applyBorder="0" applyAlignment="0" applyProtection="0"/>
    <xf numFmtId="0" fontId="41" fillId="42" borderId="0" applyNumberFormat="0" applyBorder="0" applyAlignment="0" applyProtection="0"/>
    <xf numFmtId="0" fontId="41" fillId="19" borderId="0" applyNumberFormat="0" applyBorder="0" applyAlignment="0" applyProtection="0"/>
    <xf numFmtId="0" fontId="41" fillId="43" borderId="0" applyNumberFormat="0" applyBorder="0" applyAlignment="0" applyProtection="0"/>
    <xf numFmtId="0" fontId="41" fillId="23" borderId="0" applyNumberFormat="0" applyBorder="0" applyAlignment="0" applyProtection="0"/>
    <xf numFmtId="0" fontId="41" fillId="46" borderId="0" applyNumberFormat="0" applyBorder="0" applyAlignment="0" applyProtection="0"/>
    <xf numFmtId="0" fontId="41" fillId="27" borderId="0" applyNumberFormat="0" applyBorder="0" applyAlignment="0" applyProtection="0"/>
    <xf numFmtId="0" fontId="41" fillId="47" borderId="0" applyNumberFormat="0" applyBorder="0" applyAlignment="0" applyProtection="0"/>
    <xf numFmtId="0" fontId="41" fillId="31" borderId="0" applyNumberFormat="0" applyBorder="0" applyAlignment="0" applyProtection="0"/>
    <xf numFmtId="0" fontId="41" fillId="48" borderId="0" applyNumberFormat="0" applyBorder="0" applyAlignment="0" applyProtection="0"/>
    <xf numFmtId="0" fontId="41" fillId="35" borderId="0" applyNumberFormat="0" applyBorder="0" applyAlignment="0" applyProtection="0"/>
    <xf numFmtId="0" fontId="41" fillId="49" borderId="0" applyNumberFormat="0" applyBorder="0" applyAlignment="0" applyProtection="0"/>
    <xf numFmtId="0" fontId="41" fillId="12" borderId="0" applyNumberFormat="0" applyBorder="0" applyAlignment="0" applyProtection="0"/>
    <xf numFmtId="0" fontId="41" fillId="50" borderId="0" applyNumberFormat="0" applyBorder="0" applyAlignment="0" applyProtection="0"/>
    <xf numFmtId="0" fontId="41" fillId="16" borderId="0" applyNumberFormat="0" applyBorder="0" applyAlignment="0" applyProtection="0"/>
    <xf numFmtId="0" fontId="41" fillId="51" borderId="0" applyNumberFormat="0" applyBorder="0" applyAlignment="0" applyProtection="0"/>
    <xf numFmtId="0" fontId="41" fillId="20" borderId="0" applyNumberFormat="0" applyBorder="0" applyAlignment="0" applyProtection="0"/>
    <xf numFmtId="0" fontId="41" fillId="46" borderId="0" applyNumberFormat="0" applyBorder="0" applyAlignment="0" applyProtection="0"/>
    <xf numFmtId="0" fontId="41" fillId="24" borderId="0" applyNumberFormat="0" applyBorder="0" applyAlignment="0" applyProtection="0"/>
    <xf numFmtId="0" fontId="41" fillId="47" borderId="0" applyNumberFormat="0" applyBorder="0" applyAlignment="0" applyProtection="0"/>
    <xf numFmtId="0" fontId="41" fillId="28" borderId="0" applyNumberFormat="0" applyBorder="0" applyAlignment="0" applyProtection="0"/>
    <xf numFmtId="0" fontId="41" fillId="53" borderId="0" applyNumberFormat="0" applyBorder="0" applyAlignment="0" applyProtection="0"/>
    <xf numFmtId="0" fontId="41" fillId="32" borderId="0" applyNumberFormat="0" applyBorder="0" applyAlignment="0" applyProtection="0"/>
    <xf numFmtId="0" fontId="35" fillId="54" borderId="4" applyNumberFormat="0" applyAlignment="0" applyProtection="0"/>
    <xf numFmtId="0" fontId="35" fillId="9" borderId="4" applyNumberFormat="0" applyAlignment="0" applyProtection="0"/>
    <xf numFmtId="168" fontId="43" fillId="55" borderId="10">
      <alignment horizontal="right" vertical="center" indent="1"/>
    </xf>
    <xf numFmtId="168" fontId="43" fillId="55" borderId="10">
      <alignment horizontal="right" vertical="center" indent="1"/>
    </xf>
    <xf numFmtId="0" fontId="44" fillId="55" borderId="10">
      <alignment horizontal="left" vertical="center" indent="1"/>
    </xf>
    <xf numFmtId="0" fontId="10" fillId="56" borderId="11"/>
    <xf numFmtId="0" fontId="45" fillId="57" borderId="10">
      <alignment horizontal="center" vertical="center"/>
    </xf>
    <xf numFmtId="0" fontId="46" fillId="56" borderId="10">
      <alignment horizontal="center" vertical="center"/>
    </xf>
    <xf numFmtId="0" fontId="46" fillId="56" borderId="10">
      <alignment horizontal="center" vertical="center"/>
    </xf>
    <xf numFmtId="168" fontId="43" fillId="56" borderId="10">
      <alignment horizontal="right" vertical="center" indent="1"/>
    </xf>
    <xf numFmtId="0" fontId="10" fillId="56" borderId="0"/>
    <xf numFmtId="0" fontId="46" fillId="56" borderId="12">
      <alignment horizontal="left" vertical="center" indent="1"/>
    </xf>
    <xf numFmtId="0" fontId="47" fillId="56" borderId="13">
      <alignment horizontal="left" vertical="center" indent="1"/>
    </xf>
    <xf numFmtId="0" fontId="48" fillId="56" borderId="10">
      <alignment horizontal="left" vertical="center" indent="1"/>
    </xf>
    <xf numFmtId="168" fontId="43" fillId="56" borderId="10">
      <alignment horizontal="right" vertical="center" indent="1"/>
    </xf>
    <xf numFmtId="0" fontId="47" fillId="58" borderId="10">
      <alignment horizontal="left" vertical="center" indent="1"/>
    </xf>
    <xf numFmtId="0" fontId="49" fillId="57" borderId="10">
      <alignment horizontal="left" vertical="center" indent="1"/>
    </xf>
    <xf numFmtId="0" fontId="48" fillId="56" borderId="10">
      <alignment horizontal="left" vertical="center" indent="1"/>
    </xf>
    <xf numFmtId="0" fontId="44" fillId="56" borderId="10">
      <alignment horizontal="left" vertical="center" indent="1"/>
    </xf>
    <xf numFmtId="0" fontId="44" fillId="56" borderId="10">
      <alignment horizontal="left" vertical="center" wrapText="1" indent="1"/>
    </xf>
    <xf numFmtId="0" fontId="47" fillId="58" borderId="10">
      <alignment horizontal="left" vertical="center" indent="1"/>
    </xf>
    <xf numFmtId="0" fontId="47" fillId="58" borderId="10">
      <alignment horizontal="left" vertical="center" indent="1"/>
    </xf>
    <xf numFmtId="43" fontId="42" fillId="0" borderId="0" applyFont="0" applyFill="0" applyBorder="0" applyAlignment="0" applyProtection="0"/>
    <xf numFmtId="43" fontId="10" fillId="0" borderId="0" applyFont="0" applyFill="0" applyBorder="0" applyAlignment="0" applyProtection="0"/>
    <xf numFmtId="43" fontId="42" fillId="0" borderId="0" applyFont="0" applyFill="0" applyBorder="0" applyAlignment="0" applyProtection="0"/>
    <xf numFmtId="43" fontId="10" fillId="0" borderId="0" applyFont="0" applyFill="0" applyBorder="0" applyAlignment="0" applyProtection="0"/>
    <xf numFmtId="43" fontId="50" fillId="0" borderId="0" applyFont="0" applyFill="0" applyBorder="0" applyAlignment="0" applyProtection="0"/>
    <xf numFmtId="43" fontId="42" fillId="0" borderId="0" applyFont="0" applyFill="0" applyBorder="0" applyAlignment="0" applyProtection="0"/>
    <xf numFmtId="43" fontId="9" fillId="0" borderId="0" applyFont="0" applyFill="0" applyBorder="0" applyAlignment="0" applyProtection="0"/>
    <xf numFmtId="44" fontId="42" fillId="0" borderId="0" applyFont="0" applyFill="0" applyBorder="0" applyAlignment="0" applyProtection="0"/>
    <xf numFmtId="44" fontId="10"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9" fillId="0" borderId="0" applyFont="0" applyFill="0" applyBorder="0" applyAlignment="0" applyProtection="0"/>
    <xf numFmtId="44" fontId="4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50" fillId="0" borderId="0" applyFont="0" applyFill="0" applyBorder="0" applyAlignment="0" applyProtection="0"/>
    <xf numFmtId="0" fontId="52" fillId="0" borderId="0" applyNumberFormat="0" applyFill="0" applyBorder="0" applyAlignment="0" applyProtection="0">
      <alignment vertical="top"/>
      <protection locked="0"/>
    </xf>
    <xf numFmtId="0" fontId="30" fillId="38" borderId="0" applyNumberFormat="0" applyBorder="0" applyAlignment="0" applyProtection="0"/>
    <xf numFmtId="0" fontId="30" fillId="5" borderId="0" applyNumberFormat="0" applyBorder="0" applyAlignment="0" applyProtection="0"/>
    <xf numFmtId="0" fontId="53" fillId="0" borderId="14" applyNumberFormat="0" applyFill="0" applyAlignment="0" applyProtection="0"/>
    <xf numFmtId="0" fontId="27" fillId="0" borderId="1" applyNumberFormat="0" applyFill="0" applyAlignment="0" applyProtection="0"/>
    <xf numFmtId="0" fontId="54" fillId="0" borderId="15" applyNumberFormat="0" applyFill="0" applyAlignment="0" applyProtection="0"/>
    <xf numFmtId="0" fontId="28" fillId="0" borderId="2" applyNumberFormat="0" applyFill="0" applyAlignment="0" applyProtection="0"/>
    <xf numFmtId="0" fontId="55" fillId="0" borderId="16" applyNumberFormat="0" applyFill="0" applyAlignment="0" applyProtection="0"/>
    <xf numFmtId="0" fontId="29" fillId="0" borderId="3" applyNumberFormat="0" applyFill="0" applyAlignment="0" applyProtection="0"/>
    <xf numFmtId="0" fontId="55" fillId="0" borderId="0" applyNumberFormat="0" applyFill="0" applyBorder="0" applyAlignment="0" applyProtection="0"/>
    <xf numFmtId="0" fontId="29" fillId="0" borderId="0" applyNumberFormat="0" applyFill="0" applyBorder="0" applyAlignment="0" applyProtection="0"/>
    <xf numFmtId="0" fontId="56" fillId="0" borderId="0" applyNumberForma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9" fillId="0" borderId="0"/>
    <xf numFmtId="0" fontId="50"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50" fillId="0" borderId="0"/>
    <xf numFmtId="0" fontId="10" fillId="0" borderId="0"/>
    <xf numFmtId="0" fontId="10" fillId="0" borderId="0"/>
    <xf numFmtId="0" fontId="9" fillId="0" borderId="0"/>
    <xf numFmtId="0" fontId="9" fillId="0" borderId="0"/>
    <xf numFmtId="0" fontId="9" fillId="0" borderId="0"/>
    <xf numFmtId="0" fontId="42" fillId="52" borderId="8" applyNumberFormat="0" applyFont="0" applyAlignment="0" applyProtection="0"/>
    <xf numFmtId="0" fontId="9" fillId="11" borderId="8" applyNumberFormat="0" applyFont="0" applyAlignment="0" applyProtection="0"/>
    <xf numFmtId="0" fontId="34" fillId="54" borderId="5" applyNumberFormat="0" applyAlignment="0" applyProtection="0"/>
    <xf numFmtId="0" fontId="34" fillId="9" borderId="5" applyNumberFormat="0" applyAlignment="0" applyProtection="0"/>
    <xf numFmtId="9" fontId="42" fillId="0" borderId="0" applyFont="0" applyFill="0" applyBorder="0" applyAlignment="0" applyProtection="0"/>
    <xf numFmtId="9" fontId="10" fillId="0" borderId="0" applyFont="0" applyFill="0" applyBorder="0" applyAlignment="0" applyProtection="0"/>
    <xf numFmtId="9" fontId="42" fillId="0" borderId="0" applyFont="0" applyFill="0" applyBorder="0" applyAlignment="0" applyProtection="0"/>
    <xf numFmtId="9" fontId="10" fillId="0" borderId="0" applyFont="0" applyFill="0" applyBorder="0" applyAlignment="0" applyProtection="0"/>
    <xf numFmtId="9" fontId="50" fillId="0" borderId="0" applyFont="0" applyFill="0" applyBorder="0" applyAlignment="0" applyProtection="0"/>
    <xf numFmtId="9" fontId="42" fillId="0" borderId="0" applyFont="0" applyFill="0" applyBorder="0" applyAlignment="0" applyProtection="0"/>
    <xf numFmtId="9" fontId="9" fillId="0" borderId="0" applyFont="0" applyFill="0" applyBorder="0" applyAlignment="0" applyProtection="0"/>
    <xf numFmtId="0" fontId="57" fillId="0" borderId="0" applyNumberFormat="0" applyFill="0" applyBorder="0" applyAlignment="0" applyProtection="0"/>
    <xf numFmtId="0" fontId="26" fillId="0" borderId="0" applyNumberFormat="0" applyFill="0" applyBorder="0" applyAlignment="0" applyProtection="0"/>
    <xf numFmtId="0" fontId="40" fillId="0" borderId="17" applyNumberFormat="0" applyFill="0" applyAlignment="0" applyProtection="0"/>
    <xf numFmtId="0" fontId="40" fillId="0" borderId="9" applyNumberFormat="0" applyFill="0" applyAlignment="0" applyProtection="0"/>
    <xf numFmtId="169" fontId="51" fillId="59" borderId="0" applyNumberFormat="0" applyBorder="0">
      <protection locked="0"/>
    </xf>
    <xf numFmtId="169" fontId="51" fillId="59" borderId="0" applyNumberFormat="0" applyBorder="0">
      <protection locked="0"/>
    </xf>
    <xf numFmtId="0" fontId="8" fillId="0" borderId="0"/>
    <xf numFmtId="170" fontId="60" fillId="0" borderId="0" applyFont="0" applyFill="0" applyBorder="0" applyAlignment="0" applyProtection="0"/>
    <xf numFmtId="2" fontId="60" fillId="0" borderId="0" applyFont="0" applyFill="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3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3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38"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39"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40"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49" fontId="61" fillId="0" borderId="10" applyNumberFormat="0" applyFont="0" applyFill="0" applyBorder="0" applyProtection="0">
      <alignment horizontal="left" vertical="center" indent="2"/>
    </xf>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41"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42"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43"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39"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41"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4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49" fontId="61" fillId="0" borderId="18" applyNumberFormat="0" applyFont="0" applyFill="0" applyBorder="0" applyProtection="0">
      <alignment horizontal="left" vertical="center" indent="5"/>
    </xf>
    <xf numFmtId="4" fontId="62" fillId="0" borderId="19" applyFill="0" applyBorder="0" applyProtection="0">
      <alignment horizontal="right" vertical="center"/>
    </xf>
    <xf numFmtId="0" fontId="63" fillId="0" borderId="0"/>
    <xf numFmtId="0" fontId="64" fillId="0" borderId="0"/>
    <xf numFmtId="0" fontId="63" fillId="0" borderId="0"/>
    <xf numFmtId="0" fontId="64" fillId="0" borderId="0"/>
    <xf numFmtId="0" fontId="63" fillId="0" borderId="0"/>
    <xf numFmtId="0" fontId="64"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0" fillId="0" borderId="0" applyFont="0" applyFill="0" applyBorder="0" applyAlignment="0" applyProtection="0"/>
    <xf numFmtId="43" fontId="10"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0"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63" fillId="0" borderId="0"/>
    <xf numFmtId="0" fontId="64" fillId="0" borderId="0"/>
    <xf numFmtId="0" fontId="63" fillId="0" borderId="0"/>
    <xf numFmtId="0" fontId="64" fillId="0" borderId="0"/>
    <xf numFmtId="44" fontId="10" fillId="0" borderId="0" applyFont="0" applyFill="0" applyBorder="0" applyAlignment="0" applyProtection="0"/>
    <xf numFmtId="44" fontId="50"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4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6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42" fillId="0" borderId="0" applyFont="0" applyFill="0" applyBorder="0" applyAlignment="0" applyProtection="0"/>
    <xf numFmtId="44" fontId="8" fillId="0" borderId="0" applyFont="0" applyFill="0" applyBorder="0" applyAlignment="0" applyProtection="0"/>
    <xf numFmtId="44" fontId="42" fillId="0" borderId="0" applyFont="0" applyFill="0" applyBorder="0" applyAlignment="0" applyProtection="0"/>
    <xf numFmtId="44" fontId="8" fillId="0" borderId="0" applyFont="0" applyFill="0" applyBorder="0" applyAlignment="0" applyProtection="0"/>
    <xf numFmtId="44" fontId="4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171" fontId="66" fillId="0" borderId="20" applyNumberFormat="0" applyFill="0">
      <alignment horizontal="right"/>
    </xf>
    <xf numFmtId="169" fontId="67" fillId="60" borderId="0" applyNumberFormat="0" applyBorder="0">
      <protection locked="0"/>
    </xf>
    <xf numFmtId="0" fontId="68" fillId="0" borderId="16" applyNumberFormat="0" applyFill="0" applyAlignment="0" applyProtection="0"/>
    <xf numFmtId="0" fontId="69" fillId="0" borderId="20">
      <alignment horizontal="left"/>
    </xf>
    <xf numFmtId="0" fontId="70" fillId="0" borderId="0" applyNumberFormat="0" applyFill="0" applyBorder="0" applyAlignment="0" applyProtection="0">
      <alignment vertical="top"/>
      <protection locked="0"/>
    </xf>
    <xf numFmtId="0" fontId="56" fillId="0" borderId="0" applyNumberFormat="0" applyFill="0" applyBorder="0" applyAlignment="0" applyProtection="0"/>
    <xf numFmtId="0" fontId="71"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169" fontId="74" fillId="59" borderId="0" applyNumberFormat="0" applyBorder="0">
      <alignment horizontal="left"/>
      <protection locked="0"/>
    </xf>
    <xf numFmtId="0" fontId="24"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169" fontId="67" fillId="61" borderId="0" applyNumberFormat="0" applyBorder="0">
      <alignment horizontal="right"/>
      <protection locked="0"/>
    </xf>
    <xf numFmtId="169" fontId="67" fillId="62" borderId="0" applyNumberFormat="0" applyBorder="0">
      <alignment horizontal="right"/>
      <protection locked="0"/>
    </xf>
    <xf numFmtId="169" fontId="76" fillId="63" borderId="0" applyNumberFormat="0" applyBorder="0">
      <alignment horizontal="right"/>
      <protection locked="0"/>
    </xf>
    <xf numFmtId="169" fontId="77" fillId="61" borderId="0" applyNumberFormat="0" applyBorder="0">
      <alignment horizontal="right"/>
      <protection locked="0"/>
    </xf>
    <xf numFmtId="169" fontId="78" fillId="61" borderId="0" applyNumberFormat="0" applyBorder="0">
      <alignment horizontal="right"/>
      <protection locked="0"/>
    </xf>
    <xf numFmtId="169" fontId="79" fillId="64" borderId="0" applyNumberFormat="0" applyBorder="0">
      <alignment horizontal="right" vertical="center"/>
      <protection locked="0"/>
    </xf>
    <xf numFmtId="172" fontId="80" fillId="0" borderId="0"/>
    <xf numFmtId="172" fontId="81" fillId="0" borderId="0"/>
    <xf numFmtId="173" fontId="66" fillId="0" borderId="0"/>
    <xf numFmtId="173" fontId="66" fillId="0" borderId="0"/>
    <xf numFmtId="173" fontId="82" fillId="0" borderId="0"/>
    <xf numFmtId="173" fontId="82" fillId="0" borderId="0"/>
    <xf numFmtId="173" fontId="83" fillId="0" borderId="0"/>
    <xf numFmtId="173" fontId="66" fillId="0" borderId="0"/>
    <xf numFmtId="173" fontId="8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4" fillId="0" borderId="0"/>
    <xf numFmtId="0" fontId="8" fillId="0" borderId="0"/>
    <xf numFmtId="37" fontId="85" fillId="0" borderId="0"/>
    <xf numFmtId="0" fontId="59" fillId="0" borderId="0"/>
    <xf numFmtId="37" fontId="85"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59"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58" fillId="0" borderId="0"/>
    <xf numFmtId="0" fontId="8" fillId="0" borderId="0"/>
    <xf numFmtId="0" fontId="10" fillId="0" borderId="0"/>
    <xf numFmtId="0" fontId="10" fillId="0" borderId="0"/>
    <xf numFmtId="0" fontId="8" fillId="0" borderId="0"/>
    <xf numFmtId="0" fontId="8" fillId="0" borderId="0"/>
    <xf numFmtId="169" fontId="86" fillId="0" borderId="0" applyBorder="0"/>
    <xf numFmtId="0" fontId="8" fillId="0" borderId="0"/>
    <xf numFmtId="0" fontId="8" fillId="0" borderId="0"/>
    <xf numFmtId="0" fontId="10" fillId="0" borderId="0"/>
    <xf numFmtId="0" fontId="10" fillId="0" borderId="0"/>
    <xf numFmtId="0" fontId="8" fillId="0" borderId="0"/>
    <xf numFmtId="0" fontId="8"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65" fillId="0" borderId="0"/>
    <xf numFmtId="0" fontId="10" fillId="0" borderId="0"/>
    <xf numFmtId="0" fontId="59" fillId="0" borderId="0"/>
    <xf numFmtId="0" fontId="87" fillId="0" borderId="0"/>
    <xf numFmtId="0" fontId="10" fillId="0" borderId="0"/>
    <xf numFmtId="174" fontId="10" fillId="0" borderId="0"/>
    <xf numFmtId="0" fontId="8" fillId="0" borderId="0"/>
    <xf numFmtId="0" fontId="8" fillId="0" borderId="0"/>
    <xf numFmtId="0" fontId="10" fillId="0" borderId="0"/>
    <xf numFmtId="0" fontId="65" fillId="0" borderId="0"/>
    <xf numFmtId="0" fontId="10" fillId="0" borderId="0"/>
    <xf numFmtId="0" fontId="8" fillId="0" borderId="0"/>
    <xf numFmtId="0" fontId="8" fillId="0" borderId="0"/>
    <xf numFmtId="0" fontId="8" fillId="0" borderId="0"/>
    <xf numFmtId="0" fontId="8" fillId="0" borderId="0"/>
    <xf numFmtId="0" fontId="8" fillId="0" borderId="0"/>
    <xf numFmtId="4" fontId="61" fillId="0" borderId="10" applyFill="0" applyBorder="0" applyProtection="0">
      <alignment horizontal="right" vertical="center"/>
    </xf>
    <xf numFmtId="0" fontId="88" fillId="2" borderId="0" applyNumberFormat="0" applyFont="0" applyBorder="0" applyAlignment="0" applyProtection="0"/>
    <xf numFmtId="0" fontId="89" fillId="2" borderId="0" applyNumberFormat="0" applyFont="0" applyBorder="0" applyAlignment="0" applyProtection="0"/>
    <xf numFmtId="0" fontId="8" fillId="11" borderId="8" applyNumberFormat="0" applyFont="0" applyAlignment="0" applyProtection="0"/>
    <xf numFmtId="0" fontId="8" fillId="11" borderId="8" applyNumberFormat="0" applyFont="0" applyAlignment="0" applyProtection="0"/>
    <xf numFmtId="0" fontId="8" fillId="11" borderId="8" applyNumberFormat="0" applyFont="0" applyAlignment="0" applyProtection="0"/>
    <xf numFmtId="0" fontId="42" fillId="52" borderId="8" applyNumberFormat="0" applyFont="0" applyAlignment="0" applyProtection="0"/>
    <xf numFmtId="0" fontId="8" fillId="11" borderId="8" applyNumberFormat="0" applyFont="0" applyAlignment="0" applyProtection="0"/>
    <xf numFmtId="0" fontId="8" fillId="11" borderId="8" applyNumberFormat="0" applyFont="0" applyAlignment="0" applyProtection="0"/>
    <xf numFmtId="9" fontId="42" fillId="0" borderId="0" applyFont="0" applyFill="0" applyBorder="0" applyAlignment="0" applyProtection="0"/>
    <xf numFmtId="9" fontId="50" fillId="0" borderId="0" applyFont="0" applyFill="0" applyBorder="0" applyAlignment="0" applyProtection="0"/>
    <xf numFmtId="9" fontId="10"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6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4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0" fillId="0" borderId="0"/>
    <xf numFmtId="168" fontId="90" fillId="65" borderId="21">
      <alignment vertical="center"/>
    </xf>
    <xf numFmtId="166" fontId="91" fillId="65" borderId="21">
      <alignment vertical="center"/>
    </xf>
    <xf numFmtId="168" fontId="92" fillId="66" borderId="21">
      <alignment vertical="center"/>
    </xf>
    <xf numFmtId="0" fontId="10" fillId="67" borderId="22" applyBorder="0">
      <alignment horizontal="left" vertical="center"/>
    </xf>
    <xf numFmtId="49" fontId="10" fillId="68" borderId="10">
      <alignment vertical="center" wrapText="1"/>
    </xf>
    <xf numFmtId="0" fontId="10" fillId="69" borderId="23">
      <alignment horizontal="left" vertical="center" wrapText="1"/>
    </xf>
    <xf numFmtId="0" fontId="93" fillId="70" borderId="10">
      <alignment horizontal="left" vertical="center" wrapText="1"/>
    </xf>
    <xf numFmtId="0" fontId="10" fillId="71" borderId="10">
      <alignment horizontal="left" vertical="center" wrapText="1"/>
    </xf>
    <xf numFmtId="0" fontId="10" fillId="72" borderId="10">
      <alignment horizontal="left" vertical="center" wrapText="1"/>
    </xf>
    <xf numFmtId="169" fontId="94" fillId="73" borderId="0" applyNumberFormat="0" applyBorder="0">
      <alignment horizontal="center"/>
      <protection locked="0"/>
    </xf>
    <xf numFmtId="169" fontId="51" fillId="61" borderId="0" applyNumberFormat="0" applyBorder="0">
      <alignment horizontal="left"/>
      <protection locked="0"/>
    </xf>
    <xf numFmtId="169" fontId="67" fillId="62" borderId="0" applyNumberFormat="0" applyBorder="0">
      <alignment horizontal="left"/>
      <protection locked="0"/>
    </xf>
    <xf numFmtId="169" fontId="76" fillId="63" borderId="0" applyNumberFormat="0" applyBorder="0">
      <alignment horizontal="left"/>
      <protection locked="0"/>
    </xf>
    <xf numFmtId="169" fontId="95" fillId="60" borderId="0" applyNumberFormat="0" applyBorder="0">
      <alignment horizontal="center"/>
      <protection locked="0"/>
    </xf>
    <xf numFmtId="169" fontId="95" fillId="61" borderId="0" applyNumberFormat="0" applyBorder="0">
      <alignment horizontal="left"/>
      <protection locked="0"/>
    </xf>
    <xf numFmtId="169" fontId="96" fillId="60" borderId="0" applyNumberFormat="0" applyBorder="0">
      <protection locked="0"/>
    </xf>
    <xf numFmtId="169" fontId="51" fillId="62" borderId="0" applyNumberFormat="0" applyBorder="0">
      <alignment horizontal="left"/>
      <protection locked="0"/>
    </xf>
    <xf numFmtId="169" fontId="67" fillId="62" borderId="0" applyNumberFormat="0" applyBorder="0">
      <alignment horizontal="left"/>
      <protection locked="0"/>
    </xf>
    <xf numFmtId="169" fontId="76" fillId="63" borderId="0" applyNumberFormat="0" applyBorder="0">
      <alignment horizontal="left"/>
      <protection locked="0"/>
    </xf>
    <xf numFmtId="169" fontId="97" fillId="62" borderId="0" applyNumberFormat="0" applyBorder="0">
      <alignment horizontal="left" vertical="center"/>
      <protection locked="0"/>
    </xf>
    <xf numFmtId="169" fontId="98" fillId="60" borderId="0" applyNumberFormat="0" applyBorder="0">
      <protection locked="0"/>
    </xf>
    <xf numFmtId="0" fontId="40" fillId="0" borderId="9" applyNumberFormat="0" applyFill="0" applyAlignment="0" applyProtection="0"/>
    <xf numFmtId="169" fontId="51" fillId="62" borderId="0" applyNumberFormat="0" applyBorder="0">
      <alignment horizontal="right"/>
      <protection locked="0"/>
    </xf>
    <xf numFmtId="169" fontId="99" fillId="74" borderId="0" applyNumberFormat="0" applyBorder="0">
      <protection locked="0"/>
    </xf>
    <xf numFmtId="169" fontId="100" fillId="74" borderId="0" applyNumberFormat="0" applyBorder="0">
      <protection locked="0"/>
    </xf>
    <xf numFmtId="169" fontId="51" fillId="59" borderId="0" applyNumberFormat="0" applyBorder="0">
      <protection locked="0"/>
    </xf>
    <xf numFmtId="169" fontId="51" fillId="61" borderId="0" applyNumberFormat="0" applyBorder="0">
      <protection locked="0"/>
    </xf>
    <xf numFmtId="169" fontId="51" fillId="61" borderId="0" applyNumberFormat="0" applyBorder="0">
      <protection locked="0"/>
    </xf>
    <xf numFmtId="169" fontId="101" fillId="75" borderId="0" applyNumberFormat="0" applyBorder="0">
      <protection locked="0"/>
    </xf>
    <xf numFmtId="0" fontId="7" fillId="0" borderId="0"/>
    <xf numFmtId="0" fontId="6" fillId="33" borderId="0" applyNumberFormat="0" applyBorder="0" applyAlignment="0" applyProtection="0"/>
    <xf numFmtId="0" fontId="6" fillId="36" borderId="0" applyNumberFormat="0" applyBorder="0" applyAlignment="0" applyProtection="0"/>
    <xf numFmtId="0" fontId="6" fillId="13" borderId="0" applyNumberFormat="0" applyBorder="0" applyAlignment="0" applyProtection="0"/>
    <xf numFmtId="0" fontId="6" fillId="37" borderId="0" applyNumberFormat="0" applyBorder="0" applyAlignment="0" applyProtection="0"/>
    <xf numFmtId="0" fontId="6" fillId="17" borderId="0" applyNumberFormat="0" applyBorder="0" applyAlignment="0" applyProtection="0"/>
    <xf numFmtId="0" fontId="6" fillId="38" borderId="0" applyNumberFormat="0" applyBorder="0" applyAlignment="0" applyProtection="0"/>
    <xf numFmtId="0" fontId="6" fillId="21" borderId="0" applyNumberFormat="0" applyBorder="0" applyAlignment="0" applyProtection="0"/>
    <xf numFmtId="0" fontId="6" fillId="39" borderId="0" applyNumberFormat="0" applyBorder="0" applyAlignment="0" applyProtection="0"/>
    <xf numFmtId="0" fontId="6" fillId="25" borderId="0" applyNumberFormat="0" applyBorder="0" applyAlignment="0" applyProtection="0"/>
    <xf numFmtId="0" fontId="6" fillId="40" borderId="0" applyNumberFormat="0" applyBorder="0" applyAlignment="0" applyProtection="0"/>
    <xf numFmtId="0" fontId="6" fillId="29" borderId="0" applyNumberFormat="0" applyBorder="0" applyAlignment="0" applyProtection="0"/>
    <xf numFmtId="0" fontId="6" fillId="41" borderId="0" applyNumberFormat="0" applyBorder="0" applyAlignment="0" applyProtection="0"/>
    <xf numFmtId="0" fontId="6" fillId="14" borderId="0" applyNumberFormat="0" applyBorder="0" applyAlignment="0" applyProtection="0"/>
    <xf numFmtId="0" fontId="6" fillId="42" borderId="0" applyNumberFormat="0" applyBorder="0" applyAlignment="0" applyProtection="0"/>
    <xf numFmtId="0" fontId="6" fillId="18" borderId="0" applyNumberFormat="0" applyBorder="0" applyAlignment="0" applyProtection="0"/>
    <xf numFmtId="0" fontId="6" fillId="43" borderId="0" applyNumberFormat="0" applyBorder="0" applyAlignment="0" applyProtection="0"/>
    <xf numFmtId="0" fontId="6" fillId="22" borderId="0" applyNumberFormat="0" applyBorder="0" applyAlignment="0" applyProtection="0"/>
    <xf numFmtId="0" fontId="6" fillId="39" borderId="0" applyNumberFormat="0" applyBorder="0" applyAlignment="0" applyProtection="0"/>
    <xf numFmtId="0" fontId="6" fillId="26" borderId="0" applyNumberFormat="0" applyBorder="0" applyAlignment="0" applyProtection="0"/>
    <xf numFmtId="0" fontId="6" fillId="41" borderId="0" applyNumberFormat="0" applyBorder="0" applyAlignment="0" applyProtection="0"/>
    <xf numFmtId="0" fontId="6" fillId="30" borderId="0" applyNumberFormat="0" applyBorder="0" applyAlignment="0" applyProtection="0"/>
    <xf numFmtId="0" fontId="6" fillId="44" borderId="0" applyNumberFormat="0" applyBorder="0" applyAlignment="0" applyProtection="0"/>
    <xf numFmtId="0" fontId="6" fillId="34" borderId="0" applyNumberFormat="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8" applyNumberFormat="0" applyFont="0" applyAlignment="0" applyProtection="0"/>
    <xf numFmtId="9" fontId="6" fillId="0" borderId="0" applyFont="0" applyFill="0" applyBorder="0" applyAlignment="0" applyProtection="0"/>
    <xf numFmtId="0" fontId="6" fillId="0" borderId="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6"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3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38"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39"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40"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41"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42"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43"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9"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41"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4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8" applyNumberFormat="0" applyFont="0" applyAlignment="0" applyProtection="0"/>
    <xf numFmtId="0" fontId="6" fillId="11" borderId="8" applyNumberFormat="0" applyFont="0" applyAlignment="0" applyProtection="0"/>
    <xf numFmtId="0" fontId="6" fillId="11" borderId="8" applyNumberFormat="0" applyFont="0" applyAlignment="0" applyProtection="0"/>
    <xf numFmtId="0" fontId="6" fillId="11" borderId="8" applyNumberFormat="0" applyFont="0" applyAlignment="0" applyProtection="0"/>
    <xf numFmtId="0" fontId="6" fillId="11" borderId="8"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59" fillId="0" borderId="0"/>
    <xf numFmtId="0" fontId="59" fillId="0" borderId="0"/>
    <xf numFmtId="43" fontId="59" fillId="0" borderId="0" applyFont="0" applyFill="0" applyBorder="0" applyAlignment="0" applyProtection="0"/>
    <xf numFmtId="0" fontId="10" fillId="0" borderId="0"/>
    <xf numFmtId="0" fontId="10" fillId="0" borderId="0"/>
    <xf numFmtId="0" fontId="5" fillId="33" borderId="0" applyNumberFormat="0" applyBorder="0" applyAlignment="0" applyProtection="0"/>
    <xf numFmtId="0" fontId="5" fillId="36" borderId="0" applyNumberFormat="0" applyBorder="0" applyAlignment="0" applyProtection="0"/>
    <xf numFmtId="0" fontId="5" fillId="13" borderId="0" applyNumberFormat="0" applyBorder="0" applyAlignment="0" applyProtection="0"/>
    <xf numFmtId="0" fontId="5" fillId="37" borderId="0" applyNumberFormat="0" applyBorder="0" applyAlignment="0" applyProtection="0"/>
    <xf numFmtId="0" fontId="5" fillId="17"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39" borderId="0" applyNumberFormat="0" applyBorder="0" applyAlignment="0" applyProtection="0"/>
    <xf numFmtId="0" fontId="5" fillId="25" borderId="0" applyNumberFormat="0" applyBorder="0" applyAlignment="0" applyProtection="0"/>
    <xf numFmtId="0" fontId="5" fillId="40" borderId="0" applyNumberFormat="0" applyBorder="0" applyAlignment="0" applyProtection="0"/>
    <xf numFmtId="0" fontId="5" fillId="29" borderId="0" applyNumberFormat="0" applyBorder="0" applyAlignment="0" applyProtection="0"/>
    <xf numFmtId="0" fontId="5" fillId="41" borderId="0" applyNumberFormat="0" applyBorder="0" applyAlignment="0" applyProtection="0"/>
    <xf numFmtId="0" fontId="5" fillId="14" borderId="0" applyNumberFormat="0" applyBorder="0" applyAlignment="0" applyProtection="0"/>
    <xf numFmtId="0" fontId="5" fillId="42" borderId="0" applyNumberFormat="0" applyBorder="0" applyAlignment="0" applyProtection="0"/>
    <xf numFmtId="0" fontId="5" fillId="18" borderId="0" applyNumberFormat="0" applyBorder="0" applyAlignment="0" applyProtection="0"/>
    <xf numFmtId="0" fontId="5" fillId="43" borderId="0" applyNumberFormat="0" applyBorder="0" applyAlignment="0" applyProtection="0"/>
    <xf numFmtId="0" fontId="5" fillId="22" borderId="0" applyNumberFormat="0" applyBorder="0" applyAlignment="0" applyProtection="0"/>
    <xf numFmtId="0" fontId="5" fillId="39" borderId="0" applyNumberFormat="0" applyBorder="0" applyAlignment="0" applyProtection="0"/>
    <xf numFmtId="0" fontId="5" fillId="26" borderId="0" applyNumberFormat="0" applyBorder="0" applyAlignment="0" applyProtection="0"/>
    <xf numFmtId="0" fontId="5" fillId="41" borderId="0" applyNumberFormat="0" applyBorder="0" applyAlignment="0" applyProtection="0"/>
    <xf numFmtId="0" fontId="5" fillId="30" borderId="0" applyNumberFormat="0" applyBorder="0" applyAlignment="0" applyProtection="0"/>
    <xf numFmtId="0" fontId="5" fillId="44" borderId="0" applyNumberFormat="0" applyBorder="0" applyAlignment="0" applyProtection="0"/>
    <xf numFmtId="0" fontId="5" fillId="34"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0" fillId="0" borderId="0"/>
    <xf numFmtId="0" fontId="55" fillId="0" borderId="51" applyNumberFormat="0" applyFill="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8" applyNumberFormat="0" applyFont="0" applyAlignment="0" applyProtection="0"/>
    <xf numFmtId="9" fontId="5" fillId="0" borderId="0" applyFont="0" applyFill="0" applyBorder="0" applyAlignment="0" applyProtection="0"/>
    <xf numFmtId="0" fontId="10" fillId="0" borderId="0"/>
    <xf numFmtId="0" fontId="5" fillId="0" borderId="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36"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3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39"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40"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41"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42"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43"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9"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41"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4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68" fillId="0" borderId="51" applyNumberFormat="0" applyFill="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33" borderId="0" applyNumberFormat="0" applyBorder="0" applyAlignment="0" applyProtection="0"/>
    <xf numFmtId="0" fontId="5" fillId="36" borderId="0" applyNumberFormat="0" applyBorder="0" applyAlignment="0" applyProtection="0"/>
    <xf numFmtId="0" fontId="5" fillId="13" borderId="0" applyNumberFormat="0" applyBorder="0" applyAlignment="0" applyProtection="0"/>
    <xf numFmtId="0" fontId="5" fillId="37" borderId="0" applyNumberFormat="0" applyBorder="0" applyAlignment="0" applyProtection="0"/>
    <xf numFmtId="0" fontId="5" fillId="17"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39" borderId="0" applyNumberFormat="0" applyBorder="0" applyAlignment="0" applyProtection="0"/>
    <xf numFmtId="0" fontId="5" fillId="25" borderId="0" applyNumberFormat="0" applyBorder="0" applyAlignment="0" applyProtection="0"/>
    <xf numFmtId="0" fontId="5" fillId="40" borderId="0" applyNumberFormat="0" applyBorder="0" applyAlignment="0" applyProtection="0"/>
    <xf numFmtId="0" fontId="5" fillId="29" borderId="0" applyNumberFormat="0" applyBorder="0" applyAlignment="0" applyProtection="0"/>
    <xf numFmtId="0" fontId="5" fillId="41" borderId="0" applyNumberFormat="0" applyBorder="0" applyAlignment="0" applyProtection="0"/>
    <xf numFmtId="0" fontId="5" fillId="14" borderId="0" applyNumberFormat="0" applyBorder="0" applyAlignment="0" applyProtection="0"/>
    <xf numFmtId="0" fontId="5" fillId="42" borderId="0" applyNumberFormat="0" applyBorder="0" applyAlignment="0" applyProtection="0"/>
    <xf numFmtId="0" fontId="5" fillId="18" borderId="0" applyNumberFormat="0" applyBorder="0" applyAlignment="0" applyProtection="0"/>
    <xf numFmtId="0" fontId="5" fillId="43" borderId="0" applyNumberFormat="0" applyBorder="0" applyAlignment="0" applyProtection="0"/>
    <xf numFmtId="0" fontId="5" fillId="22" borderId="0" applyNumberFormat="0" applyBorder="0" applyAlignment="0" applyProtection="0"/>
    <xf numFmtId="0" fontId="5" fillId="39" borderId="0" applyNumberFormat="0" applyBorder="0" applyAlignment="0" applyProtection="0"/>
    <xf numFmtId="0" fontId="5" fillId="26" borderId="0" applyNumberFormat="0" applyBorder="0" applyAlignment="0" applyProtection="0"/>
    <xf numFmtId="0" fontId="5" fillId="41" borderId="0" applyNumberFormat="0" applyBorder="0" applyAlignment="0" applyProtection="0"/>
    <xf numFmtId="0" fontId="5" fillId="30" borderId="0" applyNumberFormat="0" applyBorder="0" applyAlignment="0" applyProtection="0"/>
    <xf numFmtId="0" fontId="5" fillId="44" borderId="0" applyNumberFormat="0" applyBorder="0" applyAlignment="0" applyProtection="0"/>
    <xf numFmtId="0" fontId="5" fillId="34"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8" applyNumberFormat="0" applyFont="0" applyAlignment="0" applyProtection="0"/>
    <xf numFmtId="9" fontId="5" fillId="0" borderId="0" applyFont="0" applyFill="0" applyBorder="0" applyAlignment="0" applyProtection="0"/>
    <xf numFmtId="0" fontId="5" fillId="0" borderId="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36"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3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39"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40"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41"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42"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43"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9"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41"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4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10" fillId="0" borderId="0" applyFont="0" applyFill="0" applyBorder="0" applyAlignment="0" applyProtection="0"/>
    <xf numFmtId="0" fontId="10" fillId="0" borderId="0"/>
    <xf numFmtId="0" fontId="10" fillId="0" borderId="0"/>
    <xf numFmtId="0" fontId="4" fillId="3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9" fontId="4" fillId="0" borderId="0" applyFont="0" applyFill="0" applyBorder="0" applyAlignment="0" applyProtection="0"/>
    <xf numFmtId="0" fontId="40" fillId="0" borderId="55" applyNumberFormat="0" applyFill="0" applyAlignment="0" applyProtection="0"/>
    <xf numFmtId="0" fontId="4" fillId="0" borderId="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8" fontId="90" fillId="65" borderId="56">
      <alignment vertical="center"/>
    </xf>
    <xf numFmtId="166" fontId="91" fillId="65" borderId="56">
      <alignment vertical="center"/>
    </xf>
    <xf numFmtId="168" fontId="92" fillId="66" borderId="56">
      <alignment vertical="center"/>
    </xf>
    <xf numFmtId="0" fontId="4" fillId="0" borderId="0"/>
    <xf numFmtId="43" fontId="59" fillId="0" borderId="0" applyFont="0" applyFill="0" applyBorder="0" applyAlignment="0" applyProtection="0"/>
    <xf numFmtId="44" fontId="59" fillId="0" borderId="0" applyFont="0" applyFill="0" applyBorder="0" applyAlignment="0" applyProtection="0"/>
    <xf numFmtId="9" fontId="113" fillId="0" borderId="0" applyFont="0" applyFill="0" applyBorder="0" applyAlignment="0" applyProtection="0"/>
    <xf numFmtId="176" fontId="113" fillId="0" borderId="0"/>
    <xf numFmtId="44" fontId="113" fillId="0" borderId="0" applyFont="0" applyFill="0" applyBorder="0" applyAlignment="0" applyProtection="0"/>
    <xf numFmtId="43" fontId="113" fillId="0" borderId="0" applyFont="0" applyFill="0" applyBorder="0" applyAlignment="0" applyProtection="0"/>
    <xf numFmtId="0" fontId="114" fillId="8" borderId="4" applyNumberFormat="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12" fillId="35" borderId="0" applyNumberFormat="0" applyBorder="0" applyAlignment="0" applyProtection="0"/>
    <xf numFmtId="0" fontId="59" fillId="34" borderId="0" applyNumberFormat="0" applyBorder="0" applyAlignment="0" applyProtection="0"/>
    <xf numFmtId="0" fontId="115" fillId="0" borderId="0"/>
    <xf numFmtId="0" fontId="4" fillId="3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9" fontId="4" fillId="0" borderId="0" applyFont="0" applyFill="0" applyBorder="0" applyAlignment="0" applyProtection="0"/>
    <xf numFmtId="0" fontId="4" fillId="0" borderId="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0" fillId="0" borderId="0"/>
    <xf numFmtId="9" fontId="4" fillId="0" borderId="0" applyFont="0" applyFill="0" applyBorder="0" applyAlignment="0" applyProtection="0"/>
    <xf numFmtId="0" fontId="10"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0"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0" fillId="0" borderId="0"/>
    <xf numFmtId="0" fontId="4" fillId="3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49" fontId="61" fillId="0" borderId="59" applyNumberFormat="0" applyFont="0" applyFill="0" applyBorder="0" applyProtection="0">
      <alignment horizontal="left" vertical="center" indent="5"/>
    </xf>
    <xf numFmtId="0" fontId="48" fillId="56" borderId="57">
      <alignment horizontal="left" vertical="center" indent="1"/>
    </xf>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9" fontId="4" fillId="0" borderId="0" applyFont="0" applyFill="0" applyBorder="0" applyAlignment="0" applyProtection="0"/>
    <xf numFmtId="0" fontId="40" fillId="0" borderId="58" applyNumberFormat="0" applyFill="0" applyAlignment="0" applyProtection="0"/>
    <xf numFmtId="0" fontId="4" fillId="0" borderId="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4" fillId="56" borderId="57">
      <alignment horizontal="left" vertical="center" wrapText="1" indent="1"/>
    </xf>
    <xf numFmtId="0" fontId="48" fillId="56" borderId="57">
      <alignment horizontal="left" vertical="center" indent="1"/>
    </xf>
    <xf numFmtId="43" fontId="4" fillId="0" borderId="0" applyFont="0" applyFill="0" applyBorder="0" applyAlignment="0" applyProtection="0"/>
    <xf numFmtId="0" fontId="46" fillId="56" borderId="57">
      <alignment horizontal="center" vertical="center"/>
    </xf>
    <xf numFmtId="43" fontId="4" fillId="0" borderId="0" applyFont="0" applyFill="0" applyBorder="0" applyAlignment="0" applyProtection="0"/>
    <xf numFmtId="43" fontId="4" fillId="0" borderId="0" applyFont="0" applyFill="0" applyBorder="0" applyAlignment="0" applyProtection="0"/>
    <xf numFmtId="0" fontId="46" fillId="56" borderId="57">
      <alignment horizontal="center" vertical="center"/>
    </xf>
    <xf numFmtId="43" fontId="4" fillId="0" borderId="0" applyFont="0" applyFill="0" applyBorder="0" applyAlignment="0" applyProtection="0"/>
    <xf numFmtId="0" fontId="44" fillId="55" borderId="57">
      <alignment horizontal="left" vertical="center" indent="1"/>
    </xf>
    <xf numFmtId="168" fontId="43" fillId="55" borderId="57">
      <alignment horizontal="right" vertical="center" indent="1"/>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 fontId="61" fillId="0" borderId="57" applyFill="0" applyBorder="0" applyProtection="0">
      <alignment horizontal="righ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9" fontId="61" fillId="0" borderId="57" applyNumberFormat="0" applyFont="0" applyFill="0" applyBorder="0" applyProtection="0">
      <alignment horizontal="left" vertical="center" indent="2"/>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4" fillId="56" borderId="57">
      <alignment horizontal="left" vertical="center" indent="1"/>
    </xf>
    <xf numFmtId="0" fontId="45" fillId="57" borderId="57">
      <alignment horizontal="center" vertical="center"/>
    </xf>
    <xf numFmtId="168" fontId="43" fillId="56" borderId="57">
      <alignment horizontal="right" vertical="center" indent="1"/>
    </xf>
    <xf numFmtId="0" fontId="4" fillId="0" borderId="0"/>
    <xf numFmtId="0" fontId="49" fillId="57" borderId="57">
      <alignment horizontal="left" vertical="center" indent="1"/>
    </xf>
    <xf numFmtId="0" fontId="47" fillId="58" borderId="57">
      <alignment horizontal="left" vertical="center" indent="1"/>
    </xf>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7" fillId="58" borderId="57">
      <alignment horizontal="left" vertical="center" indent="1"/>
    </xf>
    <xf numFmtId="168" fontId="90" fillId="65" borderId="60">
      <alignment vertical="center"/>
    </xf>
    <xf numFmtId="166" fontId="91" fillId="65" borderId="60">
      <alignment vertical="center"/>
    </xf>
    <xf numFmtId="168" fontId="92" fillId="66" borderId="60">
      <alignment vertical="center"/>
    </xf>
    <xf numFmtId="49" fontId="10" fillId="68" borderId="57">
      <alignment vertical="center" wrapText="1"/>
    </xf>
    <xf numFmtId="0" fontId="10" fillId="69" borderId="62">
      <alignment horizontal="left" vertical="center" wrapText="1"/>
    </xf>
    <xf numFmtId="0" fontId="93" fillId="70" borderId="57">
      <alignment horizontal="left" vertical="center" wrapText="1"/>
    </xf>
    <xf numFmtId="0" fontId="10" fillId="72" borderId="57">
      <alignment horizontal="left" vertical="center" wrapText="1"/>
    </xf>
    <xf numFmtId="0" fontId="10" fillId="0" borderId="0"/>
    <xf numFmtId="168" fontId="43" fillId="55" borderId="57">
      <alignment horizontal="right" vertical="center" indent="1"/>
    </xf>
    <xf numFmtId="168" fontId="43" fillId="56" borderId="57">
      <alignment horizontal="right" vertical="center" indent="1"/>
    </xf>
    <xf numFmtId="0" fontId="47" fillId="58" borderId="57">
      <alignment horizontal="left" vertical="center" indent="1"/>
    </xf>
    <xf numFmtId="0" fontId="10" fillId="71" borderId="57">
      <alignment horizontal="left" vertical="center" wrapText="1"/>
    </xf>
    <xf numFmtId="0" fontId="10" fillId="67" borderId="61" applyBorder="0">
      <alignment horizontal="left" vertical="center"/>
    </xf>
    <xf numFmtId="0" fontId="59" fillId="0" borderId="0"/>
    <xf numFmtId="43" fontId="59" fillId="0" borderId="0" applyFont="0" applyFill="0" applyBorder="0" applyAlignment="0" applyProtection="0"/>
    <xf numFmtId="0" fontId="59" fillId="0" borderId="0"/>
    <xf numFmtId="43" fontId="59"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0" fillId="0" borderId="0"/>
    <xf numFmtId="0" fontId="10" fillId="0" borderId="0"/>
    <xf numFmtId="0" fontId="10" fillId="0" borderId="0"/>
    <xf numFmtId="0" fontId="60" fillId="0" borderId="0"/>
    <xf numFmtId="43" fontId="10"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166" fontId="91" fillId="65" borderId="74">
      <alignment vertical="center"/>
    </xf>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166" fontId="91" fillId="65" borderId="74">
      <alignment vertical="center"/>
    </xf>
    <xf numFmtId="0" fontId="45" fillId="57" borderId="71">
      <alignment horizontal="center" vertical="center"/>
    </xf>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8" fontId="90" fillId="65" borderId="74">
      <alignment vertical="center"/>
    </xf>
    <xf numFmtId="0" fontId="10" fillId="67" borderId="75" applyBorder="0">
      <alignment horizontal="lef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10" fillId="72" borderId="71">
      <alignment horizontal="left" vertical="center" wrapText="1"/>
    </xf>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6" fontId="91" fillId="65" borderId="68">
      <alignment vertical="center"/>
    </xf>
    <xf numFmtId="0" fontId="48" fillId="56" borderId="71">
      <alignment horizontal="left" vertical="center" inden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91" fillId="65" borderId="68">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4" fillId="56" borderId="65">
      <alignment horizontal="left" vertical="center" wrapText="1" indent="1"/>
    </xf>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40" fillId="0" borderId="66" applyNumberFormat="0" applyFill="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91" fillId="65" borderId="74">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8" fontId="92" fillId="66" borderId="74">
      <alignment vertical="center"/>
    </xf>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40" fillId="0" borderId="58" applyNumberFormat="0" applyFill="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90" fillId="65" borderId="60">
      <alignment vertical="center"/>
    </xf>
    <xf numFmtId="166" fontId="91" fillId="65" borderId="60">
      <alignment vertical="center"/>
    </xf>
    <xf numFmtId="168" fontId="92" fillId="66" borderId="60">
      <alignment vertical="center"/>
    </xf>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40" fillId="0" borderId="58" applyNumberFormat="0" applyFill="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8" fontId="90" fillId="65" borderId="60">
      <alignment vertical="center"/>
    </xf>
    <xf numFmtId="166" fontId="91" fillId="65" borderId="60">
      <alignment vertical="center"/>
    </xf>
    <xf numFmtId="168" fontId="92" fillId="66" borderId="60">
      <alignment vertical="center"/>
    </xf>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40" fillId="0" borderId="58" applyNumberFormat="0" applyFill="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90" fillId="65" borderId="60">
      <alignment vertical="center"/>
    </xf>
    <xf numFmtId="166" fontId="91" fillId="65" borderId="60">
      <alignment vertical="center"/>
    </xf>
    <xf numFmtId="168" fontId="92" fillId="66" borderId="60">
      <alignment vertical="center"/>
    </xf>
    <xf numFmtId="0" fontId="2" fillId="0" borderId="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4" fillId="56" borderId="71">
      <alignment horizontal="left" vertical="center" inden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40" fillId="0" borderId="58" applyNumberFormat="0" applyFill="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90" fillId="65" borderId="60">
      <alignment vertical="center"/>
    </xf>
    <xf numFmtId="166" fontId="91" fillId="65" borderId="60">
      <alignment vertical="center"/>
    </xf>
    <xf numFmtId="168" fontId="92" fillId="66" borderId="60">
      <alignment vertical="center"/>
    </xf>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9" fontId="61" fillId="0" borderId="59" applyNumberFormat="0" applyFont="0" applyFill="0" applyBorder="0" applyProtection="0">
      <alignment horizontal="left" vertical="center" indent="5"/>
    </xf>
    <xf numFmtId="0" fontId="48" fillId="56" borderId="57">
      <alignment horizontal="left" vertical="center" indent="1"/>
    </xf>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40" fillId="0" borderId="58" applyNumberFormat="0" applyFill="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4" fillId="56" borderId="57">
      <alignment horizontal="left" vertical="center" wrapText="1" indent="1"/>
    </xf>
    <xf numFmtId="0" fontId="48" fillId="56" borderId="57">
      <alignment horizontal="left" vertical="center" indent="1"/>
    </xf>
    <xf numFmtId="43" fontId="2" fillId="0" borderId="0" applyFont="0" applyFill="0" applyBorder="0" applyAlignment="0" applyProtection="0"/>
    <xf numFmtId="0" fontId="46" fillId="56" borderId="57">
      <alignment horizontal="center" vertical="center"/>
    </xf>
    <xf numFmtId="43" fontId="2" fillId="0" borderId="0" applyFont="0" applyFill="0" applyBorder="0" applyAlignment="0" applyProtection="0"/>
    <xf numFmtId="43" fontId="2" fillId="0" borderId="0" applyFont="0" applyFill="0" applyBorder="0" applyAlignment="0" applyProtection="0"/>
    <xf numFmtId="0" fontId="46" fillId="56" borderId="57">
      <alignment horizontal="center" vertical="center"/>
    </xf>
    <xf numFmtId="43" fontId="2" fillId="0" borderId="0" applyFont="0" applyFill="0" applyBorder="0" applyAlignment="0" applyProtection="0"/>
    <xf numFmtId="0" fontId="44" fillId="55" borderId="57">
      <alignment horizontal="left" vertical="center" indent="1"/>
    </xf>
    <xf numFmtId="168" fontId="43" fillId="55" borderId="57">
      <alignment horizontal="right" vertical="center" indent="1"/>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 fontId="61" fillId="0" borderId="57" applyFill="0" applyBorder="0" applyProtection="0">
      <alignment horizontal="righ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9" fontId="61" fillId="0" borderId="57" applyNumberFormat="0" applyFont="0" applyFill="0" applyBorder="0" applyProtection="0">
      <alignment horizontal="left" vertical="center" indent="2"/>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4" fillId="56" borderId="57">
      <alignment horizontal="left" vertical="center" indent="1"/>
    </xf>
    <xf numFmtId="0" fontId="45" fillId="57" borderId="57">
      <alignment horizontal="center" vertical="center"/>
    </xf>
    <xf numFmtId="168" fontId="43" fillId="56" borderId="57">
      <alignment horizontal="right" vertical="center" indent="1"/>
    </xf>
    <xf numFmtId="0" fontId="2" fillId="0" borderId="0"/>
    <xf numFmtId="0" fontId="49" fillId="57" borderId="57">
      <alignment horizontal="left" vertical="center" indent="1"/>
    </xf>
    <xf numFmtId="0" fontId="47" fillId="58" borderId="57">
      <alignment horizontal="left" vertical="center" indent="1"/>
    </xf>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47" fillId="58" borderId="57">
      <alignment horizontal="left" vertical="center" indent="1"/>
    </xf>
    <xf numFmtId="168" fontId="90" fillId="65" borderId="60">
      <alignment vertical="center"/>
    </xf>
    <xf numFmtId="166" fontId="91" fillId="65" borderId="60">
      <alignment vertical="center"/>
    </xf>
    <xf numFmtId="168" fontId="92" fillId="66" borderId="60">
      <alignment vertical="center"/>
    </xf>
    <xf numFmtId="49" fontId="10" fillId="68" borderId="57">
      <alignment vertical="center" wrapText="1"/>
    </xf>
    <xf numFmtId="0" fontId="10" fillId="69" borderId="62">
      <alignment horizontal="left" vertical="center" wrapText="1"/>
    </xf>
    <xf numFmtId="0" fontId="93" fillId="70" borderId="57">
      <alignment horizontal="left" vertical="center" wrapText="1"/>
    </xf>
    <xf numFmtId="0" fontId="10" fillId="72" borderId="57">
      <alignment horizontal="left" vertical="center" wrapText="1"/>
    </xf>
    <xf numFmtId="168" fontId="43" fillId="55" borderId="57">
      <alignment horizontal="right" vertical="center" indent="1"/>
    </xf>
    <xf numFmtId="168" fontId="43" fillId="56" borderId="57">
      <alignment horizontal="right" vertical="center" indent="1"/>
    </xf>
    <xf numFmtId="0" fontId="47" fillId="58" borderId="57">
      <alignment horizontal="left" vertical="center" indent="1"/>
    </xf>
    <xf numFmtId="0" fontId="10" fillId="71" borderId="57">
      <alignment horizontal="left" vertical="center" wrapText="1"/>
    </xf>
    <xf numFmtId="0" fontId="10" fillId="67" borderId="61" applyBorder="0">
      <alignment horizontal="left" vertical="center"/>
    </xf>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10" fillId="0" borderId="0"/>
    <xf numFmtId="0" fontId="10" fillId="0" borderId="0"/>
    <xf numFmtId="0" fontId="10" fillId="0" borderId="0"/>
    <xf numFmtId="43" fontId="10"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49" fillId="57" borderId="71">
      <alignment horizontal="left" vertical="center" indent="1"/>
    </xf>
    <xf numFmtId="0" fontId="10" fillId="69" borderId="70">
      <alignment horizontal="left" vertical="center" wrapText="1"/>
    </xf>
    <xf numFmtId="49" fontId="10" fillId="68" borderId="65">
      <alignment vertical="center" wrapText="1"/>
    </xf>
    <xf numFmtId="168" fontId="92" fillId="66" borderId="68">
      <alignment vertical="center"/>
    </xf>
    <xf numFmtId="0" fontId="10" fillId="69" borderId="76">
      <alignment horizontal="left" vertical="center" wrapText="1"/>
    </xf>
    <xf numFmtId="0" fontId="10" fillId="72" borderId="65">
      <alignment horizontal="left" vertical="center" wrapText="1"/>
    </xf>
    <xf numFmtId="168" fontId="90" fillId="65" borderId="74">
      <alignment vertical="center"/>
    </xf>
    <xf numFmtId="49" fontId="61" fillId="0" borderId="67" applyNumberFormat="0" applyFont="0" applyFill="0" applyBorder="0" applyProtection="0">
      <alignment horizontal="left" vertical="center" indent="5"/>
    </xf>
    <xf numFmtId="168" fontId="43" fillId="56" borderId="65">
      <alignment horizontal="right" vertical="center" indent="1"/>
    </xf>
    <xf numFmtId="168" fontId="43" fillId="55" borderId="65">
      <alignment horizontal="right" vertical="center" indent="1"/>
    </xf>
    <xf numFmtId="0" fontId="93" fillId="70" borderId="71">
      <alignment horizontal="left" vertical="center" wrapText="1"/>
    </xf>
    <xf numFmtId="0" fontId="46" fillId="56" borderId="65">
      <alignment horizontal="center" vertical="center"/>
    </xf>
    <xf numFmtId="168" fontId="90" fillId="65" borderId="68">
      <alignment vertical="center"/>
    </xf>
    <xf numFmtId="0" fontId="40" fillId="0" borderId="72" applyNumberFormat="0" applyFill="0" applyAlignment="0" applyProtection="0"/>
    <xf numFmtId="4" fontId="61" fillId="0" borderId="71" applyFill="0" applyBorder="0" applyProtection="0">
      <alignment horizontal="right" vertical="center"/>
    </xf>
    <xf numFmtId="0" fontId="47" fillId="58" borderId="65">
      <alignment horizontal="left" vertical="center" indent="1"/>
    </xf>
    <xf numFmtId="0" fontId="10" fillId="69" borderId="76">
      <alignment horizontal="left" vertical="center" wrapText="1"/>
    </xf>
    <xf numFmtId="0" fontId="48" fillId="56" borderId="71">
      <alignment horizontal="left" vertical="center" indent="1"/>
    </xf>
    <xf numFmtId="0" fontId="10" fillId="71" borderId="65">
      <alignment horizontal="left" vertical="center" wrapText="1"/>
    </xf>
    <xf numFmtId="49" fontId="61" fillId="0" borderId="67" applyNumberFormat="0" applyFont="0" applyFill="0" applyBorder="0" applyProtection="0">
      <alignment horizontal="left" vertical="center" indent="5"/>
    </xf>
    <xf numFmtId="49" fontId="61" fillId="0" borderId="73" applyNumberFormat="0" applyFont="0" applyFill="0" applyBorder="0" applyProtection="0">
      <alignment horizontal="left" vertical="center" indent="5"/>
    </xf>
    <xf numFmtId="0" fontId="48" fillId="56" borderId="65">
      <alignment horizontal="left" vertical="center" indent="1"/>
    </xf>
    <xf numFmtId="168" fontId="43" fillId="56" borderId="65">
      <alignment horizontal="right" vertical="center" indent="1"/>
    </xf>
    <xf numFmtId="168" fontId="43" fillId="56" borderId="71">
      <alignment horizontal="right" vertical="center" indent="1"/>
    </xf>
    <xf numFmtId="0" fontId="44" fillId="55" borderId="71">
      <alignment horizontal="left" vertical="center" indent="1"/>
    </xf>
    <xf numFmtId="166" fontId="91" fillId="65" borderId="68">
      <alignment vertical="center"/>
    </xf>
    <xf numFmtId="0" fontId="46" fillId="56" borderId="71">
      <alignment horizontal="center" vertical="center"/>
    </xf>
    <xf numFmtId="168" fontId="92" fillId="66" borderId="68">
      <alignment vertical="center"/>
    </xf>
    <xf numFmtId="0" fontId="40" fillId="0" borderId="72" applyNumberFormat="0" applyFill="0" applyAlignment="0" applyProtection="0"/>
    <xf numFmtId="0" fontId="10" fillId="71" borderId="65">
      <alignment horizontal="left" vertical="center" wrapText="1"/>
    </xf>
    <xf numFmtId="0" fontId="44" fillId="56" borderId="65">
      <alignment horizontal="left" vertical="center" indent="1"/>
    </xf>
    <xf numFmtId="0" fontId="10" fillId="67" borderId="75" applyBorder="0">
      <alignment horizontal="left" vertical="center"/>
    </xf>
    <xf numFmtId="168" fontId="92" fillId="66" borderId="68">
      <alignment vertical="center"/>
    </xf>
    <xf numFmtId="0" fontId="10" fillId="72" borderId="71">
      <alignment horizontal="left" vertical="center" wrapText="1"/>
    </xf>
    <xf numFmtId="49" fontId="61" fillId="0" borderId="65" applyNumberFormat="0" applyFont="0" applyFill="0" applyBorder="0" applyProtection="0">
      <alignment horizontal="left" vertical="center" indent="2"/>
    </xf>
    <xf numFmtId="0" fontId="48" fillId="56" borderId="65">
      <alignment horizontal="left" vertical="center" indent="1"/>
    </xf>
    <xf numFmtId="0" fontId="40" fillId="0" borderId="72" applyNumberFormat="0" applyFill="0" applyAlignment="0" applyProtection="0"/>
    <xf numFmtId="0" fontId="46" fillId="56" borderId="65">
      <alignment horizontal="center" vertical="center"/>
    </xf>
    <xf numFmtId="0" fontId="48" fillId="56" borderId="65">
      <alignment horizontal="left" vertical="center" indent="1"/>
    </xf>
    <xf numFmtId="168" fontId="43" fillId="55" borderId="71">
      <alignment horizontal="right" vertical="center" indent="1"/>
    </xf>
    <xf numFmtId="0" fontId="47" fillId="58" borderId="65">
      <alignment horizontal="left" vertical="center" indent="1"/>
    </xf>
    <xf numFmtId="168" fontId="92" fillId="66" borderId="68">
      <alignment vertical="center"/>
    </xf>
    <xf numFmtId="0" fontId="44" fillId="56" borderId="65">
      <alignment horizontal="left" vertical="center" indent="1"/>
    </xf>
    <xf numFmtId="49" fontId="61" fillId="0" borderId="71" applyNumberFormat="0" applyFont="0" applyFill="0" applyBorder="0" applyProtection="0">
      <alignment horizontal="left" vertical="center" indent="2"/>
    </xf>
    <xf numFmtId="168" fontId="92" fillId="66" borderId="74">
      <alignment vertical="center"/>
    </xf>
    <xf numFmtId="168" fontId="92" fillId="66" borderId="74">
      <alignment vertical="center"/>
    </xf>
    <xf numFmtId="0" fontId="48" fillId="56" borderId="71">
      <alignment horizontal="left" vertical="center" indent="1"/>
    </xf>
    <xf numFmtId="0" fontId="93" fillId="70" borderId="65">
      <alignment horizontal="left" vertical="center" wrapText="1"/>
    </xf>
    <xf numFmtId="49" fontId="61" fillId="0" borderId="65" applyNumberFormat="0" applyFont="0" applyFill="0" applyBorder="0" applyProtection="0">
      <alignment horizontal="left" vertical="center" indent="2"/>
    </xf>
    <xf numFmtId="0" fontId="48" fillId="56" borderId="71">
      <alignment horizontal="left" vertical="center" indent="1"/>
    </xf>
    <xf numFmtId="0" fontId="47" fillId="58" borderId="71">
      <alignment horizontal="left" vertical="center" indent="1"/>
    </xf>
    <xf numFmtId="0" fontId="40" fillId="0" borderId="66" applyNumberFormat="0" applyFill="0" applyAlignment="0" applyProtection="0"/>
    <xf numFmtId="168" fontId="43" fillId="55" borderId="65">
      <alignment horizontal="right" vertical="center" indent="1"/>
    </xf>
    <xf numFmtId="49" fontId="61" fillId="0" borderId="65" applyNumberFormat="0" applyFont="0" applyFill="0" applyBorder="0" applyProtection="0">
      <alignment horizontal="left" vertical="center" indent="2"/>
    </xf>
    <xf numFmtId="0" fontId="47" fillId="58" borderId="71">
      <alignment horizontal="left" vertical="center" indent="1"/>
    </xf>
    <xf numFmtId="0" fontId="44" fillId="55" borderId="65">
      <alignment horizontal="left" vertical="center" indent="1"/>
    </xf>
    <xf numFmtId="0" fontId="48" fillId="56" borderId="65">
      <alignment horizontal="left" vertical="center" indent="1"/>
    </xf>
    <xf numFmtId="166" fontId="91" fillId="65" borderId="74">
      <alignment vertical="center"/>
    </xf>
    <xf numFmtId="0" fontId="47" fillId="58" borderId="65">
      <alignment horizontal="left" vertical="center" indent="1"/>
    </xf>
    <xf numFmtId="168" fontId="90" fillId="65" borderId="74">
      <alignment vertical="center"/>
    </xf>
    <xf numFmtId="4" fontId="61" fillId="0" borderId="71" applyFill="0" applyBorder="0" applyProtection="0">
      <alignment horizontal="right" vertical="center"/>
    </xf>
    <xf numFmtId="168" fontId="43" fillId="55" borderId="71">
      <alignment horizontal="right" vertical="center" indent="1"/>
    </xf>
    <xf numFmtId="0" fontId="46" fillId="56" borderId="71">
      <alignment horizontal="center" vertical="center"/>
    </xf>
    <xf numFmtId="168" fontId="92" fillId="66" borderId="68">
      <alignment vertical="center"/>
    </xf>
    <xf numFmtId="0" fontId="10" fillId="67" borderId="69" applyBorder="0">
      <alignment horizontal="left" vertical="center"/>
    </xf>
    <xf numFmtId="0" fontId="45" fillId="57" borderId="65">
      <alignment horizontal="center" vertical="center"/>
    </xf>
    <xf numFmtId="0" fontId="10" fillId="67" borderId="69" applyBorder="0">
      <alignment horizontal="left" vertical="center"/>
    </xf>
    <xf numFmtId="0" fontId="44" fillId="56" borderId="65">
      <alignment horizontal="left" vertical="center" indent="1"/>
    </xf>
    <xf numFmtId="0" fontId="46" fillId="56" borderId="71">
      <alignment horizontal="center" vertical="center"/>
    </xf>
    <xf numFmtId="0" fontId="40" fillId="0" borderId="72" applyNumberFormat="0" applyFill="0" applyAlignment="0" applyProtection="0"/>
    <xf numFmtId="168" fontId="90" fillId="65" borderId="68">
      <alignment vertical="center"/>
    </xf>
    <xf numFmtId="49" fontId="61" fillId="0" borderId="73" applyNumberFormat="0" applyFont="0" applyFill="0" applyBorder="0" applyProtection="0">
      <alignment horizontal="left" vertical="center" indent="5"/>
    </xf>
    <xf numFmtId="49" fontId="61" fillId="0" borderId="67" applyNumberFormat="0" applyFont="0" applyFill="0" applyBorder="0" applyProtection="0">
      <alignment horizontal="left" vertical="center" indent="5"/>
    </xf>
    <xf numFmtId="0" fontId="93" fillId="70" borderId="65">
      <alignment horizontal="left" vertical="center" wrapText="1"/>
    </xf>
    <xf numFmtId="168" fontId="90" fillId="65" borderId="68">
      <alignment vertical="center"/>
    </xf>
    <xf numFmtId="0" fontId="47" fillId="58" borderId="71">
      <alignment horizontal="left" vertical="center" indent="1"/>
    </xf>
    <xf numFmtId="168" fontId="43" fillId="55" borderId="65">
      <alignment horizontal="right" vertical="center" indent="1"/>
    </xf>
    <xf numFmtId="168" fontId="43" fillId="56" borderId="71">
      <alignment horizontal="right" vertical="center" indent="1"/>
    </xf>
    <xf numFmtId="168" fontId="43" fillId="56" borderId="65">
      <alignment horizontal="right" vertical="center" indent="1"/>
    </xf>
    <xf numFmtId="0" fontId="45" fillId="57" borderId="65">
      <alignment horizontal="center" vertical="center"/>
    </xf>
    <xf numFmtId="0" fontId="47" fillId="58" borderId="71">
      <alignment horizontal="left" vertical="center" indent="1"/>
    </xf>
    <xf numFmtId="168" fontId="90" fillId="65" borderId="68">
      <alignment vertical="center"/>
    </xf>
    <xf numFmtId="49" fontId="10" fillId="68" borderId="65">
      <alignment vertical="center" wrapText="1"/>
    </xf>
    <xf numFmtId="0" fontId="45" fillId="57" borderId="65">
      <alignment horizontal="center" vertical="center"/>
    </xf>
    <xf numFmtId="4" fontId="61" fillId="0" borderId="65" applyFill="0" applyBorder="0" applyProtection="0">
      <alignment horizontal="right" vertical="center"/>
    </xf>
    <xf numFmtId="49" fontId="61" fillId="0" borderId="73" applyNumberFormat="0" applyFont="0" applyFill="0" applyBorder="0" applyProtection="0">
      <alignment horizontal="left" vertical="center" indent="5"/>
    </xf>
    <xf numFmtId="168" fontId="43" fillId="55" borderId="71">
      <alignment horizontal="right" vertical="center" indent="1"/>
    </xf>
    <xf numFmtId="0" fontId="47" fillId="58" borderId="71">
      <alignment horizontal="left" vertical="center" indent="1"/>
    </xf>
    <xf numFmtId="0" fontId="10" fillId="72" borderId="65">
      <alignment horizontal="left" vertical="center" wrapText="1"/>
    </xf>
    <xf numFmtId="0" fontId="44" fillId="55" borderId="65">
      <alignment horizontal="left" vertical="center" indent="1"/>
    </xf>
    <xf numFmtId="168" fontId="43" fillId="56" borderId="71">
      <alignment horizontal="right" vertical="center" indent="1"/>
    </xf>
    <xf numFmtId="0" fontId="44" fillId="55" borderId="65">
      <alignment horizontal="left" vertical="center" indent="1"/>
    </xf>
    <xf numFmtId="168" fontId="43" fillId="55" borderId="65">
      <alignment horizontal="right" vertical="center" indent="1"/>
    </xf>
    <xf numFmtId="0" fontId="46" fillId="56" borderId="71">
      <alignment horizontal="center" vertical="center"/>
    </xf>
    <xf numFmtId="0" fontId="46" fillId="56" borderId="65">
      <alignment horizontal="center" vertical="center"/>
    </xf>
    <xf numFmtId="0" fontId="10" fillId="71" borderId="65">
      <alignment horizontal="left" vertical="center" wrapText="1"/>
    </xf>
    <xf numFmtId="0" fontId="44" fillId="56" borderId="71">
      <alignment horizontal="left" vertical="center" indent="1"/>
    </xf>
    <xf numFmtId="0" fontId="44" fillId="56" borderId="71">
      <alignment horizontal="left" vertical="center" wrapText="1" indent="1"/>
    </xf>
    <xf numFmtId="168" fontId="43" fillId="56" borderId="65">
      <alignment horizontal="right" vertical="center" indent="1"/>
    </xf>
    <xf numFmtId="0" fontId="40" fillId="0" borderId="72" applyNumberFormat="0" applyFill="0" applyAlignment="0" applyProtection="0"/>
    <xf numFmtId="49" fontId="10" fillId="68" borderId="65">
      <alignment vertical="center" wrapText="1"/>
    </xf>
    <xf numFmtId="0" fontId="44" fillId="56" borderId="65">
      <alignment horizontal="left" vertical="center" wrapText="1" indent="1"/>
    </xf>
    <xf numFmtId="166" fontId="91" fillId="65" borderId="68">
      <alignment vertical="center"/>
    </xf>
    <xf numFmtId="168" fontId="92" fillId="66" borderId="74">
      <alignment vertical="center"/>
    </xf>
    <xf numFmtId="4" fontId="61" fillId="0" borderId="65" applyFill="0" applyBorder="0" applyProtection="0">
      <alignment horizontal="right" vertical="center"/>
    </xf>
    <xf numFmtId="0" fontId="10" fillId="72" borderId="65">
      <alignment horizontal="left" vertical="center" wrapText="1"/>
    </xf>
    <xf numFmtId="0" fontId="49" fillId="57" borderId="65">
      <alignment horizontal="left" vertical="center" indent="1"/>
    </xf>
    <xf numFmtId="166" fontId="91" fillId="65" borderId="68">
      <alignment vertical="center"/>
    </xf>
    <xf numFmtId="0" fontId="40" fillId="0" borderId="66" applyNumberFormat="0" applyFill="0" applyAlignment="0" applyProtection="0"/>
    <xf numFmtId="0" fontId="10" fillId="71" borderId="71">
      <alignment horizontal="left" vertical="center" wrapText="1"/>
    </xf>
    <xf numFmtId="168" fontId="92" fillId="66" borderId="74">
      <alignment vertical="center"/>
    </xf>
    <xf numFmtId="168" fontId="90" fillId="65" borderId="68">
      <alignment vertical="center"/>
    </xf>
    <xf numFmtId="4" fontId="61" fillId="0" borderId="71" applyFill="0" applyBorder="0" applyProtection="0">
      <alignment horizontal="right" vertical="center"/>
    </xf>
    <xf numFmtId="168" fontId="43" fillId="56" borderId="65">
      <alignment horizontal="right" vertical="center" indent="1"/>
    </xf>
    <xf numFmtId="168" fontId="90" fillId="65" borderId="68">
      <alignment vertical="center"/>
    </xf>
    <xf numFmtId="0" fontId="47" fillId="58" borderId="65">
      <alignment horizontal="left" vertical="center" indent="1"/>
    </xf>
    <xf numFmtId="168" fontId="90" fillId="65" borderId="74">
      <alignment vertical="center"/>
    </xf>
    <xf numFmtId="0" fontId="47" fillId="58" borderId="65">
      <alignment horizontal="left" vertical="center" indent="1"/>
    </xf>
    <xf numFmtId="0" fontId="40" fillId="0" borderId="72" applyNumberFormat="0" applyFill="0" applyAlignment="0" applyProtection="0"/>
    <xf numFmtId="0" fontId="48" fillId="56" borderId="71">
      <alignment horizontal="left" vertical="center" indent="1"/>
    </xf>
    <xf numFmtId="168" fontId="92" fillId="66" borderId="74">
      <alignment vertical="center"/>
    </xf>
    <xf numFmtId="49" fontId="61" fillId="0" borderId="71" applyNumberFormat="0" applyFont="0" applyFill="0" applyBorder="0" applyProtection="0">
      <alignment horizontal="left" vertical="center" indent="2"/>
    </xf>
    <xf numFmtId="0" fontId="44" fillId="56" borderId="71">
      <alignment horizontal="left" vertical="center" wrapText="1" indent="1"/>
    </xf>
    <xf numFmtId="0" fontId="40" fillId="0" borderId="72" applyNumberFormat="0" applyFill="0" applyAlignment="0" applyProtection="0"/>
    <xf numFmtId="0" fontId="40" fillId="0" borderId="66" applyNumberFormat="0" applyFill="0" applyAlignment="0" applyProtection="0"/>
    <xf numFmtId="0" fontId="45" fillId="57" borderId="71">
      <alignment horizontal="center" vertical="center"/>
    </xf>
    <xf numFmtId="0" fontId="49" fillId="57" borderId="65">
      <alignment horizontal="left" vertical="center" indent="1"/>
    </xf>
    <xf numFmtId="0" fontId="40" fillId="0" borderId="66" applyNumberFormat="0" applyFill="0" applyAlignment="0" applyProtection="0"/>
    <xf numFmtId="0" fontId="93" fillId="70" borderId="65">
      <alignment horizontal="left" vertical="center" wrapText="1"/>
    </xf>
    <xf numFmtId="0" fontId="44" fillId="56" borderId="71">
      <alignment horizontal="left" vertical="center" wrapText="1" indent="1"/>
    </xf>
    <xf numFmtId="0" fontId="47" fillId="58" borderId="65">
      <alignment horizontal="left" vertical="center" indent="1"/>
    </xf>
    <xf numFmtId="0" fontId="46" fillId="56" borderId="65">
      <alignment horizontal="center" vertical="center"/>
    </xf>
    <xf numFmtId="0" fontId="10" fillId="69" borderId="70">
      <alignment horizontal="left" vertical="center" wrapText="1"/>
    </xf>
    <xf numFmtId="168" fontId="43" fillId="56" borderId="65">
      <alignment horizontal="right" vertical="center" indent="1"/>
    </xf>
    <xf numFmtId="0" fontId="40" fillId="0" borderId="66" applyNumberFormat="0" applyFill="0" applyAlignment="0" applyProtection="0"/>
    <xf numFmtId="168" fontId="90" fillId="65" borderId="74">
      <alignment vertical="center"/>
    </xf>
    <xf numFmtId="168" fontId="90" fillId="65" borderId="74">
      <alignment vertical="center"/>
    </xf>
    <xf numFmtId="0" fontId="46" fillId="56" borderId="71">
      <alignment horizontal="center" vertical="center"/>
    </xf>
    <xf numFmtId="0" fontId="44" fillId="55" borderId="71">
      <alignment horizontal="left" vertical="center" indent="1"/>
    </xf>
    <xf numFmtId="168" fontId="43" fillId="55" borderId="71">
      <alignment horizontal="right" vertical="center" indent="1"/>
    </xf>
    <xf numFmtId="166" fontId="91" fillId="65" borderId="74">
      <alignment vertical="center"/>
    </xf>
    <xf numFmtId="168" fontId="43" fillId="55" borderId="65">
      <alignment horizontal="right" vertical="center" indent="1"/>
    </xf>
    <xf numFmtId="168" fontId="43" fillId="55" borderId="71">
      <alignment horizontal="right" vertical="center" indent="1"/>
    </xf>
    <xf numFmtId="0" fontId="48" fillId="56" borderId="65">
      <alignment horizontal="left" vertical="center" indent="1"/>
    </xf>
    <xf numFmtId="166" fontId="91" fillId="65" borderId="74">
      <alignment vertical="center"/>
    </xf>
    <xf numFmtId="0" fontId="46" fillId="56" borderId="71">
      <alignment horizontal="center" vertical="center"/>
    </xf>
    <xf numFmtId="0" fontId="10" fillId="67" borderId="69" applyBorder="0">
      <alignment horizontal="left" vertical="center"/>
    </xf>
    <xf numFmtId="0" fontId="40" fillId="0" borderId="66" applyNumberFormat="0" applyFill="0" applyAlignment="0" applyProtection="0"/>
    <xf numFmtId="0" fontId="44" fillId="55" borderId="71">
      <alignment horizontal="left" vertical="center" indent="1"/>
    </xf>
    <xf numFmtId="0" fontId="10" fillId="69" borderId="70">
      <alignment horizontal="left" vertical="center" wrapText="1"/>
    </xf>
    <xf numFmtId="0" fontId="10" fillId="71" borderId="71">
      <alignment horizontal="left" vertical="center" wrapText="1"/>
    </xf>
    <xf numFmtId="0" fontId="47" fillId="58" borderId="65">
      <alignment horizontal="left" vertical="center" indent="1"/>
    </xf>
    <xf numFmtId="0" fontId="46" fillId="56" borderId="65">
      <alignment horizontal="center" vertical="center"/>
    </xf>
    <xf numFmtId="0" fontId="47" fillId="58" borderId="71">
      <alignment horizontal="left" vertical="center" indent="1"/>
    </xf>
    <xf numFmtId="168" fontId="92" fillId="66" borderId="68">
      <alignment vertical="center"/>
    </xf>
    <xf numFmtId="0" fontId="44" fillId="56" borderId="65">
      <alignment horizontal="left" vertical="center" wrapText="1" indent="1"/>
    </xf>
    <xf numFmtId="4" fontId="61" fillId="0" borderId="65" applyFill="0" applyBorder="0" applyProtection="0">
      <alignment horizontal="right" vertical="center"/>
    </xf>
    <xf numFmtId="0" fontId="48" fillId="56" borderId="65">
      <alignment horizontal="left" vertical="center" indent="1"/>
    </xf>
    <xf numFmtId="168" fontId="43" fillId="55" borderId="65">
      <alignment horizontal="right" vertical="center" indent="1"/>
    </xf>
    <xf numFmtId="0" fontId="47" fillId="58" borderId="65">
      <alignment horizontal="left" vertical="center" indent="1"/>
    </xf>
    <xf numFmtId="49" fontId="10" fillId="68" borderId="71">
      <alignment vertical="center" wrapText="1"/>
    </xf>
    <xf numFmtId="168" fontId="92" fillId="66" borderId="68">
      <alignment vertical="center"/>
    </xf>
    <xf numFmtId="0" fontId="48" fillId="56" borderId="71">
      <alignment horizontal="left" vertical="center" indent="1"/>
    </xf>
    <xf numFmtId="168" fontId="90" fillId="65" borderId="68">
      <alignment vertical="center"/>
    </xf>
    <xf numFmtId="0" fontId="49" fillId="57" borderId="71">
      <alignment horizontal="left" vertical="center" indent="1"/>
    </xf>
    <xf numFmtId="166" fontId="91" fillId="65" borderId="68">
      <alignment vertical="center"/>
    </xf>
    <xf numFmtId="0" fontId="47" fillId="58" borderId="65">
      <alignment horizontal="left" vertical="center" indent="1"/>
    </xf>
    <xf numFmtId="49" fontId="10" fillId="68" borderId="71">
      <alignment vertical="center" wrapText="1"/>
    </xf>
    <xf numFmtId="168" fontId="43" fillId="56" borderId="71">
      <alignment horizontal="right" vertical="center" indent="1"/>
    </xf>
    <xf numFmtId="166" fontId="91" fillId="65" borderId="68">
      <alignment vertical="center"/>
    </xf>
    <xf numFmtId="0" fontId="49" fillId="57" borderId="65">
      <alignment horizontal="left" vertical="center" indent="1"/>
    </xf>
    <xf numFmtId="0" fontId="46" fillId="56" borderId="65">
      <alignment horizontal="center" vertical="center"/>
    </xf>
    <xf numFmtId="0" fontId="93" fillId="70" borderId="71">
      <alignment horizontal="left" vertical="center" wrapText="1"/>
    </xf>
    <xf numFmtId="49" fontId="61" fillId="0" borderId="71" applyNumberFormat="0" applyFont="0" applyFill="0" applyBorder="0" applyProtection="0">
      <alignment horizontal="left" vertical="center" indent="2"/>
    </xf>
    <xf numFmtId="0" fontId="44" fillId="56" borderId="71">
      <alignment horizontal="left" vertical="center" indent="1"/>
    </xf>
    <xf numFmtId="0" fontId="45" fillId="57" borderId="71">
      <alignment horizontal="center" vertical="center"/>
    </xf>
    <xf numFmtId="168" fontId="43" fillId="56" borderId="71">
      <alignment horizontal="right" vertical="center" indent="1"/>
    </xf>
    <xf numFmtId="0" fontId="49" fillId="57" borderId="71">
      <alignment horizontal="left" vertical="center" indent="1"/>
    </xf>
    <xf numFmtId="0" fontId="47" fillId="58" borderId="71">
      <alignment horizontal="left" vertical="center" indent="1"/>
    </xf>
    <xf numFmtId="0" fontId="47" fillId="58" borderId="71">
      <alignment horizontal="left" vertical="center" indent="1"/>
    </xf>
    <xf numFmtId="168" fontId="90" fillId="65" borderId="74">
      <alignment vertical="center"/>
    </xf>
    <xf numFmtId="166" fontId="91" fillId="65" borderId="74">
      <alignment vertical="center"/>
    </xf>
    <xf numFmtId="168" fontId="92" fillId="66" borderId="74">
      <alignment vertical="center"/>
    </xf>
    <xf numFmtId="49" fontId="10" fillId="68" borderId="71">
      <alignment vertical="center" wrapText="1"/>
    </xf>
    <xf numFmtId="0" fontId="10" fillId="69" borderId="76">
      <alignment horizontal="left" vertical="center" wrapText="1"/>
    </xf>
    <xf numFmtId="0" fontId="93" fillId="70" borderId="71">
      <alignment horizontal="left" vertical="center" wrapText="1"/>
    </xf>
    <xf numFmtId="0" fontId="10" fillId="72" borderId="71">
      <alignment horizontal="left" vertical="center" wrapText="1"/>
    </xf>
    <xf numFmtId="168" fontId="43" fillId="55" borderId="71">
      <alignment horizontal="right" vertical="center" indent="1"/>
    </xf>
    <xf numFmtId="168" fontId="43" fillId="56" borderId="71">
      <alignment horizontal="right" vertical="center" indent="1"/>
    </xf>
    <xf numFmtId="0" fontId="47" fillId="58" borderId="71">
      <alignment horizontal="left" vertical="center" indent="1"/>
    </xf>
    <xf numFmtId="0" fontId="10" fillId="71" borderId="71">
      <alignment horizontal="left" vertical="center" wrapText="1"/>
    </xf>
    <xf numFmtId="0" fontId="10" fillId="67" borderId="75" applyBorder="0">
      <alignment horizontal="left" vertical="center"/>
    </xf>
    <xf numFmtId="0" fontId="118" fillId="0" borderId="0"/>
    <xf numFmtId="43" fontId="118" fillId="0" borderId="0" applyFont="0" applyFill="0" applyBorder="0" applyAlignment="0" applyProtection="0"/>
    <xf numFmtId="9" fontId="118" fillId="0" borderId="0" applyFont="0" applyFill="0" applyBorder="0" applyAlignment="0" applyProtection="0"/>
    <xf numFmtId="44" fontId="118" fillId="0" borderId="0" applyFont="0" applyFill="0" applyBorder="0" applyAlignment="0" applyProtection="0"/>
    <xf numFmtId="0" fontId="118" fillId="0" borderId="0"/>
    <xf numFmtId="0" fontId="27" fillId="0" borderId="1" applyNumberFormat="0" applyFill="0" applyAlignment="0" applyProtection="0"/>
    <xf numFmtId="0" fontId="28" fillId="0" borderId="2" applyNumberFormat="0" applyFill="0" applyAlignment="0" applyProtection="0"/>
    <xf numFmtId="0" fontId="29" fillId="0" borderId="3" applyNumberFormat="0" applyFill="0" applyAlignment="0" applyProtection="0"/>
    <xf numFmtId="0" fontId="29" fillId="0" borderId="0" applyNumberFormat="0" applyFill="0" applyBorder="0" applyAlignment="0" applyProtection="0"/>
    <xf numFmtId="0" fontId="30" fillId="5" borderId="0" applyNumberFormat="0" applyBorder="0" applyAlignment="0" applyProtection="0"/>
    <xf numFmtId="0" fontId="34" fillId="9" borderId="5" applyNumberFormat="0" applyAlignment="0" applyProtection="0"/>
    <xf numFmtId="0" fontId="35" fillId="9" borderId="4" applyNumberFormat="0" applyAlignment="0" applyProtection="0"/>
    <xf numFmtId="0" fontId="40" fillId="0" borderId="9" applyNumberFormat="0" applyFill="0" applyAlignment="0" applyProtection="0"/>
    <xf numFmtId="0" fontId="4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1" fillId="32" borderId="0" applyNumberFormat="0" applyBorder="0" applyAlignment="0" applyProtection="0"/>
    <xf numFmtId="0" fontId="1" fillId="34" borderId="0" applyNumberFormat="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11" borderId="8" applyNumberFormat="0" applyFont="0" applyAlignment="0" applyProtection="0"/>
    <xf numFmtId="0" fontId="1" fillId="33"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80"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39"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0" fontId="122" fillId="45" borderId="0" applyNumberFormat="0" applyBorder="0" applyAlignment="0" applyProtection="0"/>
    <xf numFmtId="0" fontId="122" fillId="42" borderId="0" applyNumberFormat="0" applyBorder="0" applyAlignment="0" applyProtection="0"/>
    <xf numFmtId="0" fontId="122" fillId="43" borderId="0" applyNumberFormat="0" applyBorder="0" applyAlignment="0" applyProtection="0"/>
    <xf numFmtId="0" fontId="122" fillId="46" borderId="0" applyNumberFormat="0" applyBorder="0" applyAlignment="0" applyProtection="0"/>
    <xf numFmtId="0" fontId="122" fillId="47" borderId="0" applyNumberFormat="0" applyBorder="0" applyAlignment="0" applyProtection="0"/>
    <xf numFmtId="0" fontId="122" fillId="48" borderId="0" applyNumberFormat="0" applyBorder="0" applyAlignment="0" applyProtection="0"/>
    <xf numFmtId="0" fontId="122" fillId="49" borderId="0" applyNumberFormat="0" applyBorder="0" applyAlignment="0" applyProtection="0"/>
    <xf numFmtId="0" fontId="122" fillId="50" borderId="0" applyNumberFormat="0" applyBorder="0" applyAlignment="0" applyProtection="0"/>
    <xf numFmtId="0" fontId="122" fillId="51" borderId="0" applyNumberFormat="0" applyBorder="0" applyAlignment="0" applyProtection="0"/>
    <xf numFmtId="0" fontId="122" fillId="46" borderId="0" applyNumberFormat="0" applyBorder="0" applyAlignment="0" applyProtection="0"/>
    <xf numFmtId="0" fontId="122" fillId="47" borderId="0" applyNumberFormat="0" applyBorder="0" applyAlignment="0" applyProtection="0"/>
    <xf numFmtId="0" fontId="122" fillId="53" borderId="0" applyNumberFormat="0" applyBorder="0" applyAlignment="0" applyProtection="0"/>
    <xf numFmtId="0" fontId="123" fillId="37" borderId="0" applyNumberFormat="0" applyBorder="0" applyAlignment="0" applyProtection="0"/>
    <xf numFmtId="0" fontId="124" fillId="54" borderId="79" applyNumberFormat="0" applyAlignment="0" applyProtection="0"/>
    <xf numFmtId="0" fontId="125" fillId="81" borderId="80" applyNumberFormat="0" applyAlignment="0" applyProtection="0"/>
    <xf numFmtId="43" fontId="42" fillId="0" borderId="0" applyFont="0" applyFill="0" applyBorder="0" applyAlignment="0" applyProtection="0"/>
    <xf numFmtId="0" fontId="126" fillId="0" borderId="0" applyNumberFormat="0" applyFill="0" applyBorder="0" applyAlignment="0" applyProtection="0"/>
    <xf numFmtId="0" fontId="127" fillId="38" borderId="0" applyNumberFormat="0" applyBorder="0" applyAlignment="0" applyProtection="0"/>
    <xf numFmtId="0" fontId="128" fillId="0" borderId="14" applyNumberFormat="0" applyFill="0" applyAlignment="0" applyProtection="0"/>
    <xf numFmtId="0" fontId="129" fillId="0" borderId="15" applyNumberFormat="0" applyFill="0" applyAlignment="0" applyProtection="0"/>
    <xf numFmtId="0" fontId="68" fillId="0" borderId="51" applyNumberFormat="0" applyFill="0" applyAlignment="0" applyProtection="0"/>
    <xf numFmtId="0" fontId="68" fillId="0" borderId="0" applyNumberFormat="0" applyFill="0" applyBorder="0" applyAlignment="0" applyProtection="0"/>
    <xf numFmtId="0" fontId="130" fillId="80" borderId="79" applyNumberFormat="0" applyAlignment="0" applyProtection="0"/>
    <xf numFmtId="0" fontId="131" fillId="0" borderId="81" applyNumberFormat="0" applyFill="0" applyAlignment="0" applyProtection="0"/>
    <xf numFmtId="0" fontId="132" fillId="82" borderId="0" applyNumberFormat="0" applyBorder="0" applyAlignment="0" applyProtection="0"/>
    <xf numFmtId="0" fontId="10" fillId="52" borderId="82" applyNumberFormat="0" applyFont="0" applyAlignment="0" applyProtection="0"/>
    <xf numFmtId="0" fontId="133" fillId="54" borderId="83" applyNumberFormat="0" applyAlignment="0" applyProtection="0"/>
    <xf numFmtId="0" fontId="134" fillId="0" borderId="0" applyNumberFormat="0" applyFill="0" applyBorder="0" applyAlignment="0" applyProtection="0"/>
    <xf numFmtId="0" fontId="120" fillId="0" borderId="72" applyNumberFormat="0" applyFill="0" applyAlignment="0" applyProtection="0"/>
    <xf numFmtId="0" fontId="121" fillId="0" borderId="0" applyNumberFormat="0" applyFill="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80"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39"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9" fontId="10" fillId="0" borderId="0" applyFont="0" applyFill="0" applyBorder="0" applyAlignment="0" applyProtection="0"/>
    <xf numFmtId="0" fontId="120" fillId="0" borderId="72" applyNumberFormat="0" applyFill="0" applyAlignment="0" applyProtection="0"/>
    <xf numFmtId="0" fontId="121" fillId="0" borderId="0" applyNumberFormat="0" applyFill="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1" fillId="0" borderId="0"/>
    <xf numFmtId="9" fontId="10" fillId="0" borderId="0" applyFont="0" applyFill="0" applyBorder="0" applyAlignment="0" applyProtection="0"/>
    <xf numFmtId="0" fontId="120" fillId="0" borderId="72" applyNumberFormat="0" applyFill="0" applyAlignment="0" applyProtection="0"/>
    <xf numFmtId="0" fontId="120" fillId="0" borderId="72" applyNumberFormat="0" applyFill="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9" fontId="10" fillId="0" borderId="0" applyFont="0" applyFill="0" applyBorder="0" applyAlignment="0" applyProtection="0"/>
    <xf numFmtId="0" fontId="119" fillId="0" borderId="0"/>
    <xf numFmtId="0" fontId="31" fillId="6" borderId="0" applyNumberFormat="0" applyBorder="0" applyAlignment="0" applyProtection="0"/>
    <xf numFmtId="0" fontId="26" fillId="0" borderId="0" applyNumberFormat="0" applyFill="0" applyBorder="0" applyAlignment="0" applyProtection="0"/>
    <xf numFmtId="0" fontId="32" fillId="7"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0" fillId="0" borderId="0"/>
    <xf numFmtId="0" fontId="76" fillId="0" borderId="71" applyNumberFormat="0"/>
    <xf numFmtId="0" fontId="107" fillId="0" borderId="71" applyNumberFormat="0"/>
    <xf numFmtId="43" fontId="10" fillId="0" borderId="0" applyFont="0" applyFill="0" applyBorder="0" applyAlignment="0" applyProtection="0"/>
    <xf numFmtId="0" fontId="135" fillId="0" borderId="0"/>
    <xf numFmtId="1" fontId="136" fillId="4" borderId="0">
      <alignment horizontal="center" wrapText="1"/>
    </xf>
    <xf numFmtId="0" fontId="10" fillId="0" borderId="0"/>
    <xf numFmtId="0" fontId="58" fillId="0" borderId="0"/>
    <xf numFmtId="0" fontId="10"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4" fontId="67" fillId="83" borderId="83" applyNumberFormat="0" applyProtection="0">
      <alignment horizontal="right" vertical="center"/>
    </xf>
    <xf numFmtId="0" fontId="10" fillId="0" borderId="0"/>
    <xf numFmtId="0" fontId="22" fillId="0" borderId="0" applyNumberFormat="0" applyFill="0" applyBorder="0" applyAlignment="0" applyProtection="0">
      <alignment vertical="top"/>
      <protection locked="0"/>
    </xf>
    <xf numFmtId="44" fontId="1" fillId="0" borderId="0" applyFont="0" applyFill="0" applyBorder="0" applyAlignment="0" applyProtection="0"/>
    <xf numFmtId="0" fontId="67" fillId="0" borderId="0">
      <alignment vertical="top"/>
    </xf>
    <xf numFmtId="0" fontId="1" fillId="0" borderId="0"/>
    <xf numFmtId="0" fontId="119" fillId="0" borderId="0"/>
    <xf numFmtId="0" fontId="119" fillId="0" borderId="0"/>
    <xf numFmtId="0" fontId="42" fillId="36" borderId="0" applyNumberFormat="0" applyBorder="0" applyAlignment="0" applyProtection="0"/>
    <xf numFmtId="0" fontId="42" fillId="36" borderId="0" applyNumberFormat="0" applyBorder="0" applyAlignment="0" applyProtection="0"/>
    <xf numFmtId="0" fontId="42" fillId="36" borderId="0" applyNumberFormat="0" applyBorder="0" applyAlignment="0" applyProtection="0"/>
    <xf numFmtId="0" fontId="42" fillId="36" borderId="0" applyNumberFormat="0" applyBorder="0" applyAlignment="0" applyProtection="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cellStyleXfs>
  <cellXfs count="509">
    <xf numFmtId="0" fontId="0" fillId="0" borderId="0" xfId="0"/>
    <xf numFmtId="0" fontId="10" fillId="0" borderId="0" xfId="0" applyFont="1"/>
    <xf numFmtId="0" fontId="0" fillId="0" borderId="0" xfId="0" applyAlignment="1">
      <alignment horizontal="center"/>
    </xf>
    <xf numFmtId="0" fontId="10" fillId="0" borderId="0" xfId="0" applyFont="1" applyAlignment="1">
      <alignment horizontal="center"/>
    </xf>
    <xf numFmtId="0" fontId="11" fillId="0" borderId="0" xfId="1" applyNumberFormat="1" applyFont="1"/>
    <xf numFmtId="0" fontId="11" fillId="0" borderId="0" xfId="0" applyFont="1"/>
    <xf numFmtId="164" fontId="0" fillId="0" borderId="0" xfId="0" applyNumberFormat="1"/>
    <xf numFmtId="9" fontId="12" fillId="0" borderId="0" xfId="7" applyFont="1"/>
    <xf numFmtId="164" fontId="11" fillId="0" borderId="0" xfId="0" applyNumberFormat="1" applyFont="1"/>
    <xf numFmtId="0" fontId="11" fillId="0" borderId="0" xfId="0" applyFont="1" applyAlignment="1">
      <alignment horizontal="center" wrapText="1"/>
    </xf>
    <xf numFmtId="9" fontId="0" fillId="0" borderId="0" xfId="0" applyNumberFormat="1"/>
    <xf numFmtId="164" fontId="13" fillId="0" borderId="0" xfId="0" applyNumberFormat="1" applyFont="1"/>
    <xf numFmtId="164" fontId="13" fillId="0" borderId="0" xfId="1" applyNumberFormat="1" applyFont="1"/>
    <xf numFmtId="9" fontId="11" fillId="0" borderId="0" xfId="7" applyFont="1" applyAlignment="1">
      <alignment horizontal="center"/>
    </xf>
    <xf numFmtId="166" fontId="12" fillId="0" borderId="0" xfId="7" applyNumberFormat="1" applyFont="1" applyAlignment="1">
      <alignment horizontal="center"/>
    </xf>
    <xf numFmtId="0" fontId="12" fillId="0" borderId="0" xfId="0" applyFont="1" applyAlignment="1">
      <alignment horizontal="center"/>
    </xf>
    <xf numFmtId="165" fontId="11" fillId="0" borderId="0" xfId="2" applyNumberFormat="1" applyFont="1"/>
    <xf numFmtId="0" fontId="10" fillId="3" borderId="0" xfId="5" applyFont="1" applyFill="1"/>
    <xf numFmtId="0" fontId="20" fillId="3" borderId="0" xfId="5" applyFont="1" applyFill="1"/>
    <xf numFmtId="0" fontId="21" fillId="3" borderId="0" xfId="5" applyFont="1" applyFill="1" applyAlignment="1">
      <alignment horizontal="left"/>
    </xf>
    <xf numFmtId="0" fontId="10" fillId="3" borderId="0" xfId="0" applyFont="1" applyFill="1" applyAlignment="1">
      <alignment horizontal="center"/>
    </xf>
    <xf numFmtId="0" fontId="23" fillId="3" borderId="0" xfId="5" applyFont="1" applyFill="1" applyAlignment="1">
      <alignment horizontal="left"/>
    </xf>
    <xf numFmtId="9" fontId="0" fillId="0" borderId="0" xfId="7" applyFont="1"/>
    <xf numFmtId="0" fontId="0" fillId="0" borderId="0" xfId="0" applyAlignment="1">
      <alignment horizontal="right"/>
    </xf>
    <xf numFmtId="9" fontId="0" fillId="0" borderId="0" xfId="7" applyFont="1" applyAlignment="1">
      <alignment horizontal="right"/>
    </xf>
    <xf numFmtId="164" fontId="0" fillId="0" borderId="0" xfId="0" applyNumberFormat="1" applyAlignment="1">
      <alignment horizontal="right"/>
    </xf>
    <xf numFmtId="164" fontId="11" fillId="0" borderId="0" xfId="0" applyNumberFormat="1" applyFont="1" applyAlignment="1">
      <alignment horizontal="right"/>
    </xf>
    <xf numFmtId="9" fontId="11" fillId="0" borderId="0" xfId="7" applyFont="1" applyAlignment="1">
      <alignment horizontal="right"/>
    </xf>
    <xf numFmtId="166" fontId="12" fillId="0" borderId="0" xfId="7" applyNumberFormat="1" applyFont="1" applyAlignment="1">
      <alignment horizontal="right"/>
    </xf>
    <xf numFmtId="0" fontId="12" fillId="0" borderId="0" xfId="0" applyFont="1" applyAlignment="1">
      <alignment horizontal="right"/>
    </xf>
    <xf numFmtId="0" fontId="25" fillId="0" borderId="0" xfId="0" applyFont="1"/>
    <xf numFmtId="0" fontId="10" fillId="3" borderId="0" xfId="5" applyFont="1" applyFill="1" applyAlignment="1">
      <alignment horizontal="center"/>
    </xf>
    <xf numFmtId="0" fontId="102" fillId="3" borderId="0" xfId="5" applyFont="1" applyFill="1"/>
    <xf numFmtId="0" fontId="102" fillId="3" borderId="0" xfId="5" applyFont="1" applyFill="1" applyAlignment="1">
      <alignment horizontal="center"/>
    </xf>
    <xf numFmtId="164" fontId="10" fillId="0" borderId="0" xfId="1" applyNumberFormat="1"/>
    <xf numFmtId="9" fontId="10" fillId="0" borderId="0" xfId="7"/>
    <xf numFmtId="165" fontId="10" fillId="0" borderId="0" xfId="2" applyNumberFormat="1"/>
    <xf numFmtId="166" fontId="10" fillId="0" borderId="0" xfId="7" applyNumberFormat="1" applyAlignment="1">
      <alignment horizontal="center"/>
    </xf>
    <xf numFmtId="0" fontId="14" fillId="0" borderId="0" xfId="0" applyFont="1"/>
    <xf numFmtId="3" fontId="10" fillId="0" borderId="0" xfId="0" applyNumberFormat="1" applyFont="1" applyAlignment="1">
      <alignment horizontal="center"/>
    </xf>
    <xf numFmtId="3" fontId="0" fillId="0" borderId="0" xfId="0" applyNumberFormat="1" applyAlignment="1">
      <alignment horizontal="center"/>
    </xf>
    <xf numFmtId="3" fontId="0" fillId="0" borderId="0" xfId="7" applyNumberFormat="1" applyFont="1" applyAlignment="1">
      <alignment horizontal="center"/>
    </xf>
    <xf numFmtId="9" fontId="0" fillId="0" borderId="0" xfId="7" applyFont="1" applyAlignment="1">
      <alignment horizontal="center"/>
    </xf>
    <xf numFmtId="9" fontId="0" fillId="0" borderId="0" xfId="0" applyNumberFormat="1" applyAlignment="1">
      <alignment horizontal="right"/>
    </xf>
    <xf numFmtId="0" fontId="10" fillId="0" borderId="0" xfId="0" applyFont="1" applyAlignment="1">
      <alignment horizontal="right"/>
    </xf>
    <xf numFmtId="9" fontId="10" fillId="0" borderId="0" xfId="1" applyNumberFormat="1" applyAlignment="1">
      <alignment horizontal="right" vertical="center"/>
    </xf>
    <xf numFmtId="9" fontId="10" fillId="0" borderId="0" xfId="0" applyNumberFormat="1" applyFont="1" applyAlignment="1">
      <alignment horizontal="right" vertical="center"/>
    </xf>
    <xf numFmtId="9" fontId="10" fillId="0" borderId="0" xfId="2" applyNumberFormat="1" applyAlignment="1">
      <alignment horizontal="right" vertical="center"/>
    </xf>
    <xf numFmtId="0" fontId="21" fillId="77" borderId="0" xfId="5" applyFont="1" applyFill="1" applyAlignment="1">
      <alignment horizontal="left"/>
    </xf>
    <xf numFmtId="0" fontId="20" fillId="77" borderId="0" xfId="5" applyFont="1" applyFill="1"/>
    <xf numFmtId="0" fontId="10" fillId="77" borderId="0" xfId="5" applyFont="1" applyFill="1"/>
    <xf numFmtId="0" fontId="105" fillId="3" borderId="0" xfId="5" applyFont="1" applyFill="1" applyAlignment="1">
      <alignment horizontal="center"/>
    </xf>
    <xf numFmtId="0" fontId="103" fillId="3" borderId="0" xfId="5" applyFont="1" applyFill="1"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vertical="center"/>
    </xf>
    <xf numFmtId="0" fontId="11" fillId="0" borderId="0" xfId="0" applyFont="1" applyAlignment="1">
      <alignment horizontal="right" vertical="center"/>
    </xf>
    <xf numFmtId="0" fontId="11" fillId="77" borderId="0" xfId="0" applyFont="1" applyFill="1"/>
    <xf numFmtId="41" fontId="0" fillId="77" borderId="0" xfId="0" applyNumberFormat="1" applyFill="1" applyAlignment="1">
      <alignment horizontal="right"/>
    </xf>
    <xf numFmtId="0" fontId="0" fillId="77" borderId="0" xfId="0" applyFill="1" applyAlignment="1">
      <alignment horizontal="right"/>
    </xf>
    <xf numFmtId="0" fontId="11" fillId="77" borderId="0" xfId="0" applyFont="1" applyFill="1" applyAlignment="1">
      <alignment horizontal="right"/>
    </xf>
    <xf numFmtId="165" fontId="12" fillId="77" borderId="0" xfId="2" applyNumberFormat="1" applyFont="1" applyFill="1" applyAlignment="1">
      <alignment horizontal="right"/>
    </xf>
    <xf numFmtId="164" fontId="0" fillId="77" borderId="0" xfId="0" applyNumberFormat="1" applyFill="1" applyAlignment="1">
      <alignment horizontal="right"/>
    </xf>
    <xf numFmtId="165" fontId="0" fillId="77" borderId="0" xfId="2" applyNumberFormat="1" applyFont="1" applyFill="1" applyAlignment="1">
      <alignment horizontal="right"/>
    </xf>
    <xf numFmtId="164" fontId="0" fillId="77" borderId="0" xfId="1" applyNumberFormat="1" applyFont="1" applyFill="1" applyAlignment="1">
      <alignment horizontal="right"/>
    </xf>
    <xf numFmtId="164" fontId="13" fillId="77" borderId="0" xfId="1" applyNumberFormat="1" applyFont="1" applyFill="1" applyAlignment="1">
      <alignment horizontal="right"/>
    </xf>
    <xf numFmtId="0" fontId="0" fillId="77" borderId="0" xfId="0" applyFill="1" applyAlignment="1">
      <alignment horizontal="right" vertical="center"/>
    </xf>
    <xf numFmtId="0" fontId="104" fillId="0" borderId="0" xfId="1" applyNumberFormat="1" applyFont="1" applyAlignment="1">
      <alignment horizontal="right" wrapText="1"/>
    </xf>
    <xf numFmtId="9" fontId="0" fillId="0" borderId="0" xfId="0" applyNumberFormat="1" applyAlignment="1">
      <alignment vertical="center"/>
    </xf>
    <xf numFmtId="0" fontId="104" fillId="0" borderId="0" xfId="1" applyNumberFormat="1" applyFont="1" applyAlignment="1">
      <alignment horizontal="center" wrapText="1"/>
    </xf>
    <xf numFmtId="0" fontId="22" fillId="0" borderId="0" xfId="3" applyAlignment="1" applyProtection="1">
      <alignment vertical="center"/>
    </xf>
    <xf numFmtId="0" fontId="0" fillId="0" borderId="34" xfId="0" applyBorder="1"/>
    <xf numFmtId="3" fontId="10" fillId="0" borderId="0" xfId="0" applyNumberFormat="1" applyFont="1" applyAlignment="1">
      <alignment horizontal="left" vertical="center" wrapText="1"/>
    </xf>
    <xf numFmtId="0" fontId="0" fillId="0" borderId="34" xfId="0" applyBorder="1" applyAlignment="1">
      <alignment horizontal="center"/>
    </xf>
    <xf numFmtId="0" fontId="0" fillId="0" borderId="34" xfId="0" applyBorder="1" applyAlignment="1">
      <alignment horizontal="right"/>
    </xf>
    <xf numFmtId="9" fontId="0" fillId="0" borderId="0" xfId="0" applyNumberFormat="1" applyAlignment="1">
      <alignment horizontal="right" vertical="center"/>
    </xf>
    <xf numFmtId="0" fontId="0" fillId="0" borderId="0" xfId="0" applyAlignment="1">
      <alignment horizontal="right" vertical="center"/>
    </xf>
    <xf numFmtId="3" fontId="11" fillId="0" borderId="0" xfId="0" applyNumberFormat="1" applyFont="1" applyAlignment="1">
      <alignment horizontal="center"/>
    </xf>
    <xf numFmtId="9" fontId="0" fillId="0" borderId="0" xfId="0" applyNumberFormat="1" applyAlignment="1">
      <alignment horizontal="center" vertical="center"/>
    </xf>
    <xf numFmtId="9" fontId="0" fillId="0" borderId="38" xfId="7" applyFont="1" applyBorder="1" applyAlignment="1">
      <alignment horizontal="center"/>
    </xf>
    <xf numFmtId="9" fontId="0" fillId="0" borderId="37" xfId="7" applyFont="1" applyBorder="1" applyAlignment="1">
      <alignment horizontal="center"/>
    </xf>
    <xf numFmtId="3" fontId="10" fillId="0" borderId="39" xfId="0" applyNumberFormat="1" applyFont="1" applyBorder="1" applyAlignment="1">
      <alignment horizontal="left" vertical="center" wrapText="1"/>
    </xf>
    <xf numFmtId="0" fontId="11" fillId="77" borderId="0" xfId="1" applyNumberFormat="1" applyFont="1" applyFill="1" applyAlignment="1">
      <alignment horizontal="center" vertical="center"/>
    </xf>
    <xf numFmtId="14" fontId="10" fillId="0" borderId="0" xfId="0" applyNumberFormat="1" applyFont="1"/>
    <xf numFmtId="166" fontId="10" fillId="0" borderId="0" xfId="7" applyNumberFormat="1" applyAlignment="1">
      <alignment horizontal="center" vertical="center" wrapText="1"/>
    </xf>
    <xf numFmtId="0" fontId="10" fillId="0" borderId="0" xfId="0" applyFont="1" applyAlignment="1">
      <alignment horizontal="left" wrapText="1"/>
    </xf>
    <xf numFmtId="0" fontId="0" fillId="77" borderId="0" xfId="0" applyFill="1"/>
    <xf numFmtId="38" fontId="0" fillId="0" borderId="0" xfId="0" applyNumberFormat="1"/>
    <xf numFmtId="167" fontId="10" fillId="0" borderId="0" xfId="2" applyNumberFormat="1"/>
    <xf numFmtId="0" fontId="10" fillId="0" borderId="0" xfId="0" quotePrefix="1" applyFont="1" applyAlignment="1">
      <alignment horizontal="right" vertical="center"/>
    </xf>
    <xf numFmtId="0" fontId="110" fillId="0" borderId="0" xfId="0" applyFont="1" applyAlignment="1">
      <alignment horizontal="center" vertical="center"/>
    </xf>
    <xf numFmtId="0" fontId="110" fillId="0" borderId="0" xfId="0" applyFont="1" applyAlignment="1">
      <alignment horizontal="right" vertical="center"/>
    </xf>
    <xf numFmtId="0" fontId="110" fillId="77" borderId="0" xfId="0" applyFont="1" applyFill="1" applyAlignment="1">
      <alignment horizontal="right" vertical="center"/>
    </xf>
    <xf numFmtId="9" fontId="10" fillId="0" borderId="0" xfId="7" applyAlignment="1">
      <alignment horizontal="center" vertical="center"/>
    </xf>
    <xf numFmtId="2" fontId="10" fillId="0" borderId="0" xfId="0" applyNumberFormat="1" applyFont="1" applyAlignment="1">
      <alignment horizontal="center" vertical="center" wrapText="1"/>
    </xf>
    <xf numFmtId="0" fontId="10" fillId="0" borderId="0" xfId="0" applyFont="1" applyAlignment="1">
      <alignment horizontal="center" vertical="center"/>
    </xf>
    <xf numFmtId="9" fontId="10" fillId="0" borderId="33" xfId="7" applyBorder="1" applyAlignment="1">
      <alignment horizontal="center" vertical="center" wrapText="1"/>
    </xf>
    <xf numFmtId="9" fontId="10" fillId="0" borderId="25" xfId="7" applyBorder="1" applyAlignment="1">
      <alignment horizontal="center" vertical="center" wrapText="1"/>
    </xf>
    <xf numFmtId="9" fontId="10" fillId="0" borderId="28" xfId="7" applyBorder="1" applyAlignment="1">
      <alignment horizontal="center" vertical="center" wrapText="1"/>
    </xf>
    <xf numFmtId="4" fontId="10" fillId="0" borderId="25" xfId="0" applyNumberFormat="1" applyFont="1" applyBorder="1" applyAlignment="1">
      <alignment horizontal="center" vertical="center" wrapText="1"/>
    </xf>
    <xf numFmtId="0" fontId="0" fillId="0" borderId="0" xfId="0" applyAlignment="1">
      <alignment horizontal="right" vertical="center" wrapText="1"/>
    </xf>
    <xf numFmtId="0" fontId="11" fillId="0" borderId="0" xfId="0" applyFont="1" applyAlignment="1">
      <alignment horizontal="right" vertical="center" wrapText="1"/>
    </xf>
    <xf numFmtId="9" fontId="0" fillId="0" borderId="0" xfId="0" applyNumberFormat="1" applyAlignment="1">
      <alignment horizontal="right" vertical="center" wrapText="1"/>
    </xf>
    <xf numFmtId="0" fontId="10" fillId="0" borderId="0" xfId="0" applyFont="1" applyAlignment="1">
      <alignment wrapText="1"/>
    </xf>
    <xf numFmtId="164" fontId="13" fillId="77" borderId="0" xfId="1" applyNumberFormat="1" applyFont="1" applyFill="1" applyAlignment="1">
      <alignment horizontal="right" vertical="center"/>
    </xf>
    <xf numFmtId="164" fontId="10" fillId="0" borderId="0" xfId="1" applyNumberFormat="1" applyAlignment="1">
      <alignment horizontal="right" vertical="center"/>
    </xf>
    <xf numFmtId="9" fontId="11" fillId="0" borderId="0" xfId="7" applyFont="1"/>
    <xf numFmtId="0" fontId="11" fillId="77" borderId="0" xfId="0" applyFont="1" applyFill="1" applyAlignment="1">
      <alignment vertical="center"/>
    </xf>
    <xf numFmtId="0" fontId="14" fillId="0" borderId="0" xfId="0" applyFont="1" applyAlignment="1">
      <alignment vertical="center"/>
    </xf>
    <xf numFmtId="0" fontId="11" fillId="0" borderId="0" xfId="0" applyFont="1" applyAlignment="1">
      <alignment horizontal="left" indent="1"/>
    </xf>
    <xf numFmtId="9" fontId="10" fillId="0" borderId="0" xfId="7" applyAlignment="1">
      <alignment horizontal="center"/>
    </xf>
    <xf numFmtId="0" fontId="11" fillId="0" borderId="0" xfId="1" applyNumberFormat="1" applyFont="1" applyAlignment="1">
      <alignment horizontal="right"/>
    </xf>
    <xf numFmtId="165" fontId="12" fillId="0" borderId="0" xfId="2" applyNumberFormat="1" applyFont="1" applyAlignment="1">
      <alignment horizontal="right"/>
    </xf>
    <xf numFmtId="0" fontId="11" fillId="77" borderId="0" xfId="1" applyNumberFormat="1" applyFont="1" applyFill="1" applyAlignment="1">
      <alignment horizontal="right"/>
    </xf>
    <xf numFmtId="41" fontId="12" fillId="77" borderId="0" xfId="7" applyNumberFormat="1" applyFont="1" applyFill="1" applyAlignment="1">
      <alignment horizontal="right"/>
    </xf>
    <xf numFmtId="0" fontId="25" fillId="0" borderId="0" xfId="0" applyFont="1" applyAlignment="1">
      <alignment horizontal="left"/>
    </xf>
    <xf numFmtId="9" fontId="10" fillId="0" borderId="32" xfId="7" applyBorder="1" applyAlignment="1">
      <alignment horizontal="center" vertical="center" wrapText="1"/>
    </xf>
    <xf numFmtId="0" fontId="110" fillId="0" borderId="0" xfId="0" applyFont="1" applyAlignment="1">
      <alignment vertical="center"/>
    </xf>
    <xf numFmtId="0" fontId="111" fillId="0" borderId="0" xfId="0" applyFont="1" applyAlignment="1">
      <alignment vertical="center"/>
    </xf>
    <xf numFmtId="3" fontId="10" fillId="0" borderId="37" xfId="0" applyNumberFormat="1" applyFont="1" applyBorder="1" applyAlignment="1">
      <alignment horizontal="center"/>
    </xf>
    <xf numFmtId="2" fontId="10" fillId="0" borderId="35" xfId="0" applyNumberFormat="1" applyFont="1" applyBorder="1" applyAlignment="1">
      <alignment horizontal="center" vertical="center" wrapText="1"/>
    </xf>
    <xf numFmtId="175" fontId="10" fillId="0" borderId="32" xfId="0" applyNumberFormat="1" applyFont="1" applyBorder="1" applyAlignment="1">
      <alignment horizontal="center" vertical="center" wrapText="1"/>
    </xf>
    <xf numFmtId="4" fontId="10" fillId="0" borderId="0" xfId="2" applyNumberFormat="1" applyAlignment="1">
      <alignment horizontal="center"/>
    </xf>
    <xf numFmtId="3" fontId="10" fillId="0" borderId="0" xfId="2" applyNumberFormat="1" applyAlignment="1">
      <alignment horizontal="center"/>
    </xf>
    <xf numFmtId="0" fontId="25" fillId="0" borderId="0" xfId="0" applyFont="1" applyAlignment="1">
      <alignment horizontal="left" vertical="center"/>
    </xf>
    <xf numFmtId="175" fontId="10" fillId="0" borderId="0" xfId="0" applyNumberFormat="1" applyFont="1" applyAlignment="1">
      <alignment horizontal="center" vertical="center" wrapText="1"/>
    </xf>
    <xf numFmtId="0" fontId="25" fillId="0" borderId="0" xfId="0" applyFont="1" applyAlignment="1">
      <alignment vertical="center" wrapText="1"/>
    </xf>
    <xf numFmtId="0" fontId="11" fillId="0" borderId="0" xfId="0" applyFont="1" applyAlignment="1">
      <alignment horizontal="center" vertical="center"/>
    </xf>
    <xf numFmtId="0" fontId="40" fillId="0" borderId="0" xfId="0" applyFont="1"/>
    <xf numFmtId="9" fontId="11" fillId="0" borderId="0" xfId="7" applyFont="1" applyAlignment="1">
      <alignment horizontal="right" vertical="center"/>
    </xf>
    <xf numFmtId="9" fontId="11" fillId="0" borderId="0" xfId="7" quotePrefix="1" applyFont="1" applyAlignment="1">
      <alignment horizontal="right" vertical="center"/>
    </xf>
    <xf numFmtId="3" fontId="11" fillId="0" borderId="0" xfId="0" applyNumberFormat="1" applyFont="1" applyAlignment="1">
      <alignment horizontal="center" wrapText="1"/>
    </xf>
    <xf numFmtId="3" fontId="11" fillId="0" borderId="0" xfId="0" applyNumberFormat="1" applyFont="1" applyAlignment="1">
      <alignment horizontal="center" vertical="center"/>
    </xf>
    <xf numFmtId="3" fontId="11" fillId="0" borderId="0" xfId="0" applyNumberFormat="1" applyFont="1" applyAlignment="1">
      <alignment horizontal="right" vertical="center"/>
    </xf>
    <xf numFmtId="9" fontId="11" fillId="0" borderId="0" xfId="0" applyNumberFormat="1" applyFont="1" applyAlignment="1">
      <alignment horizontal="right" vertical="center"/>
    </xf>
    <xf numFmtId="0" fontId="11" fillId="0" borderId="0" xfId="0" quotePrefix="1" applyFont="1"/>
    <xf numFmtId="3" fontId="10" fillId="0" borderId="0" xfId="0" applyNumberFormat="1" applyFont="1" applyAlignment="1">
      <alignment horizontal="center" vertical="center"/>
    </xf>
    <xf numFmtId="0" fontId="0" fillId="0" borderId="0" xfId="0" applyAlignment="1">
      <alignment wrapText="1"/>
    </xf>
    <xf numFmtId="9" fontId="10" fillId="0" borderId="38" xfId="7" applyBorder="1" applyAlignment="1">
      <alignment horizontal="center" vertical="center"/>
    </xf>
    <xf numFmtId="1" fontId="10" fillId="0" borderId="0" xfId="0" applyNumberFormat="1" applyFont="1" applyAlignment="1">
      <alignment horizontal="center"/>
    </xf>
    <xf numFmtId="9" fontId="10" fillId="0" borderId="0" xfId="7" applyAlignment="1">
      <alignment horizontal="center" vertical="center" wrapText="1"/>
    </xf>
    <xf numFmtId="9" fontId="11" fillId="0" borderId="0" xfId="7" applyFont="1" applyAlignment="1">
      <alignment horizontal="center" vertical="center"/>
    </xf>
    <xf numFmtId="3" fontId="116" fillId="79" borderId="25" xfId="0" applyNumberFormat="1" applyFont="1" applyFill="1" applyBorder="1" applyAlignment="1">
      <alignment horizontal="center" vertical="center" wrapText="1"/>
    </xf>
    <xf numFmtId="3" fontId="116" fillId="0" borderId="25" xfId="0" applyNumberFormat="1" applyFont="1" applyBorder="1" applyAlignment="1">
      <alignment horizontal="center" vertical="center" wrapText="1"/>
    </xf>
    <xf numFmtId="3" fontId="93" fillId="79" borderId="29" xfId="0" applyNumberFormat="1" applyFont="1" applyFill="1" applyBorder="1" applyAlignment="1">
      <alignment horizontal="center" vertical="center" wrapText="1"/>
    </xf>
    <xf numFmtId="0" fontId="93" fillId="79" borderId="0" xfId="0" applyFont="1" applyFill="1" applyAlignment="1">
      <alignment horizontal="center" vertical="center" wrapText="1"/>
    </xf>
    <xf numFmtId="3" fontId="93" fillId="79" borderId="0" xfId="0" applyNumberFormat="1" applyFont="1" applyFill="1" applyAlignment="1">
      <alignment horizontal="center" vertical="center" wrapText="1"/>
    </xf>
    <xf numFmtId="9" fontId="93" fillId="79" borderId="0" xfId="0" applyNumberFormat="1" applyFont="1" applyFill="1" applyAlignment="1">
      <alignment horizontal="center" vertical="center" wrapText="1"/>
    </xf>
    <xf numFmtId="10" fontId="93" fillId="79" borderId="0" xfId="0" applyNumberFormat="1" applyFont="1" applyFill="1" applyAlignment="1">
      <alignment horizontal="center" vertical="center" wrapText="1"/>
    </xf>
    <xf numFmtId="0" fontId="11" fillId="4" borderId="63" xfId="0" applyFont="1" applyFill="1" applyBorder="1"/>
    <xf numFmtId="0" fontId="11" fillId="77" borderId="0" xfId="1" applyNumberFormat="1" applyFont="1" applyFill="1" applyAlignment="1">
      <alignment horizontal="right" vertical="center"/>
    </xf>
    <xf numFmtId="41" fontId="12" fillId="77" borderId="0" xfId="7" applyNumberFormat="1" applyFont="1" applyFill="1" applyAlignment="1">
      <alignment horizontal="right" vertical="center"/>
    </xf>
    <xf numFmtId="41" fontId="12" fillId="0" borderId="0" xfId="7" applyNumberFormat="1" applyFont="1" applyAlignment="1">
      <alignment horizontal="right" vertical="center"/>
    </xf>
    <xf numFmtId="0" fontId="11" fillId="0" borderId="0" xfId="1" applyNumberFormat="1" applyFont="1" applyAlignment="1">
      <alignment horizontal="right" vertical="center"/>
    </xf>
    <xf numFmtId="165" fontId="12" fillId="77" borderId="0" xfId="2" applyNumberFormat="1" applyFont="1" applyFill="1" applyAlignment="1">
      <alignment horizontal="right" vertical="center"/>
    </xf>
    <xf numFmtId="165" fontId="12" fillId="0" borderId="0" xfId="2" applyNumberFormat="1" applyFont="1" applyAlignment="1">
      <alignment horizontal="right" vertical="center"/>
    </xf>
    <xf numFmtId="165" fontId="0" fillId="77" borderId="0" xfId="2" applyNumberFormat="1" applyFont="1" applyFill="1" applyAlignment="1">
      <alignment horizontal="right" vertical="center"/>
    </xf>
    <xf numFmtId="164" fontId="10" fillId="77" borderId="0" xfId="1" applyNumberFormat="1" applyFill="1" applyAlignment="1">
      <alignment horizontal="right" vertical="center"/>
    </xf>
    <xf numFmtId="165" fontId="10" fillId="77" borderId="0" xfId="2" applyNumberFormat="1" applyFill="1" applyAlignment="1">
      <alignment horizontal="right" vertical="center"/>
    </xf>
    <xf numFmtId="165" fontId="10" fillId="0" borderId="0" xfId="2" applyNumberFormat="1" applyAlignment="1">
      <alignment horizontal="right" vertical="center"/>
    </xf>
    <xf numFmtId="0" fontId="104" fillId="0" borderId="0" xfId="1" applyNumberFormat="1" applyFont="1" applyAlignment="1">
      <alignment horizontal="right" vertical="center" wrapText="1"/>
    </xf>
    <xf numFmtId="165" fontId="11" fillId="77" borderId="0" xfId="2" applyNumberFormat="1" applyFont="1" applyFill="1" applyAlignment="1">
      <alignment horizontal="right" vertical="center"/>
    </xf>
    <xf numFmtId="0" fontId="104" fillId="0" borderId="0" xfId="1" applyNumberFormat="1" applyFont="1" applyAlignment="1">
      <alignment horizontal="left" vertical="center" wrapText="1"/>
    </xf>
    <xf numFmtId="41" fontId="10" fillId="77" borderId="0" xfId="0" applyNumberFormat="1" applyFont="1" applyFill="1" applyAlignment="1">
      <alignment horizontal="right" vertical="center"/>
    </xf>
    <xf numFmtId="0" fontId="10" fillId="77" borderId="0" xfId="0" applyFont="1" applyFill="1" applyAlignment="1">
      <alignment horizontal="right" vertical="center"/>
    </xf>
    <xf numFmtId="0" fontId="10" fillId="0" borderId="0" xfId="0" applyFont="1" applyAlignment="1">
      <alignment horizontal="right" vertical="center"/>
    </xf>
    <xf numFmtId="0" fontId="11" fillId="77" borderId="0" xfId="0" applyFont="1" applyFill="1" applyAlignment="1">
      <alignment horizontal="right" vertical="center"/>
    </xf>
    <xf numFmtId="0" fontId="11" fillId="0" borderId="42" xfId="0" applyFont="1" applyBorder="1" applyAlignment="1">
      <alignment vertical="center"/>
    </xf>
    <xf numFmtId="0" fontId="76" fillId="0" borderId="0" xfId="0" applyFont="1" applyAlignment="1">
      <alignment horizontal="left" vertical="center"/>
    </xf>
    <xf numFmtId="164" fontId="11" fillId="0" borderId="0" xfId="0" applyNumberFormat="1" applyFont="1" applyAlignment="1">
      <alignment horizontal="center" vertical="center"/>
    </xf>
    <xf numFmtId="43" fontId="11" fillId="0" borderId="0" xfId="0" applyNumberFormat="1" applyFont="1" applyAlignment="1">
      <alignment horizontal="center" vertical="center"/>
    </xf>
    <xf numFmtId="0" fontId="10" fillId="77" borderId="0" xfId="0" applyFont="1" applyFill="1" applyAlignment="1">
      <alignment vertical="center"/>
    </xf>
    <xf numFmtId="0" fontId="10" fillId="0" borderId="0" xfId="0" applyFont="1" applyAlignment="1">
      <alignment horizontal="left" vertical="center"/>
    </xf>
    <xf numFmtId="4" fontId="10" fillId="0" borderId="0" xfId="0" applyNumberFormat="1" applyFont="1" applyAlignment="1">
      <alignment horizontal="center" vertical="center"/>
    </xf>
    <xf numFmtId="164" fontId="10" fillId="77" borderId="0" xfId="0" applyNumberFormat="1" applyFont="1" applyFill="1" applyAlignment="1">
      <alignment horizontal="right" vertical="center"/>
    </xf>
    <xf numFmtId="164" fontId="11" fillId="77" borderId="0" xfId="0" applyNumberFormat="1" applyFont="1" applyFill="1" applyAlignment="1">
      <alignment horizontal="right" vertical="center"/>
    </xf>
    <xf numFmtId="164" fontId="11" fillId="0" borderId="0" xfId="0" applyNumberFormat="1" applyFont="1" applyAlignment="1">
      <alignment horizontal="right" vertical="center"/>
    </xf>
    <xf numFmtId="0" fontId="10" fillId="0" borderId="0" xfId="0" applyFont="1" applyAlignment="1">
      <alignment vertical="center"/>
    </xf>
    <xf numFmtId="2" fontId="0" fillId="0" borderId="0" xfId="0" applyNumberFormat="1" applyAlignment="1">
      <alignment horizontal="center"/>
    </xf>
    <xf numFmtId="0" fontId="0" fillId="0" borderId="0" xfId="0" applyAlignment="1">
      <alignment horizontal="left" wrapText="1"/>
    </xf>
    <xf numFmtId="3" fontId="116" fillId="0" borderId="53" xfId="0" applyNumberFormat="1" applyFont="1" applyBorder="1" applyAlignment="1">
      <alignment horizontal="center" vertical="center" wrapText="1"/>
    </xf>
    <xf numFmtId="9" fontId="11" fillId="0" borderId="0" xfId="7" quotePrefix="1" applyFont="1" applyAlignment="1">
      <alignment horizontal="center" vertical="center"/>
    </xf>
    <xf numFmtId="9" fontId="11" fillId="0" borderId="0" xfId="7" applyFont="1" applyAlignment="1">
      <alignment horizontal="center" wrapText="1"/>
    </xf>
    <xf numFmtId="166" fontId="11" fillId="0" borderId="0" xfId="7" applyNumberFormat="1" applyFont="1" applyAlignment="1">
      <alignment horizontal="center"/>
    </xf>
    <xf numFmtId="9" fontId="117" fillId="0" borderId="0" xfId="0" applyNumberFormat="1" applyFont="1" applyAlignment="1">
      <alignment vertical="center"/>
    </xf>
    <xf numFmtId="3" fontId="116" fillId="0" borderId="78" xfId="0" applyNumberFormat="1" applyFont="1" applyBorder="1" applyAlignment="1">
      <alignment horizontal="center" vertical="center" wrapText="1"/>
    </xf>
    <xf numFmtId="0" fontId="40" fillId="0" borderId="0" xfId="0" applyFont="1" applyAlignment="1">
      <alignment vertical="center"/>
    </xf>
    <xf numFmtId="15" fontId="10" fillId="0" borderId="0" xfId="5" applyNumberFormat="1" applyFont="1" applyAlignment="1">
      <alignment horizontal="center"/>
    </xf>
    <xf numFmtId="0" fontId="14" fillId="0" borderId="0" xfId="0" applyFont="1" applyAlignment="1">
      <alignment horizontal="left" vertical="center"/>
    </xf>
    <xf numFmtId="0" fontId="10" fillId="4" borderId="0" xfId="0" applyFont="1" applyFill="1"/>
    <xf numFmtId="0" fontId="0" fillId="0" borderId="0" xfId="0" applyAlignment="1">
      <alignment vertical="center" wrapText="1"/>
    </xf>
    <xf numFmtId="3" fontId="0" fillId="0" borderId="47" xfId="0" applyNumberFormat="1" applyBorder="1" applyAlignment="1">
      <alignment horizontal="left" wrapText="1"/>
    </xf>
    <xf numFmtId="3" fontId="0" fillId="0" borderId="0" xfId="0" applyNumberFormat="1" applyBorder="1" applyAlignment="1">
      <alignment horizontal="left" wrapText="1"/>
    </xf>
    <xf numFmtId="0" fontId="0" fillId="0" borderId="0" xfId="0"/>
    <xf numFmtId="9" fontId="10" fillId="0" borderId="0" xfId="7" applyNumberFormat="1" applyFont="1" applyAlignment="1">
      <alignment vertical="center"/>
    </xf>
    <xf numFmtId="9" fontId="0" fillId="0" borderId="0" xfId="7" applyNumberFormat="1" applyFont="1" applyAlignment="1">
      <alignment vertical="center"/>
    </xf>
    <xf numFmtId="3" fontId="10" fillId="0" borderId="0" xfId="0" applyNumberFormat="1" applyFont="1" applyAlignment="1">
      <alignment vertical="center" wrapText="1"/>
    </xf>
    <xf numFmtId="4" fontId="10" fillId="0" borderId="0" xfId="0" applyNumberFormat="1" applyFont="1" applyAlignment="1">
      <alignment vertical="center" wrapText="1"/>
    </xf>
    <xf numFmtId="3" fontId="11" fillId="0" borderId="0" xfId="0" applyNumberFormat="1" applyFont="1" applyAlignment="1">
      <alignment vertical="center"/>
    </xf>
    <xf numFmtId="0" fontId="10" fillId="0" borderId="0" xfId="0" applyFont="1" applyFill="1" applyAlignment="1">
      <alignment wrapText="1"/>
    </xf>
    <xf numFmtId="0" fontId="0" fillId="0" borderId="0" xfId="0"/>
    <xf numFmtId="0" fontId="0" fillId="0" borderId="0" xfId="0"/>
    <xf numFmtId="0" fontId="11" fillId="0" borderId="84" xfId="0" applyFont="1" applyBorder="1" applyAlignment="1">
      <alignment horizontal="left" indent="1"/>
    </xf>
    <xf numFmtId="3" fontId="11" fillId="0" borderId="84" xfId="0" applyNumberFormat="1" applyFont="1" applyBorder="1" applyAlignment="1">
      <alignment horizontal="center" vertical="center"/>
    </xf>
    <xf numFmtId="9" fontId="11" fillId="0" borderId="84" xfId="7" applyFont="1" applyBorder="1" applyAlignment="1">
      <alignment horizontal="center" vertical="center"/>
    </xf>
    <xf numFmtId="0" fontId="11" fillId="0" borderId="84" xfId="0" applyFont="1" applyBorder="1" applyAlignment="1">
      <alignment horizontal="left" vertical="center"/>
    </xf>
    <xf numFmtId="0" fontId="137" fillId="3" borderId="0" xfId="5" applyFont="1" applyFill="1" applyAlignment="1">
      <alignment horizontal="center"/>
    </xf>
    <xf numFmtId="0" fontId="0" fillId="0" borderId="0" xfId="0"/>
    <xf numFmtId="0" fontId="23" fillId="0" borderId="0" xfId="0" applyFont="1" applyAlignment="1">
      <alignment horizontal="left" vertical="top" wrapText="1"/>
    </xf>
    <xf numFmtId="9" fontId="109" fillId="0" borderId="0" xfId="7" applyFont="1" applyAlignment="1">
      <alignment horizontal="right"/>
    </xf>
    <xf numFmtId="0" fontId="0" fillId="0" borderId="0" xfId="0"/>
    <xf numFmtId="0" fontId="0" fillId="0" borderId="0" xfId="0" applyAlignment="1">
      <alignment vertical="center"/>
    </xf>
    <xf numFmtId="9" fontId="10" fillId="0" borderId="0" xfId="7" applyFill="1" applyBorder="1" applyAlignment="1">
      <alignment horizontal="center" vertical="center" wrapText="1"/>
    </xf>
    <xf numFmtId="0" fontId="104" fillId="0" borderId="0" xfId="1" applyNumberFormat="1" applyFont="1" applyBorder="1" applyAlignment="1">
      <alignment horizontal="center" wrapText="1"/>
    </xf>
    <xf numFmtId="9" fontId="0" fillId="0" borderId="0" xfId="7" applyFont="1" applyAlignment="1">
      <alignment vertical="center"/>
    </xf>
    <xf numFmtId="0" fontId="11" fillId="0" borderId="0" xfId="0" applyFont="1"/>
    <xf numFmtId="0" fontId="0" fillId="0" borderId="0" xfId="0"/>
    <xf numFmtId="0" fontId="0" fillId="76" borderId="0" xfId="0" applyFill="1"/>
    <xf numFmtId="0" fontId="23" fillId="0" borderId="0" xfId="0" applyFont="1"/>
    <xf numFmtId="0" fontId="11" fillId="0" borderId="0" xfId="0" applyFont="1" applyAlignment="1">
      <alignment horizontal="center"/>
    </xf>
    <xf numFmtId="3" fontId="10" fillId="0" borderId="25" xfId="0" applyNumberFormat="1" applyFont="1" applyBorder="1" applyAlignment="1">
      <alignment horizontal="center" vertical="center" wrapText="1"/>
    </xf>
    <xf numFmtId="0" fontId="21" fillId="78" borderId="0" xfId="0" applyFont="1" applyFill="1" applyAlignment="1">
      <alignment vertical="center"/>
    </xf>
    <xf numFmtId="0" fontId="25" fillId="0" borderId="0" xfId="0" applyFont="1" applyAlignment="1">
      <alignment vertical="center"/>
    </xf>
    <xf numFmtId="0" fontId="21" fillId="0" borderId="0" xfId="0" applyFont="1" applyAlignment="1">
      <alignment vertical="center"/>
    </xf>
    <xf numFmtId="0" fontId="116" fillId="79" borderId="0" xfId="0" applyFont="1" applyFill="1" applyAlignment="1">
      <alignment horizontal="center" vertical="center" wrapText="1"/>
    </xf>
    <xf numFmtId="0" fontId="11" fillId="0" borderId="0" xfId="0" applyFont="1" applyAlignment="1">
      <alignment horizontal="left" vertical="center"/>
    </xf>
    <xf numFmtId="0" fontId="0" fillId="76" borderId="0" xfId="0" applyFill="1" applyAlignment="1">
      <alignment horizontal="center"/>
    </xf>
    <xf numFmtId="0" fontId="23"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vertical="center"/>
    </xf>
    <xf numFmtId="0" fontId="10" fillId="0" borderId="0" xfId="0" applyFont="1" applyAlignment="1">
      <alignment horizontal="center" vertical="center" wrapText="1"/>
    </xf>
    <xf numFmtId="3" fontId="10" fillId="0" borderId="0" xfId="0" applyNumberFormat="1" applyFont="1" applyAlignment="1">
      <alignment horizontal="center" vertical="center" wrapText="1"/>
    </xf>
    <xf numFmtId="3" fontId="10" fillId="0" borderId="25" xfId="0" applyNumberFormat="1" applyFont="1" applyBorder="1" applyAlignment="1">
      <alignment horizontal="center" vertical="center" wrapText="1"/>
    </xf>
    <xf numFmtId="0" fontId="25" fillId="0" borderId="0" xfId="0" applyFont="1" applyAlignment="1">
      <alignment vertical="center"/>
    </xf>
    <xf numFmtId="0" fontId="0" fillId="76" borderId="0" xfId="0" applyFill="1" applyAlignment="1">
      <alignment horizontal="center"/>
    </xf>
    <xf numFmtId="0" fontId="116" fillId="79" borderId="0" xfId="0" applyFont="1" applyFill="1" applyAlignment="1">
      <alignment horizontal="center" vertical="center" wrapText="1"/>
    </xf>
    <xf numFmtId="0" fontId="11" fillId="0" borderId="0" xfId="0" applyFont="1" applyAlignment="1">
      <alignment vertical="center"/>
    </xf>
    <xf numFmtId="0" fontId="14" fillId="0" borderId="0" xfId="0" applyFont="1" applyBorder="1" applyAlignment="1">
      <alignment vertical="center"/>
    </xf>
    <xf numFmtId="3" fontId="10" fillId="0" borderId="47" xfId="0" applyNumberFormat="1" applyFont="1" applyBorder="1" applyAlignment="1">
      <alignment horizontal="center" vertical="center" wrapText="1"/>
    </xf>
    <xf numFmtId="9" fontId="10" fillId="0" borderId="89" xfId="7" applyBorder="1" applyAlignment="1">
      <alignment horizontal="center" vertical="center" wrapText="1"/>
    </xf>
    <xf numFmtId="9" fontId="10" fillId="0" borderId="47" xfId="7" applyBorder="1" applyAlignment="1">
      <alignment horizontal="center" vertical="center" wrapText="1"/>
    </xf>
    <xf numFmtId="9" fontId="10" fillId="0" borderId="90" xfId="7" applyBorder="1" applyAlignment="1">
      <alignment horizontal="center" vertical="center" wrapText="1"/>
    </xf>
    <xf numFmtId="0" fontId="107" fillId="0" borderId="64" xfId="0" applyFont="1" applyBorder="1" applyAlignment="1">
      <alignment horizontal="left" vertical="center"/>
    </xf>
    <xf numFmtId="3" fontId="10" fillId="0" borderId="85" xfId="0" applyNumberFormat="1" applyFont="1" applyBorder="1" applyAlignment="1">
      <alignment horizontal="center" vertical="center" wrapText="1"/>
    </xf>
    <xf numFmtId="3" fontId="11" fillId="0" borderId="48" xfId="0" applyNumberFormat="1" applyFont="1" applyBorder="1" applyAlignment="1">
      <alignment horizontal="center" vertical="center" wrapText="1"/>
    </xf>
    <xf numFmtId="9" fontId="11" fillId="0" borderId="92" xfId="7" applyFont="1" applyBorder="1" applyAlignment="1">
      <alignment horizontal="center" vertical="center" wrapText="1"/>
    </xf>
    <xf numFmtId="9" fontId="11" fillId="0" borderId="48" xfId="7" applyFont="1" applyBorder="1" applyAlignment="1">
      <alignment horizontal="center" vertical="center" wrapText="1"/>
    </xf>
    <xf numFmtId="3" fontId="11" fillId="0" borderId="85" xfId="0" applyNumberFormat="1" applyFont="1" applyBorder="1" applyAlignment="1">
      <alignment horizontal="center" vertical="center" wrapText="1"/>
    </xf>
    <xf numFmtId="0" fontId="0" fillId="0" borderId="0" xfId="0" applyAlignment="1">
      <alignment vertical="center"/>
    </xf>
    <xf numFmtId="0" fontId="58" fillId="0" borderId="0" xfId="362" applyFont="1"/>
    <xf numFmtId="0" fontId="138" fillId="84" borderId="0" xfId="362" applyFont="1" applyFill="1" applyAlignment="1">
      <alignment horizontal="center"/>
    </xf>
    <xf numFmtId="164" fontId="58" fillId="0" borderId="0" xfId="1448" applyNumberFormat="1" applyFont="1"/>
    <xf numFmtId="164" fontId="58" fillId="0" borderId="0" xfId="362" applyNumberFormat="1" applyFont="1"/>
    <xf numFmtId="164" fontId="58" fillId="0" borderId="93" xfId="1448" applyNumberFormat="1" applyFont="1" applyBorder="1"/>
    <xf numFmtId="164" fontId="58" fillId="0" borderId="93" xfId="362" applyNumberFormat="1" applyFont="1" applyBorder="1"/>
    <xf numFmtId="0" fontId="11" fillId="0" borderId="0" xfId="0" applyFont="1" applyAlignment="1">
      <alignment vertical="center"/>
    </xf>
    <xf numFmtId="0" fontId="0" fillId="0" borderId="0" xfId="0" applyAlignment="1">
      <alignment vertical="center"/>
    </xf>
    <xf numFmtId="0" fontId="11" fillId="0" borderId="0" xfId="0" applyFont="1" applyAlignment="1">
      <alignment vertical="center"/>
    </xf>
    <xf numFmtId="0" fontId="0" fillId="0" borderId="0" xfId="0" applyAlignment="1">
      <alignment vertical="center"/>
    </xf>
    <xf numFmtId="0" fontId="11" fillId="0" borderId="93" xfId="0" applyFont="1" applyBorder="1" applyAlignment="1">
      <alignment horizontal="left" vertical="center"/>
    </xf>
    <xf numFmtId="0" fontId="0" fillId="0" borderId="35" xfId="0" applyFill="1" applyBorder="1" applyAlignment="1">
      <alignment horizontal="center" vertical="center" wrapText="1"/>
    </xf>
    <xf numFmtId="0" fontId="0" fillId="0" borderId="32" xfId="0" applyFill="1" applyBorder="1" applyAlignment="1">
      <alignment horizontal="center" vertical="center" wrapText="1"/>
    </xf>
    <xf numFmtId="9" fontId="0" fillId="0" borderId="32" xfId="7" applyFont="1" applyFill="1" applyBorder="1" applyAlignment="1">
      <alignment horizontal="center" vertical="center" wrapText="1"/>
    </xf>
    <xf numFmtId="3" fontId="76" fillId="0" borderId="0" xfId="0" applyNumberFormat="1" applyFont="1" applyFill="1" applyAlignment="1">
      <alignment horizontal="center" vertical="center"/>
    </xf>
    <xf numFmtId="9" fontId="10" fillId="0" borderId="0" xfId="7" applyFill="1" applyAlignment="1">
      <alignment horizontal="center" vertical="center"/>
    </xf>
    <xf numFmtId="39" fontId="76" fillId="0" borderId="0" xfId="0" applyNumberFormat="1" applyFont="1" applyFill="1" applyAlignment="1">
      <alignment horizontal="center" vertical="center"/>
    </xf>
    <xf numFmtId="3" fontId="11" fillId="0" borderId="93" xfId="0" applyNumberFormat="1" applyFont="1" applyFill="1" applyBorder="1" applyAlignment="1">
      <alignment horizontal="center" vertical="center"/>
    </xf>
    <xf numFmtId="3" fontId="11" fillId="0" borderId="84" xfId="0" applyNumberFormat="1" applyFont="1" applyFill="1" applyBorder="1" applyAlignment="1">
      <alignment horizontal="center" vertical="center"/>
    </xf>
    <xf numFmtId="9" fontId="11" fillId="0" borderId="84" xfId="0" applyNumberFormat="1" applyFont="1" applyFill="1" applyBorder="1" applyAlignment="1">
      <alignment horizontal="center" vertical="center"/>
    </xf>
    <xf numFmtId="39" fontId="11" fillId="0" borderId="84" xfId="0" applyNumberFormat="1" applyFont="1" applyFill="1" applyBorder="1" applyAlignment="1">
      <alignment horizontal="center" vertical="center"/>
    </xf>
    <xf numFmtId="9" fontId="0" fillId="0" borderId="0" xfId="7" applyFont="1" applyFill="1" applyAlignment="1">
      <alignment horizontal="center" vertical="center"/>
    </xf>
    <xf numFmtId="9" fontId="11" fillId="0" borderId="93" xfId="0" applyNumberFormat="1" applyFont="1" applyFill="1" applyBorder="1" applyAlignment="1">
      <alignment horizontal="center" vertical="center"/>
    </xf>
    <xf numFmtId="39" fontId="11" fillId="0" borderId="93" xfId="0" applyNumberFormat="1" applyFont="1" applyFill="1" applyBorder="1" applyAlignment="1">
      <alignment horizontal="center" vertical="center"/>
    </xf>
    <xf numFmtId="37" fontId="10" fillId="0" borderId="0" xfId="1" applyNumberFormat="1" applyFill="1" applyAlignment="1">
      <alignment horizontal="center" vertical="center"/>
    </xf>
    <xf numFmtId="39" fontId="10" fillId="0" borderId="0" xfId="1" applyNumberFormat="1" applyFill="1" applyAlignment="1">
      <alignment horizontal="center" vertical="center"/>
    </xf>
    <xf numFmtId="0" fontId="10" fillId="0" borderId="0" xfId="7" applyNumberFormat="1" applyFill="1" applyAlignment="1">
      <alignment horizontal="center" vertical="center"/>
    </xf>
    <xf numFmtId="37" fontId="11" fillId="0" borderId="84" xfId="1" applyNumberFormat="1" applyFont="1" applyFill="1" applyBorder="1" applyAlignment="1">
      <alignment horizontal="center" vertical="center"/>
    </xf>
    <xf numFmtId="39" fontId="11" fillId="0" borderId="84" xfId="1" applyNumberFormat="1" applyFont="1" applyFill="1" applyBorder="1" applyAlignment="1">
      <alignment horizontal="center" vertical="center"/>
    </xf>
    <xf numFmtId="3" fontId="10" fillId="0" borderId="0" xfId="0" applyNumberFormat="1" applyFont="1" applyFill="1" applyAlignment="1">
      <alignment horizontal="center" vertical="center"/>
    </xf>
    <xf numFmtId="3" fontId="10" fillId="0" borderId="0" xfId="7" applyNumberFormat="1" applyFill="1" applyAlignment="1">
      <alignment horizontal="center" vertical="center"/>
    </xf>
    <xf numFmtId="9" fontId="11" fillId="0" borderId="84" xfId="7" applyFont="1" applyFill="1" applyBorder="1" applyAlignment="1">
      <alignment horizontal="center" vertical="center"/>
    </xf>
    <xf numFmtId="4" fontId="10" fillId="0" borderId="0" xfId="0" applyNumberFormat="1" applyFont="1" applyFill="1" applyAlignment="1">
      <alignment horizontal="center" vertical="center"/>
    </xf>
    <xf numFmtId="4" fontId="10" fillId="0" borderId="0" xfId="7" applyNumberFormat="1" applyFill="1" applyAlignment="1">
      <alignment horizontal="center" vertical="center"/>
    </xf>
    <xf numFmtId="4" fontId="11" fillId="0" borderId="84" xfId="0" applyNumberFormat="1" applyFont="1" applyFill="1" applyBorder="1" applyAlignment="1">
      <alignment horizontal="center" vertical="center"/>
    </xf>
    <xf numFmtId="3" fontId="10" fillId="0" borderId="0" xfId="0" applyNumberFormat="1" applyFont="1" applyAlignment="1">
      <alignment horizontal="center" vertical="center"/>
    </xf>
    <xf numFmtId="3" fontId="0" fillId="0" borderId="0" xfId="0" applyNumberFormat="1" applyAlignment="1">
      <alignment horizontal="center" vertical="center"/>
    </xf>
    <xf numFmtId="0" fontId="10" fillId="0" borderId="0" xfId="0" applyFont="1" applyFill="1" applyAlignment="1">
      <alignment horizontal="center"/>
    </xf>
    <xf numFmtId="3" fontId="0" fillId="0" borderId="0" xfId="0" applyNumberFormat="1" applyFill="1" applyBorder="1" applyAlignment="1">
      <alignment horizontal="center" wrapText="1"/>
    </xf>
    <xf numFmtId="0" fontId="0" fillId="0" borderId="0" xfId="0" applyFill="1" applyAlignment="1">
      <alignment horizontal="center"/>
    </xf>
    <xf numFmtId="3" fontId="0" fillId="0" borderId="0" xfId="0" applyNumberFormat="1" applyFill="1" applyAlignment="1">
      <alignment horizontal="center" wrapText="1"/>
    </xf>
    <xf numFmtId="3" fontId="0" fillId="0" borderId="0" xfId="0" applyNumberFormat="1" applyAlignment="1">
      <alignment horizontal="center" wrapText="1"/>
    </xf>
    <xf numFmtId="3" fontId="0" fillId="0" borderId="0" xfId="0" applyNumberFormat="1" applyFill="1" applyAlignment="1">
      <alignment horizontal="center" vertical="center"/>
    </xf>
    <xf numFmtId="9" fontId="10" fillId="0" borderId="0" xfId="7" quotePrefix="1" applyFill="1" applyAlignment="1">
      <alignment horizontal="center" vertical="center"/>
    </xf>
    <xf numFmtId="9" fontId="0" fillId="0" borderId="0" xfId="0" applyNumberFormat="1" applyFill="1" applyAlignment="1">
      <alignment horizontal="center" vertical="center"/>
    </xf>
    <xf numFmtId="9" fontId="0" fillId="0" borderId="0" xfId="7" applyFont="1" applyFill="1" applyAlignment="1">
      <alignment horizontal="center"/>
    </xf>
    <xf numFmtId="9" fontId="0" fillId="0" borderId="0" xfId="7" applyNumberFormat="1" applyFont="1" applyFill="1" applyAlignment="1">
      <alignment horizontal="center" vertical="center"/>
    </xf>
    <xf numFmtId="3" fontId="0" fillId="0" borderId="47" xfId="0" applyNumberFormat="1" applyFill="1" applyBorder="1" applyAlignment="1">
      <alignment horizontal="center" wrapText="1"/>
    </xf>
    <xf numFmtId="3" fontId="0" fillId="0" borderId="47" xfId="0" applyNumberFormat="1" applyFill="1" applyBorder="1" applyAlignment="1">
      <alignment horizontal="center" vertical="center"/>
    </xf>
    <xf numFmtId="9" fontId="10" fillId="0" borderId="47" xfId="7" applyFill="1" applyBorder="1" applyAlignment="1">
      <alignment horizontal="center" vertical="center"/>
    </xf>
    <xf numFmtId="9" fontId="0" fillId="0" borderId="47" xfId="7" applyFont="1" applyFill="1" applyBorder="1" applyAlignment="1">
      <alignment horizontal="center" vertical="center"/>
    </xf>
    <xf numFmtId="9" fontId="0" fillId="0" borderId="47" xfId="0" applyNumberFormat="1" applyFill="1" applyBorder="1" applyAlignment="1">
      <alignment horizontal="center" vertical="center"/>
    </xf>
    <xf numFmtId="9" fontId="0" fillId="0" borderId="47" xfId="7" applyFont="1" applyFill="1" applyBorder="1" applyAlignment="1">
      <alignment horizontal="center"/>
    </xf>
    <xf numFmtId="0" fontId="116" fillId="0" borderId="25" xfId="0" applyFont="1" applyFill="1" applyBorder="1" applyAlignment="1">
      <alignment horizontal="center" vertical="center" wrapText="1"/>
    </xf>
    <xf numFmtId="3" fontId="116" fillId="0" borderId="25" xfId="0" applyNumberFormat="1" applyFont="1" applyFill="1" applyBorder="1" applyAlignment="1">
      <alignment horizontal="center" vertical="center" wrapText="1"/>
    </xf>
    <xf numFmtId="9" fontId="116" fillId="0" borderId="25" xfId="7" applyFont="1" applyFill="1" applyBorder="1" applyAlignment="1">
      <alignment horizontal="center" vertical="center" wrapText="1"/>
    </xf>
    <xf numFmtId="9" fontId="116" fillId="0" borderId="25" xfId="0" applyNumberFormat="1" applyFont="1" applyFill="1" applyBorder="1" applyAlignment="1">
      <alignment horizontal="center" vertical="center" wrapText="1"/>
    </xf>
    <xf numFmtId="0" fontId="116" fillId="0" borderId="53" xfId="0" applyFont="1" applyFill="1" applyBorder="1" applyAlignment="1">
      <alignment horizontal="center" vertical="center" wrapText="1"/>
    </xf>
    <xf numFmtId="0" fontId="116" fillId="0" borderId="78" xfId="0" applyFont="1" applyFill="1" applyBorder="1" applyAlignment="1">
      <alignment horizontal="center" vertical="center" wrapText="1"/>
    </xf>
    <xf numFmtId="3" fontId="116" fillId="0" borderId="78" xfId="0" applyNumberFormat="1" applyFont="1" applyFill="1" applyBorder="1" applyAlignment="1">
      <alignment horizontal="center" vertical="center" wrapText="1"/>
    </xf>
    <xf numFmtId="9" fontId="116" fillId="0" borderId="78" xfId="7" applyFont="1" applyFill="1" applyBorder="1" applyAlignment="1">
      <alignment horizontal="center" vertical="center" wrapText="1"/>
    </xf>
    <xf numFmtId="9" fontId="116" fillId="0" borderId="78" xfId="0" applyNumberFormat="1" applyFont="1" applyFill="1" applyBorder="1" applyAlignment="1">
      <alignment horizontal="center" vertical="center" wrapText="1"/>
    </xf>
    <xf numFmtId="3" fontId="93" fillId="0" borderId="29" xfId="0" applyNumberFormat="1" applyFont="1" applyFill="1" applyBorder="1" applyAlignment="1">
      <alignment horizontal="center" vertical="center" wrapText="1"/>
    </xf>
    <xf numFmtId="9" fontId="93" fillId="0" borderId="29" xfId="7" applyFont="1" applyFill="1" applyBorder="1" applyAlignment="1">
      <alignment horizontal="center" vertical="center" wrapText="1"/>
    </xf>
    <xf numFmtId="3" fontId="0" fillId="0" borderId="47" xfId="0" applyNumberFormat="1" applyFill="1" applyBorder="1" applyAlignment="1">
      <alignment horizontal="left" wrapText="1"/>
    </xf>
    <xf numFmtId="0" fontId="0" fillId="0" borderId="0" xfId="0" applyFill="1"/>
    <xf numFmtId="9" fontId="0" fillId="0" borderId="47" xfId="7" applyFont="1" applyBorder="1" applyAlignment="1">
      <alignment horizontal="center"/>
    </xf>
    <xf numFmtId="9" fontId="10" fillId="0" borderId="0" xfId="7" applyFill="1" applyBorder="1" applyAlignment="1">
      <alignment horizontal="center" vertical="center"/>
    </xf>
    <xf numFmtId="9" fontId="0" fillId="0" borderId="0" xfId="0" applyNumberFormat="1" applyFill="1" applyBorder="1" applyAlignment="1">
      <alignment horizontal="center" vertical="center"/>
    </xf>
    <xf numFmtId="9" fontId="0" fillId="0" borderId="0" xfId="7" applyFont="1" applyFill="1" applyBorder="1" applyAlignment="1">
      <alignment horizontal="center"/>
    </xf>
    <xf numFmtId="0" fontId="10" fillId="0" borderId="0" xfId="0" applyFont="1" applyBorder="1" applyAlignment="1">
      <alignment wrapText="1"/>
    </xf>
    <xf numFmtId="0" fontId="10" fillId="0" borderId="0" xfId="0" applyFont="1" applyFill="1" applyBorder="1" applyAlignment="1">
      <alignment horizontal="center"/>
    </xf>
    <xf numFmtId="3" fontId="0" fillId="0" borderId="0" xfId="0" applyNumberFormat="1" applyFill="1" applyBorder="1" applyAlignment="1">
      <alignment horizontal="center" vertical="center"/>
    </xf>
    <xf numFmtId="3" fontId="10" fillId="0" borderId="0" xfId="0" applyNumberFormat="1" applyFont="1" applyFill="1" applyBorder="1" applyAlignment="1">
      <alignment horizontal="center" vertical="center"/>
    </xf>
    <xf numFmtId="0" fontId="0" fillId="0" borderId="0" xfId="0" applyBorder="1" applyAlignment="1">
      <alignment wrapText="1"/>
    </xf>
    <xf numFmtId="0" fontId="0" fillId="0" borderId="0" xfId="0" applyFill="1" applyBorder="1" applyAlignment="1">
      <alignment horizontal="center"/>
    </xf>
    <xf numFmtId="4" fontId="10" fillId="0" borderId="25" xfId="0" applyNumberFormat="1" applyFont="1" applyFill="1" applyBorder="1" applyAlignment="1">
      <alignment horizontal="center" vertical="center" wrapText="1"/>
    </xf>
    <xf numFmtId="9" fontId="10" fillId="0" borderId="25" xfId="7" applyFill="1" applyBorder="1" applyAlignment="1">
      <alignment horizontal="center" vertical="center" wrapText="1"/>
    </xf>
    <xf numFmtId="0" fontId="140" fillId="85" borderId="96" xfId="0" applyFont="1" applyFill="1" applyBorder="1" applyAlignment="1">
      <alignment horizontal="center" vertical="center" wrapText="1"/>
    </xf>
    <xf numFmtId="0" fontId="140" fillId="85" borderId="99" xfId="0" applyFont="1" applyFill="1" applyBorder="1" applyAlignment="1">
      <alignment horizontal="center" vertical="center" wrapText="1"/>
    </xf>
    <xf numFmtId="0" fontId="116" fillId="0" borderId="25" xfId="0" applyFont="1" applyBorder="1" applyAlignment="1">
      <alignment vertical="center" wrapText="1"/>
    </xf>
    <xf numFmtId="0" fontId="139" fillId="0" borderId="0" xfId="0" applyFont="1"/>
    <xf numFmtId="0" fontId="93" fillId="0" borderId="54" xfId="0" applyFont="1" applyBorder="1" applyAlignment="1">
      <alignment vertical="center" wrapText="1"/>
    </xf>
    <xf numFmtId="0" fontId="140" fillId="85" borderId="103" xfId="0" applyFont="1" applyFill="1" applyBorder="1" applyAlignment="1">
      <alignment vertical="center" wrapText="1"/>
    </xf>
    <xf numFmtId="9" fontId="116" fillId="0" borderId="100" xfId="7" applyFont="1" applyBorder="1" applyAlignment="1">
      <alignment horizontal="center" vertical="center" wrapText="1"/>
    </xf>
    <xf numFmtId="9" fontId="116" fillId="0" borderId="25" xfId="7" applyFont="1" applyBorder="1" applyAlignment="1">
      <alignment horizontal="center" vertical="center" wrapText="1"/>
    </xf>
    <xf numFmtId="3" fontId="93" fillId="0" borderId="54" xfId="0" applyNumberFormat="1" applyFont="1" applyBorder="1" applyAlignment="1">
      <alignment horizontal="center" vertical="center" wrapText="1"/>
    </xf>
    <xf numFmtId="9" fontId="93" fillId="0" borderId="101" xfId="7" applyFont="1" applyBorder="1" applyAlignment="1">
      <alignment horizontal="center" vertical="center" wrapText="1"/>
    </xf>
    <xf numFmtId="9" fontId="93" fillId="0" borderId="54" xfId="7" applyFont="1" applyBorder="1" applyAlignment="1">
      <alignment horizontal="center" vertical="center" wrapText="1"/>
    </xf>
    <xf numFmtId="0" fontId="106" fillId="86" borderId="26" xfId="0" applyFont="1" applyFill="1" applyBorder="1" applyAlignment="1">
      <alignment horizontal="center" vertical="center" wrapText="1"/>
    </xf>
    <xf numFmtId="0" fontId="106" fillId="86" borderId="27" xfId="0" applyFont="1" applyFill="1" applyBorder="1" applyAlignment="1">
      <alignment horizontal="center" vertical="center" wrapText="1"/>
    </xf>
    <xf numFmtId="0" fontId="106" fillId="86" borderId="0" xfId="0" applyFont="1" applyFill="1" applyAlignment="1">
      <alignment horizontal="center" vertical="center" wrapText="1"/>
    </xf>
    <xf numFmtId="0" fontId="106" fillId="86" borderId="47" xfId="0" applyFont="1" applyFill="1" applyBorder="1" applyAlignment="1">
      <alignment horizontal="center" vertical="center" wrapText="1"/>
    </xf>
    <xf numFmtId="0" fontId="106" fillId="86" borderId="90" xfId="0" applyFont="1" applyFill="1" applyBorder="1" applyAlignment="1">
      <alignment horizontal="center" vertical="center" wrapText="1"/>
    </xf>
    <xf numFmtId="0" fontId="106" fillId="86" borderId="30" xfId="0" applyFont="1" applyFill="1" applyBorder="1" applyAlignment="1">
      <alignment horizontal="center" vertical="center" wrapText="1"/>
    </xf>
    <xf numFmtId="0" fontId="106" fillId="86" borderId="26" xfId="0" applyFont="1" applyFill="1" applyBorder="1" applyAlignment="1">
      <alignment vertical="center" wrapText="1"/>
    </xf>
    <xf numFmtId="0" fontId="108" fillId="86" borderId="26" xfId="0" applyFont="1" applyFill="1" applyBorder="1" applyAlignment="1">
      <alignment horizontal="center" vertical="center" wrapText="1"/>
    </xf>
    <xf numFmtId="0" fontId="11" fillId="86" borderId="38" xfId="0" applyFont="1" applyFill="1" applyBorder="1"/>
    <xf numFmtId="0" fontId="104" fillId="86" borderId="0" xfId="0" applyFont="1" applyFill="1" applyAlignment="1">
      <alignment vertical="center" wrapText="1"/>
    </xf>
    <xf numFmtId="0" fontId="104" fillId="86" borderId="40" xfId="0" applyFont="1" applyFill="1" applyBorder="1" applyAlignment="1">
      <alignment horizontal="left" wrapText="1"/>
    </xf>
    <xf numFmtId="0" fontId="104" fillId="86" borderId="24" xfId="0" applyFont="1" applyFill="1" applyBorder="1" applyAlignment="1">
      <alignment horizontal="center" vertical="center" wrapText="1"/>
    </xf>
    <xf numFmtId="0" fontId="104" fillId="86" borderId="44" xfId="0" applyFont="1" applyFill="1" applyBorder="1" applyAlignment="1">
      <alignment horizontal="center" vertical="center" wrapText="1"/>
    </xf>
    <xf numFmtId="0" fontId="104" fillId="86" borderId="43" xfId="0" applyFont="1" applyFill="1" applyBorder="1" applyAlignment="1">
      <alignment horizontal="center" vertical="center" wrapText="1"/>
    </xf>
    <xf numFmtId="0" fontId="104" fillId="86" borderId="24" xfId="0" applyFont="1" applyFill="1" applyBorder="1" applyAlignment="1">
      <alignment horizontal="left" vertical="center" wrapText="1"/>
    </xf>
    <xf numFmtId="0" fontId="104" fillId="86" borderId="52" xfId="0" applyFont="1" applyFill="1" applyBorder="1" applyAlignment="1">
      <alignment horizontal="center" vertical="center" wrapText="1"/>
    </xf>
    <xf numFmtId="0" fontId="106" fillId="86" borderId="36" xfId="0" applyFont="1" applyFill="1" applyBorder="1" applyAlignment="1">
      <alignment horizontal="center" vertical="center" wrapText="1"/>
    </xf>
    <xf numFmtId="0" fontId="104" fillId="86" borderId="24" xfId="1214" applyNumberFormat="1" applyFont="1" applyFill="1" applyBorder="1" applyAlignment="1">
      <alignment horizontal="center" vertical="center" wrapText="1"/>
    </xf>
    <xf numFmtId="9" fontId="104" fillId="86" borderId="24" xfId="144" applyFont="1" applyFill="1" applyBorder="1" applyAlignment="1">
      <alignment horizontal="center" vertical="center" wrapText="1"/>
    </xf>
    <xf numFmtId="0" fontId="104" fillId="86" borderId="24" xfId="1" applyNumberFormat="1" applyFont="1" applyFill="1" applyBorder="1" applyAlignment="1">
      <alignment horizontal="center" wrapText="1"/>
    </xf>
    <xf numFmtId="0" fontId="104" fillId="86" borderId="24" xfId="1" applyNumberFormat="1" applyFont="1" applyFill="1" applyBorder="1" applyAlignment="1">
      <alignment horizontal="left" wrapText="1"/>
    </xf>
    <xf numFmtId="0" fontId="104" fillId="86" borderId="24" xfId="1" applyNumberFormat="1" applyFont="1" applyFill="1" applyBorder="1" applyAlignment="1">
      <alignment horizontal="right" wrapText="1"/>
    </xf>
    <xf numFmtId="0" fontId="104" fillId="86" borderId="24" xfId="1" applyNumberFormat="1" applyFont="1" applyFill="1" applyBorder="1" applyAlignment="1">
      <alignment horizontal="center" vertical="center" wrapText="1"/>
    </xf>
    <xf numFmtId="0" fontId="104" fillId="86" borderId="77" xfId="1" applyNumberFormat="1" applyFont="1" applyFill="1" applyBorder="1" applyAlignment="1">
      <alignment horizontal="center" vertical="center" wrapText="1"/>
    </xf>
    <xf numFmtId="0" fontId="0" fillId="0" borderId="0" xfId="0" applyAlignment="1">
      <alignment horizontal="left" vertical="center"/>
    </xf>
    <xf numFmtId="3" fontId="0" fillId="0" borderId="0" xfId="7" applyNumberFormat="1" applyFont="1" applyAlignment="1">
      <alignment horizontal="center" vertical="center"/>
    </xf>
    <xf numFmtId="9" fontId="0" fillId="0" borderId="0" xfId="7" applyFont="1" applyAlignment="1">
      <alignment horizontal="center" vertical="center"/>
    </xf>
    <xf numFmtId="3" fontId="11" fillId="0" borderId="93" xfId="0" applyNumberFormat="1" applyFont="1" applyBorder="1" applyAlignment="1">
      <alignment horizontal="center" vertical="center"/>
    </xf>
    <xf numFmtId="9" fontId="11" fillId="0" borderId="93" xfId="7" applyFont="1" applyBorder="1" applyAlignment="1">
      <alignment horizontal="center" vertical="center"/>
    </xf>
    <xf numFmtId="164" fontId="0" fillId="77" borderId="0" xfId="1" applyNumberFormat="1" applyFont="1" applyFill="1" applyAlignment="1">
      <alignment horizontal="right" vertical="center"/>
    </xf>
    <xf numFmtId="4" fontId="0" fillId="0" borderId="0" xfId="0" applyNumberFormat="1" applyAlignment="1">
      <alignment horizontal="center" vertical="center"/>
    </xf>
    <xf numFmtId="4" fontId="0" fillId="0" borderId="0" xfId="7" applyNumberFormat="1" applyFont="1" applyAlignment="1">
      <alignment horizontal="center" vertical="center"/>
    </xf>
    <xf numFmtId="4" fontId="11" fillId="0" borderId="93" xfId="0" applyNumberFormat="1" applyFont="1" applyBorder="1" applyAlignment="1">
      <alignment horizontal="center" vertical="center"/>
    </xf>
    <xf numFmtId="9" fontId="11" fillId="0" borderId="93" xfId="0" applyNumberFormat="1" applyFont="1" applyBorder="1" applyAlignment="1">
      <alignment horizontal="center" vertical="center"/>
    </xf>
    <xf numFmtId="164" fontId="0" fillId="0" borderId="0" xfId="1" applyNumberFormat="1" applyFont="1" applyAlignment="1">
      <alignment horizontal="right" vertical="center"/>
    </xf>
    <xf numFmtId="166" fontId="0" fillId="0" borderId="0" xfId="87" applyNumberFormat="1" applyFont="1" applyAlignment="1">
      <alignment horizontal="center" vertical="center"/>
    </xf>
    <xf numFmtId="166" fontId="11" fillId="0" borderId="93" xfId="0" applyNumberFormat="1" applyFont="1" applyBorder="1" applyAlignment="1">
      <alignment horizontal="center" vertical="center"/>
    </xf>
    <xf numFmtId="0" fontId="10" fillId="0" borderId="0" xfId="0" applyFont="1" applyFill="1" applyAlignment="1">
      <alignment horizontal="center" vertical="center"/>
    </xf>
    <xf numFmtId="0" fontId="0" fillId="0" borderId="0" xfId="0" applyFill="1" applyAlignment="1">
      <alignment horizontal="center" vertical="center"/>
    </xf>
    <xf numFmtId="37" fontId="10" fillId="0" borderId="0" xfId="1" applyNumberFormat="1" applyFill="1" applyAlignment="1">
      <alignment horizontal="right" vertical="center"/>
    </xf>
    <xf numFmtId="9" fontId="10" fillId="0" borderId="0" xfId="1" applyNumberFormat="1" applyFill="1" applyAlignment="1">
      <alignment horizontal="right" vertical="center"/>
    </xf>
    <xf numFmtId="37" fontId="10" fillId="0" borderId="0" xfId="0" applyNumberFormat="1" applyFont="1" applyFill="1" applyAlignment="1">
      <alignment horizontal="right" vertical="center"/>
    </xf>
    <xf numFmtId="37" fontId="10" fillId="0" borderId="0" xfId="2" applyNumberFormat="1" applyFill="1" applyAlignment="1">
      <alignment horizontal="right" vertical="center"/>
    </xf>
    <xf numFmtId="39" fontId="10" fillId="0" borderId="0" xfId="1" applyNumberFormat="1" applyFill="1" applyAlignment="1">
      <alignment horizontal="right" vertical="center"/>
    </xf>
    <xf numFmtId="39" fontId="10" fillId="0" borderId="0" xfId="0" applyNumberFormat="1" applyFont="1" applyFill="1" applyAlignment="1">
      <alignment horizontal="right" vertical="center"/>
    </xf>
    <xf numFmtId="39" fontId="10" fillId="0" borderId="0" xfId="2" applyNumberFormat="1" applyFill="1" applyAlignment="1">
      <alignment horizontal="right" vertical="center"/>
    </xf>
    <xf numFmtId="9" fontId="10" fillId="0" borderId="0" xfId="0" applyNumberFormat="1" applyFont="1" applyFill="1" applyAlignment="1">
      <alignment horizontal="right" vertical="center"/>
    </xf>
    <xf numFmtId="9" fontId="10" fillId="0" borderId="0" xfId="7" applyFill="1" applyAlignment="1">
      <alignment horizontal="right" vertical="center"/>
    </xf>
    <xf numFmtId="9" fontId="10" fillId="0" borderId="0" xfId="7" applyNumberFormat="1" applyFill="1" applyAlignment="1">
      <alignment horizontal="right" vertical="center"/>
    </xf>
    <xf numFmtId="0" fontId="10" fillId="0" borderId="0" xfId="5" applyFont="1" applyFill="1" applyAlignment="1">
      <alignment horizontal="center"/>
    </xf>
    <xf numFmtId="0" fontId="143" fillId="3" borderId="0" xfId="3" applyFont="1" applyFill="1" applyAlignment="1" applyProtection="1">
      <alignment horizontal="center"/>
    </xf>
    <xf numFmtId="0" fontId="59" fillId="0" borderId="0" xfId="125" applyFont="1" applyAlignment="1">
      <alignment wrapText="1"/>
    </xf>
    <xf numFmtId="9" fontId="119" fillId="0" borderId="0" xfId="143" applyFont="1" applyFill="1" applyAlignment="1">
      <alignment horizontal="center" vertical="center"/>
    </xf>
    <xf numFmtId="9" fontId="119" fillId="0" borderId="0" xfId="143" applyFont="1" applyAlignment="1">
      <alignment horizontal="center" vertical="center"/>
    </xf>
    <xf numFmtId="170" fontId="0" fillId="0" borderId="0" xfId="0" applyNumberFormat="1" applyFont="1" applyFill="1" applyAlignment="1">
      <alignment horizontal="center" vertical="center"/>
    </xf>
    <xf numFmtId="0" fontId="25" fillId="0" borderId="0" xfId="0" applyFont="1" applyAlignment="1">
      <alignment vertical="center"/>
    </xf>
    <xf numFmtId="0" fontId="11" fillId="0" borderId="0" xfId="0" applyFont="1" applyAlignment="1">
      <alignment vertical="center"/>
    </xf>
    <xf numFmtId="0" fontId="0" fillId="0" borderId="0" xfId="0" applyAlignment="1">
      <alignment vertical="center"/>
    </xf>
    <xf numFmtId="0" fontId="106" fillId="0" borderId="0" xfId="0" applyFont="1" applyFill="1" applyBorder="1" applyAlignment="1">
      <alignment horizontal="center" vertical="center" wrapText="1"/>
    </xf>
    <xf numFmtId="44" fontId="76" fillId="0" borderId="0" xfId="2" applyFont="1" applyFill="1" applyBorder="1" applyAlignment="1">
      <alignment horizontal="center" vertical="center"/>
    </xf>
    <xf numFmtId="44" fontId="107" fillId="0" borderId="0" xfId="2" applyFont="1" applyFill="1" applyBorder="1" applyAlignment="1">
      <alignment horizontal="center" vertical="center"/>
    </xf>
    <xf numFmtId="2" fontId="76" fillId="0" borderId="91"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2" fontId="76" fillId="0" borderId="47" xfId="0" applyNumberFormat="1" applyFont="1" applyFill="1" applyBorder="1" applyAlignment="1">
      <alignment horizontal="center" vertical="center"/>
    </xf>
    <xf numFmtId="2" fontId="76" fillId="0" borderId="54" xfId="0" applyNumberFormat="1" applyFont="1" applyFill="1" applyBorder="1" applyAlignment="1">
      <alignment horizontal="center" vertical="center"/>
    </xf>
    <xf numFmtId="6" fontId="76" fillId="0" borderId="63" xfId="2" applyNumberFormat="1" applyFont="1" applyFill="1" applyBorder="1" applyAlignment="1">
      <alignment horizontal="center" vertical="center"/>
    </xf>
    <xf numFmtId="44" fontId="76" fillId="0" borderId="63" xfId="2" applyFont="1" applyFill="1" applyBorder="1" applyAlignment="1">
      <alignment horizontal="center" vertical="center"/>
    </xf>
    <xf numFmtId="44" fontId="107" fillId="0" borderId="63" xfId="2" applyFont="1" applyFill="1" applyBorder="1" applyAlignment="1">
      <alignment horizontal="center" vertical="center"/>
    </xf>
    <xf numFmtId="0" fontId="0" fillId="0" borderId="63" xfId="0" applyFill="1" applyBorder="1" applyAlignment="1">
      <alignment horizontal="center"/>
    </xf>
    <xf numFmtId="10" fontId="0" fillId="0" borderId="63" xfId="7" applyNumberFormat="1" applyFont="1" applyFill="1" applyBorder="1" applyAlignment="1">
      <alignment horizontal="center"/>
    </xf>
    <xf numFmtId="170" fontId="0" fillId="0" borderId="0" xfId="0" applyNumberFormat="1" applyAlignment="1">
      <alignment horizontal="center" vertical="center"/>
    </xf>
    <xf numFmtId="3" fontId="0" fillId="0" borderId="85" xfId="0" applyNumberFormat="1" applyBorder="1" applyAlignment="1">
      <alignment horizontal="center" vertical="center" wrapText="1"/>
    </xf>
    <xf numFmtId="3" fontId="0" fillId="0" borderId="25" xfId="0" applyNumberFormat="1" applyBorder="1" applyAlignment="1">
      <alignment horizontal="center" vertical="center" wrapText="1"/>
    </xf>
    <xf numFmtId="3" fontId="0" fillId="0" borderId="47" xfId="0" applyNumberFormat="1" applyBorder="1" applyAlignment="1">
      <alignment horizontal="center" vertical="center" wrapText="1"/>
    </xf>
    <xf numFmtId="0" fontId="0" fillId="87" borderId="0" xfId="0" applyFill="1"/>
    <xf numFmtId="0" fontId="10" fillId="87" borderId="0" xfId="0" applyFont="1" applyFill="1"/>
    <xf numFmtId="0" fontId="0" fillId="87" borderId="0" xfId="0" applyFill="1" applyAlignment="1">
      <alignment vertical="center"/>
    </xf>
    <xf numFmtId="3" fontId="10" fillId="0" borderId="85" xfId="0" applyNumberFormat="1" applyFont="1" applyBorder="1" applyAlignment="1">
      <alignment horizontal="center" vertical="center" wrapText="1"/>
    </xf>
    <xf numFmtId="0" fontId="106" fillId="86" borderId="26" xfId="0" applyFont="1" applyFill="1" applyBorder="1" applyAlignment="1">
      <alignment horizontal="center" vertical="center" wrapText="1"/>
    </xf>
    <xf numFmtId="0" fontId="25" fillId="0" borderId="0" xfId="0" applyFont="1" applyAlignment="1">
      <alignment vertical="center"/>
    </xf>
    <xf numFmtId="0" fontId="106" fillId="86" borderId="47" xfId="0" applyFont="1" applyFill="1" applyBorder="1" applyAlignment="1">
      <alignment horizontal="center" vertical="center" wrapText="1"/>
    </xf>
    <xf numFmtId="0" fontId="0" fillId="0" borderId="0" xfId="0" applyFill="1" applyAlignment="1">
      <alignment horizontal="right"/>
    </xf>
    <xf numFmtId="0" fontId="10" fillId="0" borderId="0" xfId="0" applyFont="1" applyFill="1"/>
    <xf numFmtId="0" fontId="14" fillId="0" borderId="0" xfId="0" applyFont="1" applyFill="1" applyBorder="1" applyAlignment="1">
      <alignment vertical="center"/>
    </xf>
    <xf numFmtId="0" fontId="14" fillId="0" borderId="0" xfId="0" applyFont="1" applyFill="1" applyAlignment="1">
      <alignment horizontal="left" vertical="center"/>
    </xf>
    <xf numFmtId="0" fontId="0" fillId="0" borderId="0" xfId="0" applyFill="1" applyAlignment="1">
      <alignment vertical="center"/>
    </xf>
    <xf numFmtId="165" fontId="107" fillId="0" borderId="63" xfId="2" applyNumberFormat="1" applyFont="1" applyFill="1" applyBorder="1" applyAlignment="1">
      <alignment horizontal="center" vertical="center"/>
    </xf>
    <xf numFmtId="3" fontId="0" fillId="0" borderId="0" xfId="7" applyNumberFormat="1" applyFont="1" applyFill="1" applyAlignment="1">
      <alignment horizontal="center"/>
    </xf>
    <xf numFmtId="3" fontId="0" fillId="0" borderId="0" xfId="0" applyNumberFormat="1" applyFill="1" applyAlignment="1">
      <alignment horizontal="center"/>
    </xf>
    <xf numFmtId="0" fontId="11" fillId="0" borderId="0" xfId="7" quotePrefix="1" applyNumberFormat="1" applyFont="1" applyAlignment="1">
      <alignment horizontal="right" vertical="center"/>
    </xf>
    <xf numFmtId="0" fontId="11" fillId="0" borderId="0" xfId="0" applyFont="1" applyAlignment="1">
      <alignment horizontal="left"/>
    </xf>
    <xf numFmtId="0" fontId="11" fillId="0" borderId="0" xfId="0" applyFont="1" applyAlignment="1">
      <alignment horizontal="center"/>
    </xf>
    <xf numFmtId="0" fontId="17" fillId="3" borderId="0" xfId="6" applyFont="1" applyFill="1" applyAlignment="1">
      <alignment horizontal="center" vertical="center"/>
    </xf>
    <xf numFmtId="0" fontId="18" fillId="3" borderId="0" xfId="6" applyFont="1" applyFill="1" applyAlignment="1">
      <alignment horizontal="center" vertical="center"/>
    </xf>
    <xf numFmtId="43" fontId="19" fillId="3" borderId="0" xfId="1" applyFont="1" applyFill="1" applyAlignment="1">
      <alignment horizontal="center" wrapText="1"/>
    </xf>
    <xf numFmtId="43" fontId="19" fillId="3" borderId="0" xfId="1" applyFont="1" applyFill="1" applyAlignment="1">
      <alignment horizontal="center"/>
    </xf>
    <xf numFmtId="0" fontId="11" fillId="3" borderId="0" xfId="5" applyFont="1" applyFill="1" applyAlignment="1">
      <alignment horizontal="justify" vertical="center" wrapText="1"/>
    </xf>
    <xf numFmtId="0" fontId="10" fillId="3" borderId="0" xfId="5" applyFont="1" applyFill="1" applyAlignment="1">
      <alignment horizontal="justify" vertical="center" wrapText="1"/>
    </xf>
    <xf numFmtId="0" fontId="11" fillId="4" borderId="0" xfId="0" applyFont="1" applyFill="1" applyAlignment="1">
      <alignment horizontal="center"/>
    </xf>
    <xf numFmtId="43" fontId="19" fillId="3" borderId="0" xfId="1" applyFont="1" applyFill="1" applyAlignment="1">
      <alignment horizontal="center" vertical="center" wrapText="1"/>
    </xf>
    <xf numFmtId="0" fontId="140" fillId="85" borderId="0" xfId="0" applyFont="1" applyFill="1" applyAlignment="1">
      <alignment vertical="center" wrapText="1"/>
    </xf>
    <xf numFmtId="0" fontId="140" fillId="85" borderId="96" xfId="0" applyFont="1" applyFill="1" applyBorder="1" applyAlignment="1">
      <alignment vertical="center" wrapText="1"/>
    </xf>
    <xf numFmtId="0" fontId="140" fillId="85" borderId="98" xfId="0" applyFont="1" applyFill="1" applyBorder="1" applyAlignment="1">
      <alignment horizontal="center" vertical="center" wrapText="1"/>
    </xf>
    <xf numFmtId="0" fontId="140" fillId="85" borderId="97" xfId="0" applyFont="1" applyFill="1" applyBorder="1" applyAlignment="1">
      <alignment horizontal="center" vertical="center" wrapText="1"/>
    </xf>
    <xf numFmtId="0" fontId="140" fillId="85" borderId="102" xfId="0" applyFont="1" applyFill="1" applyBorder="1" applyAlignment="1">
      <alignment horizontal="center" vertical="center" wrapText="1"/>
    </xf>
    <xf numFmtId="0" fontId="23" fillId="0" borderId="0" xfId="0" applyFont="1" applyAlignment="1"/>
    <xf numFmtId="0" fontId="25" fillId="0" borderId="0" xfId="0" applyFont="1" applyAlignment="1">
      <alignment vertical="center"/>
    </xf>
    <xf numFmtId="0" fontId="11" fillId="0" borderId="0" xfId="0" applyFont="1" applyAlignment="1"/>
    <xf numFmtId="0" fontId="106" fillId="86" borderId="0" xfId="0" applyFont="1" applyFill="1" applyBorder="1" applyAlignment="1">
      <alignment horizontal="center" vertical="center" wrapText="1"/>
    </xf>
    <xf numFmtId="0" fontId="106" fillId="86" borderId="47" xfId="0" applyFont="1" applyFill="1" applyBorder="1" applyAlignment="1">
      <alignment horizontal="center" vertical="center" wrapText="1"/>
    </xf>
    <xf numFmtId="3" fontId="11" fillId="0" borderId="0" xfId="0" applyNumberFormat="1" applyFont="1" applyBorder="1" applyAlignment="1">
      <alignment horizontal="center" vertical="center" wrapText="1"/>
    </xf>
    <xf numFmtId="3" fontId="11" fillId="0" borderId="47" xfId="0" applyNumberFormat="1" applyFont="1" applyBorder="1" applyAlignment="1">
      <alignment horizontal="center" vertical="center" wrapText="1"/>
    </xf>
    <xf numFmtId="3" fontId="10" fillId="0" borderId="85" xfId="0" applyNumberFormat="1" applyFont="1" applyBorder="1" applyAlignment="1">
      <alignment horizontal="center" vertical="center" wrapText="1"/>
    </xf>
    <xf numFmtId="43" fontId="11" fillId="0" borderId="0" xfId="0" applyNumberFormat="1" applyFont="1" applyAlignment="1"/>
    <xf numFmtId="0" fontId="0" fillId="0" borderId="0" xfId="0" applyAlignment="1"/>
    <xf numFmtId="0" fontId="0" fillId="76" borderId="0" xfId="0" applyFill="1" applyAlignment="1"/>
    <xf numFmtId="0" fontId="21" fillId="78" borderId="0" xfId="0" applyFont="1" applyFill="1" applyAlignment="1">
      <alignment horizontal="left" vertical="center"/>
    </xf>
    <xf numFmtId="4" fontId="10" fillId="0" borderId="53" xfId="0" applyNumberFormat="1" applyFont="1" applyBorder="1" applyAlignment="1">
      <alignment horizontal="center" vertical="center" wrapText="1"/>
    </xf>
    <xf numFmtId="0" fontId="106" fillId="86" borderId="26" xfId="0" applyFont="1" applyFill="1" applyBorder="1" applyAlignment="1">
      <alignment horizontal="center" vertical="center" wrapText="1"/>
    </xf>
    <xf numFmtId="0" fontId="0" fillId="4" borderId="86" xfId="0" applyFill="1" applyBorder="1" applyAlignment="1">
      <alignment horizontal="center"/>
    </xf>
    <xf numFmtId="0" fontId="0" fillId="4" borderId="87" xfId="0" applyFill="1" applyBorder="1" applyAlignment="1">
      <alignment horizontal="center"/>
    </xf>
    <xf numFmtId="0" fontId="0" fillId="4" borderId="88" xfId="0" applyFill="1" applyBorder="1" applyAlignment="1">
      <alignment horizontal="center"/>
    </xf>
    <xf numFmtId="2" fontId="76" fillId="0" borderId="63" xfId="0" applyNumberFormat="1" applyFont="1" applyBorder="1" applyAlignment="1">
      <alignment horizontal="left" vertical="center" wrapText="1"/>
    </xf>
    <xf numFmtId="2" fontId="76" fillId="0" borderId="32" xfId="0" applyNumberFormat="1" applyFont="1" applyBorder="1" applyAlignment="1">
      <alignment horizontal="center" vertical="center" wrapText="1"/>
    </xf>
    <xf numFmtId="2" fontId="76" fillId="0" borderId="0" xfId="0" applyNumberFormat="1" applyFont="1" applyBorder="1" applyAlignment="1">
      <alignment horizontal="center" vertical="center" wrapText="1"/>
    </xf>
    <xf numFmtId="2" fontId="76" fillId="0" borderId="47" xfId="0" applyNumberFormat="1" applyFont="1" applyBorder="1" applyAlignment="1">
      <alignment horizontal="center" vertical="center" wrapText="1"/>
    </xf>
    <xf numFmtId="2" fontId="76" fillId="0" borderId="54" xfId="0" applyNumberFormat="1" applyFont="1" applyBorder="1" applyAlignment="1">
      <alignment horizontal="center" vertical="center" wrapText="1"/>
    </xf>
    <xf numFmtId="0" fontId="106" fillId="86" borderId="31" xfId="0" applyFont="1" applyFill="1" applyBorder="1" applyAlignment="1">
      <alignment horizontal="center" vertical="center" wrapText="1"/>
    </xf>
    <xf numFmtId="0" fontId="0" fillId="0" borderId="0" xfId="0" applyFill="1" applyAlignment="1"/>
    <xf numFmtId="0" fontId="116" fillId="79" borderId="0" xfId="0" applyFont="1" applyFill="1" applyAlignment="1">
      <alignment horizontal="center" vertical="center" wrapText="1"/>
    </xf>
    <xf numFmtId="0" fontId="116" fillId="79" borderId="29" xfId="0" applyFont="1" applyFill="1" applyBorder="1" applyAlignment="1">
      <alignment horizontal="center" vertical="center" wrapText="1"/>
    </xf>
    <xf numFmtId="0" fontId="21" fillId="0" borderId="0" xfId="0" applyFont="1" applyAlignment="1">
      <alignment vertical="center"/>
    </xf>
    <xf numFmtId="0" fontId="104" fillId="86" borderId="50" xfId="0" applyFont="1" applyFill="1" applyBorder="1" applyAlignment="1">
      <alignment horizontal="center" wrapText="1"/>
    </xf>
    <xf numFmtId="0" fontId="104" fillId="86" borderId="49" xfId="0" applyFont="1" applyFill="1" applyBorder="1" applyAlignment="1">
      <alignment horizontal="center" wrapText="1"/>
    </xf>
    <xf numFmtId="0" fontId="0" fillId="76" borderId="0" xfId="0" applyFill="1" applyAlignment="1">
      <alignment horizontal="center"/>
    </xf>
    <xf numFmtId="0" fontId="104" fillId="86" borderId="0" xfId="0" applyFont="1" applyFill="1" applyAlignment="1">
      <alignment horizontal="center" wrapText="1"/>
    </xf>
    <xf numFmtId="0" fontId="104" fillId="86" borderId="24" xfId="0" applyFont="1" applyFill="1" applyBorder="1" applyAlignment="1">
      <alignment horizontal="center" wrapText="1"/>
    </xf>
    <xf numFmtId="0" fontId="104" fillId="86" borderId="24" xfId="1" applyNumberFormat="1" applyFont="1" applyFill="1" applyBorder="1" applyAlignment="1">
      <alignment horizontal="center" wrapText="1"/>
    </xf>
    <xf numFmtId="0" fontId="104" fillId="86" borderId="45" xfId="0" applyFont="1" applyFill="1" applyBorder="1" applyAlignment="1">
      <alignment horizontal="center" wrapText="1"/>
    </xf>
    <xf numFmtId="0" fontId="104" fillId="86" borderId="41" xfId="0" applyFont="1" applyFill="1" applyBorder="1" applyAlignment="1">
      <alignment horizontal="center" wrapText="1"/>
    </xf>
    <xf numFmtId="0" fontId="104" fillId="86" borderId="46" xfId="0" applyFont="1" applyFill="1" applyBorder="1" applyAlignment="1">
      <alignment horizontal="center" wrapText="1"/>
    </xf>
    <xf numFmtId="0" fontId="21" fillId="78" borderId="0" xfId="0" applyFont="1" applyFill="1" applyAlignment="1">
      <alignment vertical="center"/>
    </xf>
    <xf numFmtId="0" fontId="23" fillId="0" borderId="0" xfId="0" applyFont="1" applyAlignment="1">
      <alignment vertical="center"/>
    </xf>
    <xf numFmtId="0" fontId="23" fillId="0" borderId="0" xfId="0" applyFont="1" applyFill="1" applyBorder="1" applyAlignment="1">
      <alignment horizontal="left" vertical="center" wrapText="1"/>
    </xf>
    <xf numFmtId="0" fontId="23" fillId="0" borderId="0" xfId="0" applyFont="1" applyFill="1" applyAlignment="1">
      <alignment horizontal="left" vertical="center" wrapText="1"/>
    </xf>
    <xf numFmtId="0" fontId="142" fillId="0" borderId="0" xfId="0" applyFont="1" applyFill="1" applyBorder="1" applyAlignment="1">
      <alignment horizontal="left" vertical="center" wrapText="1"/>
    </xf>
    <xf numFmtId="0" fontId="142" fillId="0" borderId="0" xfId="0" applyFont="1" applyFill="1" applyAlignment="1">
      <alignment horizontal="left" vertical="center" wrapText="1"/>
    </xf>
    <xf numFmtId="0" fontId="23" fillId="0" borderId="37" xfId="0" applyFont="1" applyFill="1" applyBorder="1" applyAlignment="1">
      <alignment horizontal="left" vertical="center" wrapText="1"/>
    </xf>
    <xf numFmtId="0" fontId="10" fillId="0" borderId="0" xfId="0" applyFont="1" applyAlignment="1">
      <alignment vertical="center"/>
    </xf>
    <xf numFmtId="0" fontId="10" fillId="76" borderId="0" xfId="0" applyFont="1" applyFill="1" applyAlignment="1">
      <alignment vertical="center"/>
    </xf>
    <xf numFmtId="0" fontId="104" fillId="86" borderId="50" xfId="0" applyFont="1" applyFill="1" applyBorder="1" applyAlignment="1">
      <alignment horizontal="center" vertical="center" wrapText="1"/>
    </xf>
    <xf numFmtId="0" fontId="104" fillId="86" borderId="49" xfId="0" applyFont="1" applyFill="1" applyBorder="1" applyAlignment="1">
      <alignment horizontal="center" vertical="center" wrapText="1"/>
    </xf>
    <xf numFmtId="0" fontId="104" fillId="86" borderId="45" xfId="0" applyFont="1" applyFill="1" applyBorder="1" applyAlignment="1">
      <alignment horizontal="center" vertical="center" wrapText="1"/>
    </xf>
    <xf numFmtId="0" fontId="104" fillId="86" borderId="0" xfId="0" applyFont="1" applyFill="1" applyAlignment="1">
      <alignment horizontal="center" vertical="center" wrapText="1"/>
    </xf>
    <xf numFmtId="0" fontId="104" fillId="86" borderId="46" xfId="0" applyFont="1" applyFill="1" applyBorder="1" applyAlignment="1">
      <alignment horizontal="center" vertical="center" wrapText="1"/>
    </xf>
    <xf numFmtId="0" fontId="104" fillId="86" borderId="0" xfId="1" applyNumberFormat="1" applyFont="1" applyFill="1" applyAlignment="1">
      <alignment horizontal="right" vertical="center" wrapText="1"/>
    </xf>
    <xf numFmtId="0" fontId="104" fillId="86" borderId="24" xfId="1" applyNumberFormat="1" applyFont="1" applyFill="1" applyBorder="1" applyAlignment="1">
      <alignment horizontal="right" vertical="center" wrapText="1"/>
    </xf>
    <xf numFmtId="0" fontId="104" fillId="86" borderId="0" xfId="1" applyNumberFormat="1" applyFont="1" applyFill="1" applyAlignment="1">
      <alignment horizontal="left" vertical="center" wrapText="1"/>
    </xf>
    <xf numFmtId="0" fontId="104" fillId="86" borderId="24" xfId="1" applyNumberFormat="1" applyFont="1" applyFill="1" applyBorder="1" applyAlignment="1">
      <alignment horizontal="left" vertical="center" wrapText="1"/>
    </xf>
    <xf numFmtId="0" fontId="11" fillId="0" borderId="0" xfId="0" applyFont="1" applyAlignment="1">
      <alignment vertical="center"/>
    </xf>
    <xf numFmtId="0" fontId="104" fillId="86" borderId="0" xfId="1" applyNumberFormat="1" applyFont="1" applyFill="1" applyAlignment="1">
      <alignment horizontal="center" vertical="center" wrapText="1"/>
    </xf>
    <xf numFmtId="0" fontId="104" fillId="86" borderId="24" xfId="1" applyNumberFormat="1" applyFont="1" applyFill="1" applyBorder="1" applyAlignment="1">
      <alignment horizontal="center" vertical="center" wrapText="1"/>
    </xf>
    <xf numFmtId="0" fontId="10" fillId="76" borderId="0" xfId="0" applyFont="1" applyFill="1" applyAlignment="1">
      <alignment horizontal="center" vertical="center"/>
    </xf>
    <xf numFmtId="3" fontId="10" fillId="0" borderId="94" xfId="0" applyNumberFormat="1" applyFont="1" applyBorder="1" applyAlignment="1">
      <alignment horizontal="center" vertical="center"/>
    </xf>
    <xf numFmtId="3" fontId="10" fillId="0" borderId="37" xfId="0" applyNumberFormat="1" applyFont="1" applyBorder="1" applyAlignment="1">
      <alignment horizontal="center" vertical="center"/>
    </xf>
    <xf numFmtId="3" fontId="10" fillId="0" borderId="95" xfId="0" applyNumberFormat="1" applyFont="1" applyBorder="1" applyAlignment="1">
      <alignment horizontal="center" vertical="center"/>
    </xf>
    <xf numFmtId="3" fontId="10" fillId="0" borderId="0" xfId="0" applyNumberFormat="1" applyFont="1" applyAlignment="1">
      <alignment horizontal="center" vertical="center"/>
    </xf>
    <xf numFmtId="0" fontId="0" fillId="0" borderId="0" xfId="0" applyAlignment="1">
      <alignment vertical="center"/>
    </xf>
    <xf numFmtId="0" fontId="0" fillId="76" borderId="0" xfId="0" applyFill="1" applyAlignment="1">
      <alignment vertical="center"/>
    </xf>
    <xf numFmtId="0" fontId="58" fillId="0" borderId="0" xfId="362" applyFont="1" applyAlignment="1">
      <alignment horizontal="center"/>
    </xf>
  </cellXfs>
  <cellStyles count="5415">
    <cellStyle name="0.0" xfId="157" xr:uid="{00000000-0005-0000-0000-000000000000}"/>
    <cellStyle name="0.00" xfId="158" xr:uid="{00000000-0005-0000-0000-000001000000}"/>
    <cellStyle name="20% - Accent1" xfId="5243" builtinId="30" customBuiltin="1"/>
    <cellStyle name="20% - Accent1 2" xfId="17" xr:uid="{00000000-0005-0000-0000-000002000000}"/>
    <cellStyle name="20% - Accent1 2 10" xfId="5401" xr:uid="{96316DC1-7314-4789-9CD5-5E7767A5823D}"/>
    <cellStyle name="20% - Accent1 2 2" xfId="159" xr:uid="{00000000-0005-0000-0000-000003000000}"/>
    <cellStyle name="20% - Accent1 2 2 2" xfId="160" xr:uid="{00000000-0005-0000-0000-000004000000}"/>
    <cellStyle name="20% - Accent1 2 2 2 2" xfId="568" xr:uid="{00000000-0005-0000-0000-000005000000}"/>
    <cellStyle name="20% - Accent1 2 2 2 2 2" xfId="1031" xr:uid="{00000000-0005-0000-0000-000006000000}"/>
    <cellStyle name="20% - Accent1 2 2 2 2 2 2" xfId="4110" xr:uid="{00000000-0005-0000-0000-000007000000}"/>
    <cellStyle name="20% - Accent1 2 2 2 2 3" xfId="1506" xr:uid="{00000000-0005-0000-0000-000008000000}"/>
    <cellStyle name="20% - Accent1 2 2 2 2 3 2" xfId="4572" xr:uid="{00000000-0005-0000-0000-000009000000}"/>
    <cellStyle name="20% - Accent1 2 2 2 2 4" xfId="3655" xr:uid="{00000000-0005-0000-0000-00000A000000}"/>
    <cellStyle name="20% - Accent1 2 2 2 2 5" xfId="2958" xr:uid="{00000000-0005-0000-0000-00000B000000}"/>
    <cellStyle name="20% - Accent1 2 2 2 2 6" xfId="2259" xr:uid="{00000000-0005-0000-0000-00000C000000}"/>
    <cellStyle name="20% - Accent1 2 2 2 3" xfId="803" xr:uid="{00000000-0005-0000-0000-00000D000000}"/>
    <cellStyle name="20% - Accent1 2 2 2 3 2" xfId="1744" xr:uid="{00000000-0005-0000-0000-00000E000000}"/>
    <cellStyle name="20% - Accent1 2 2 2 3 2 2" xfId="4806" xr:uid="{00000000-0005-0000-0000-00000F000000}"/>
    <cellStyle name="20% - Accent1 2 2 2 3 3" xfId="3883" xr:uid="{00000000-0005-0000-0000-000010000000}"/>
    <cellStyle name="20% - Accent1 2 2 2 3 4" xfId="3190" xr:uid="{00000000-0005-0000-0000-000011000000}"/>
    <cellStyle name="20% - Accent1 2 2 2 3 5" xfId="2490" xr:uid="{00000000-0005-0000-0000-000012000000}"/>
    <cellStyle name="20% - Accent1 2 2 2 4" xfId="1262" xr:uid="{00000000-0005-0000-0000-000013000000}"/>
    <cellStyle name="20% - Accent1 2 2 2 4 2" xfId="4338" xr:uid="{00000000-0005-0000-0000-000014000000}"/>
    <cellStyle name="20% - Accent1 2 2 2 5" xfId="3425" xr:uid="{00000000-0005-0000-0000-000015000000}"/>
    <cellStyle name="20% - Accent1 2 2 2 6" xfId="2724" xr:uid="{00000000-0005-0000-0000-000016000000}"/>
    <cellStyle name="20% - Accent1 2 2 2 7" xfId="2023" xr:uid="{00000000-0005-0000-0000-000017000000}"/>
    <cellStyle name="20% - Accent1 2 2 3" xfId="567" xr:uid="{00000000-0005-0000-0000-000018000000}"/>
    <cellStyle name="20% - Accent1 2 2 3 2" xfId="1030" xr:uid="{00000000-0005-0000-0000-000019000000}"/>
    <cellStyle name="20% - Accent1 2 2 3 2 2" xfId="4109" xr:uid="{00000000-0005-0000-0000-00001A000000}"/>
    <cellStyle name="20% - Accent1 2 2 3 3" xfId="1505" xr:uid="{00000000-0005-0000-0000-00001B000000}"/>
    <cellStyle name="20% - Accent1 2 2 3 3 2" xfId="4571" xr:uid="{00000000-0005-0000-0000-00001C000000}"/>
    <cellStyle name="20% - Accent1 2 2 3 4" xfId="3654" xr:uid="{00000000-0005-0000-0000-00001D000000}"/>
    <cellStyle name="20% - Accent1 2 2 3 5" xfId="2957" xr:uid="{00000000-0005-0000-0000-00001E000000}"/>
    <cellStyle name="20% - Accent1 2 2 3 6" xfId="2258" xr:uid="{00000000-0005-0000-0000-00001F000000}"/>
    <cellStyle name="20% - Accent1 2 2 4" xfId="802" xr:uid="{00000000-0005-0000-0000-000020000000}"/>
    <cellStyle name="20% - Accent1 2 2 4 2" xfId="1743" xr:uid="{00000000-0005-0000-0000-000021000000}"/>
    <cellStyle name="20% - Accent1 2 2 4 2 2" xfId="4805" xr:uid="{00000000-0005-0000-0000-000022000000}"/>
    <cellStyle name="20% - Accent1 2 2 4 3" xfId="3882" xr:uid="{00000000-0005-0000-0000-000023000000}"/>
    <cellStyle name="20% - Accent1 2 2 4 4" xfId="3189" xr:uid="{00000000-0005-0000-0000-000024000000}"/>
    <cellStyle name="20% - Accent1 2 2 4 5" xfId="2489" xr:uid="{00000000-0005-0000-0000-000025000000}"/>
    <cellStyle name="20% - Accent1 2 2 5" xfId="1261" xr:uid="{00000000-0005-0000-0000-000026000000}"/>
    <cellStyle name="20% - Accent1 2 2 5 2" xfId="4337" xr:uid="{00000000-0005-0000-0000-000027000000}"/>
    <cellStyle name="20% - Accent1 2 2 6" xfId="3424" xr:uid="{00000000-0005-0000-0000-000028000000}"/>
    <cellStyle name="20% - Accent1 2 2 7" xfId="2723" xr:uid="{00000000-0005-0000-0000-000029000000}"/>
    <cellStyle name="20% - Accent1 2 2 8" xfId="2022" xr:uid="{00000000-0005-0000-0000-00002A000000}"/>
    <cellStyle name="20% - Accent1 2 2 9" xfId="5400" xr:uid="{37E64313-1DB6-4E84-894F-4103BA7C9E63}"/>
    <cellStyle name="20% - Accent1 2 3" xfId="161" xr:uid="{00000000-0005-0000-0000-00002B000000}"/>
    <cellStyle name="20% - Accent1 2 3 2" xfId="569" xr:uid="{00000000-0005-0000-0000-00002C000000}"/>
    <cellStyle name="20% - Accent1 2 3 2 2" xfId="1032" xr:uid="{00000000-0005-0000-0000-00002D000000}"/>
    <cellStyle name="20% - Accent1 2 3 2 2 2" xfId="4111" xr:uid="{00000000-0005-0000-0000-00002E000000}"/>
    <cellStyle name="20% - Accent1 2 3 2 3" xfId="1507" xr:uid="{00000000-0005-0000-0000-00002F000000}"/>
    <cellStyle name="20% - Accent1 2 3 2 3 2" xfId="4573" xr:uid="{00000000-0005-0000-0000-000030000000}"/>
    <cellStyle name="20% - Accent1 2 3 2 4" xfId="3656" xr:uid="{00000000-0005-0000-0000-000031000000}"/>
    <cellStyle name="20% - Accent1 2 3 2 5" xfId="2959" xr:uid="{00000000-0005-0000-0000-000032000000}"/>
    <cellStyle name="20% - Accent1 2 3 2 6" xfId="2260" xr:uid="{00000000-0005-0000-0000-000033000000}"/>
    <cellStyle name="20% - Accent1 2 3 3" xfId="804" xr:uid="{00000000-0005-0000-0000-000034000000}"/>
    <cellStyle name="20% - Accent1 2 3 3 2" xfId="1745" xr:uid="{00000000-0005-0000-0000-000035000000}"/>
    <cellStyle name="20% - Accent1 2 3 3 2 2" xfId="4807" xr:uid="{00000000-0005-0000-0000-000036000000}"/>
    <cellStyle name="20% - Accent1 2 3 3 3" xfId="3884" xr:uid="{00000000-0005-0000-0000-000037000000}"/>
    <cellStyle name="20% - Accent1 2 3 3 4" xfId="3191" xr:uid="{00000000-0005-0000-0000-000038000000}"/>
    <cellStyle name="20% - Accent1 2 3 3 5" xfId="2491" xr:uid="{00000000-0005-0000-0000-000039000000}"/>
    <cellStyle name="20% - Accent1 2 3 4" xfId="1263" xr:uid="{00000000-0005-0000-0000-00003A000000}"/>
    <cellStyle name="20% - Accent1 2 3 4 2" xfId="4339" xr:uid="{00000000-0005-0000-0000-00003B000000}"/>
    <cellStyle name="20% - Accent1 2 3 5" xfId="3426" xr:uid="{00000000-0005-0000-0000-00003C000000}"/>
    <cellStyle name="20% - Accent1 2 3 6" xfId="2725" xr:uid="{00000000-0005-0000-0000-00003D000000}"/>
    <cellStyle name="20% - Accent1 2 3 7" xfId="2024" xr:uid="{00000000-0005-0000-0000-00003E000000}"/>
    <cellStyle name="20% - Accent1 2 3 8" xfId="5399" xr:uid="{0029CC69-6AC9-4086-9308-30A46CE83E9C}"/>
    <cellStyle name="20% - Accent1 2 4" xfId="526" xr:uid="{00000000-0005-0000-0000-00003F000000}"/>
    <cellStyle name="20% - Accent1 2 4 2" xfId="989" xr:uid="{00000000-0005-0000-0000-000040000000}"/>
    <cellStyle name="20% - Accent1 2 4 2 2" xfId="4068" xr:uid="{00000000-0005-0000-0000-000041000000}"/>
    <cellStyle name="20% - Accent1 2 4 3" xfId="1464" xr:uid="{00000000-0005-0000-0000-000042000000}"/>
    <cellStyle name="20% - Accent1 2 4 3 2" xfId="4530" xr:uid="{00000000-0005-0000-0000-000043000000}"/>
    <cellStyle name="20% - Accent1 2 4 4" xfId="3613" xr:uid="{00000000-0005-0000-0000-000044000000}"/>
    <cellStyle name="20% - Accent1 2 4 5" xfId="2916" xr:uid="{00000000-0005-0000-0000-000045000000}"/>
    <cellStyle name="20% - Accent1 2 4 6" xfId="2217" xr:uid="{00000000-0005-0000-0000-000046000000}"/>
    <cellStyle name="20% - Accent1 2 5" xfId="758" xr:uid="{00000000-0005-0000-0000-000047000000}"/>
    <cellStyle name="20% - Accent1 2 5 2" xfId="1699" xr:uid="{00000000-0005-0000-0000-000048000000}"/>
    <cellStyle name="20% - Accent1 2 5 2 2" xfId="4761" xr:uid="{00000000-0005-0000-0000-000049000000}"/>
    <cellStyle name="20% - Accent1 2 5 3" xfId="3840" xr:uid="{00000000-0005-0000-0000-00004A000000}"/>
    <cellStyle name="20% - Accent1 2 5 4" xfId="3147" xr:uid="{00000000-0005-0000-0000-00004B000000}"/>
    <cellStyle name="20% - Accent1 2 5 5" xfId="2448" xr:uid="{00000000-0005-0000-0000-00004C000000}"/>
    <cellStyle name="20% - Accent1 2 6" xfId="1219" xr:uid="{00000000-0005-0000-0000-00004D000000}"/>
    <cellStyle name="20% - Accent1 2 6 2" xfId="4295" xr:uid="{00000000-0005-0000-0000-00004E000000}"/>
    <cellStyle name="20% - Accent1 2 7" xfId="3382" xr:uid="{00000000-0005-0000-0000-00004F000000}"/>
    <cellStyle name="20% - Accent1 2 8" xfId="2681" xr:uid="{00000000-0005-0000-0000-000050000000}"/>
    <cellStyle name="20% - Accent1 2 9" xfId="1976" xr:uid="{00000000-0005-0000-0000-000051000000}"/>
    <cellStyle name="20% - Accent1 3" xfId="16" xr:uid="{00000000-0005-0000-0000-000052000000}"/>
    <cellStyle name="20% - Accent1 3 2" xfId="162" xr:uid="{00000000-0005-0000-0000-000053000000}"/>
    <cellStyle name="20% - Accent1 3 2 2" xfId="570" xr:uid="{00000000-0005-0000-0000-000054000000}"/>
    <cellStyle name="20% - Accent1 3 2 2 2" xfId="1033" xr:uid="{00000000-0005-0000-0000-000055000000}"/>
    <cellStyle name="20% - Accent1 3 2 2 2 2" xfId="4112" xr:uid="{00000000-0005-0000-0000-000056000000}"/>
    <cellStyle name="20% - Accent1 3 2 2 3" xfId="1508" xr:uid="{00000000-0005-0000-0000-000057000000}"/>
    <cellStyle name="20% - Accent1 3 2 2 3 2" xfId="4574" xr:uid="{00000000-0005-0000-0000-000058000000}"/>
    <cellStyle name="20% - Accent1 3 2 2 4" xfId="3657" xr:uid="{00000000-0005-0000-0000-000059000000}"/>
    <cellStyle name="20% - Accent1 3 2 2 5" xfId="2960" xr:uid="{00000000-0005-0000-0000-00005A000000}"/>
    <cellStyle name="20% - Accent1 3 2 2 6" xfId="2261" xr:uid="{00000000-0005-0000-0000-00005B000000}"/>
    <cellStyle name="20% - Accent1 3 2 3" xfId="805" xr:uid="{00000000-0005-0000-0000-00005C000000}"/>
    <cellStyle name="20% - Accent1 3 2 3 2" xfId="1746" xr:uid="{00000000-0005-0000-0000-00005D000000}"/>
    <cellStyle name="20% - Accent1 3 2 3 2 2" xfId="4808" xr:uid="{00000000-0005-0000-0000-00005E000000}"/>
    <cellStyle name="20% - Accent1 3 2 3 3" xfId="3885" xr:uid="{00000000-0005-0000-0000-00005F000000}"/>
    <cellStyle name="20% - Accent1 3 2 3 4" xfId="3192" xr:uid="{00000000-0005-0000-0000-000060000000}"/>
    <cellStyle name="20% - Accent1 3 2 3 5" xfId="2492" xr:uid="{00000000-0005-0000-0000-000061000000}"/>
    <cellStyle name="20% - Accent1 3 2 4" xfId="1264" xr:uid="{00000000-0005-0000-0000-000062000000}"/>
    <cellStyle name="20% - Accent1 3 2 4 2" xfId="4340" xr:uid="{00000000-0005-0000-0000-000063000000}"/>
    <cellStyle name="20% - Accent1 3 2 5" xfId="3427" xr:uid="{00000000-0005-0000-0000-000064000000}"/>
    <cellStyle name="20% - Accent1 3 2 6" xfId="2726" xr:uid="{00000000-0005-0000-0000-000065000000}"/>
    <cellStyle name="20% - Accent1 3 2 7" xfId="2025" xr:uid="{00000000-0005-0000-0000-000066000000}"/>
    <cellStyle name="20% - Accent1 3 3" xfId="525" xr:uid="{00000000-0005-0000-0000-000067000000}"/>
    <cellStyle name="20% - Accent1 3 3 2" xfId="988" xr:uid="{00000000-0005-0000-0000-000068000000}"/>
    <cellStyle name="20% - Accent1 3 3 2 2" xfId="4067" xr:uid="{00000000-0005-0000-0000-000069000000}"/>
    <cellStyle name="20% - Accent1 3 3 3" xfId="1463" xr:uid="{00000000-0005-0000-0000-00006A000000}"/>
    <cellStyle name="20% - Accent1 3 3 3 2" xfId="4529" xr:uid="{00000000-0005-0000-0000-00006B000000}"/>
    <cellStyle name="20% - Accent1 3 3 4" xfId="3612" xr:uid="{00000000-0005-0000-0000-00006C000000}"/>
    <cellStyle name="20% - Accent1 3 3 5" xfId="2915" xr:uid="{00000000-0005-0000-0000-00006D000000}"/>
    <cellStyle name="20% - Accent1 3 3 6" xfId="2216" xr:uid="{00000000-0005-0000-0000-00006E000000}"/>
    <cellStyle name="20% - Accent1 3 4" xfId="757" xr:uid="{00000000-0005-0000-0000-00006F000000}"/>
    <cellStyle name="20% - Accent1 3 4 2" xfId="1698" xr:uid="{00000000-0005-0000-0000-000070000000}"/>
    <cellStyle name="20% - Accent1 3 4 2 2" xfId="4760" xr:uid="{00000000-0005-0000-0000-000071000000}"/>
    <cellStyle name="20% - Accent1 3 4 3" xfId="3839" xr:uid="{00000000-0005-0000-0000-000072000000}"/>
    <cellStyle name="20% - Accent1 3 4 4" xfId="3146" xr:uid="{00000000-0005-0000-0000-000073000000}"/>
    <cellStyle name="20% - Accent1 3 4 5" xfId="2447" xr:uid="{00000000-0005-0000-0000-000074000000}"/>
    <cellStyle name="20% - Accent1 3 5" xfId="1218" xr:uid="{00000000-0005-0000-0000-000075000000}"/>
    <cellStyle name="20% - Accent1 3 5 2" xfId="4294" xr:uid="{00000000-0005-0000-0000-000076000000}"/>
    <cellStyle name="20% - Accent1 3 6" xfId="3381" xr:uid="{00000000-0005-0000-0000-000077000000}"/>
    <cellStyle name="20% - Accent1 3 7" xfId="2680" xr:uid="{00000000-0005-0000-0000-000078000000}"/>
    <cellStyle name="20% - Accent1 3 8" xfId="1975" xr:uid="{00000000-0005-0000-0000-000079000000}"/>
    <cellStyle name="20% - Accent1 3 9" xfId="5398" xr:uid="{F19FC8F3-414C-43E7-80E1-094C93E362C6}"/>
    <cellStyle name="20% - Accent1 4" xfId="163" xr:uid="{00000000-0005-0000-0000-00007A000000}"/>
    <cellStyle name="20% - Accent1 4 2" xfId="164" xr:uid="{00000000-0005-0000-0000-00007B000000}"/>
    <cellStyle name="20% - Accent1 4 2 2" xfId="572" xr:uid="{00000000-0005-0000-0000-00007C000000}"/>
    <cellStyle name="20% - Accent1 4 2 2 2" xfId="1035" xr:uid="{00000000-0005-0000-0000-00007D000000}"/>
    <cellStyle name="20% - Accent1 4 2 2 2 2" xfId="4114" xr:uid="{00000000-0005-0000-0000-00007E000000}"/>
    <cellStyle name="20% - Accent1 4 2 2 3" xfId="1510" xr:uid="{00000000-0005-0000-0000-00007F000000}"/>
    <cellStyle name="20% - Accent1 4 2 2 3 2" xfId="4576" xr:uid="{00000000-0005-0000-0000-000080000000}"/>
    <cellStyle name="20% - Accent1 4 2 2 4" xfId="3659" xr:uid="{00000000-0005-0000-0000-000081000000}"/>
    <cellStyle name="20% - Accent1 4 2 2 5" xfId="2962" xr:uid="{00000000-0005-0000-0000-000082000000}"/>
    <cellStyle name="20% - Accent1 4 2 2 6" xfId="2263" xr:uid="{00000000-0005-0000-0000-000083000000}"/>
    <cellStyle name="20% - Accent1 4 2 3" xfId="807" xr:uid="{00000000-0005-0000-0000-000084000000}"/>
    <cellStyle name="20% - Accent1 4 2 3 2" xfId="1748" xr:uid="{00000000-0005-0000-0000-000085000000}"/>
    <cellStyle name="20% - Accent1 4 2 3 2 2" xfId="4810" xr:uid="{00000000-0005-0000-0000-000086000000}"/>
    <cellStyle name="20% - Accent1 4 2 3 3" xfId="3887" xr:uid="{00000000-0005-0000-0000-000087000000}"/>
    <cellStyle name="20% - Accent1 4 2 3 4" xfId="3194" xr:uid="{00000000-0005-0000-0000-000088000000}"/>
    <cellStyle name="20% - Accent1 4 2 3 5" xfId="2494" xr:uid="{00000000-0005-0000-0000-000089000000}"/>
    <cellStyle name="20% - Accent1 4 2 4" xfId="1266" xr:uid="{00000000-0005-0000-0000-00008A000000}"/>
    <cellStyle name="20% - Accent1 4 2 4 2" xfId="4342" xr:uid="{00000000-0005-0000-0000-00008B000000}"/>
    <cellStyle name="20% - Accent1 4 2 5" xfId="3429" xr:uid="{00000000-0005-0000-0000-00008C000000}"/>
    <cellStyle name="20% - Accent1 4 2 6" xfId="2728" xr:uid="{00000000-0005-0000-0000-00008D000000}"/>
    <cellStyle name="20% - Accent1 4 2 7" xfId="2027" xr:uid="{00000000-0005-0000-0000-00008E000000}"/>
    <cellStyle name="20% - Accent1 4 3" xfId="571" xr:uid="{00000000-0005-0000-0000-00008F000000}"/>
    <cellStyle name="20% - Accent1 4 3 2" xfId="1034" xr:uid="{00000000-0005-0000-0000-000090000000}"/>
    <cellStyle name="20% - Accent1 4 3 2 2" xfId="4113" xr:uid="{00000000-0005-0000-0000-000091000000}"/>
    <cellStyle name="20% - Accent1 4 3 3" xfId="1509" xr:uid="{00000000-0005-0000-0000-000092000000}"/>
    <cellStyle name="20% - Accent1 4 3 3 2" xfId="4575" xr:uid="{00000000-0005-0000-0000-000093000000}"/>
    <cellStyle name="20% - Accent1 4 3 4" xfId="3658" xr:uid="{00000000-0005-0000-0000-000094000000}"/>
    <cellStyle name="20% - Accent1 4 3 5" xfId="2961" xr:uid="{00000000-0005-0000-0000-000095000000}"/>
    <cellStyle name="20% - Accent1 4 3 6" xfId="2262" xr:uid="{00000000-0005-0000-0000-000096000000}"/>
    <cellStyle name="20% - Accent1 4 4" xfId="806" xr:uid="{00000000-0005-0000-0000-000097000000}"/>
    <cellStyle name="20% - Accent1 4 4 2" xfId="1747" xr:uid="{00000000-0005-0000-0000-000098000000}"/>
    <cellStyle name="20% - Accent1 4 4 2 2" xfId="4809" xr:uid="{00000000-0005-0000-0000-000099000000}"/>
    <cellStyle name="20% - Accent1 4 4 3" xfId="3886" xr:uid="{00000000-0005-0000-0000-00009A000000}"/>
    <cellStyle name="20% - Accent1 4 4 4" xfId="3193" xr:uid="{00000000-0005-0000-0000-00009B000000}"/>
    <cellStyle name="20% - Accent1 4 4 5" xfId="2493" xr:uid="{00000000-0005-0000-0000-00009C000000}"/>
    <cellStyle name="20% - Accent1 4 5" xfId="1265" xr:uid="{00000000-0005-0000-0000-00009D000000}"/>
    <cellStyle name="20% - Accent1 4 5 2" xfId="4341" xr:uid="{00000000-0005-0000-0000-00009E000000}"/>
    <cellStyle name="20% - Accent1 4 6" xfId="3428" xr:uid="{00000000-0005-0000-0000-00009F000000}"/>
    <cellStyle name="20% - Accent1 4 7" xfId="2727" xr:uid="{00000000-0005-0000-0000-0000A0000000}"/>
    <cellStyle name="20% - Accent1 4 8" xfId="2026" xr:uid="{00000000-0005-0000-0000-0000A1000000}"/>
    <cellStyle name="20% - Accent2" xfId="5246" builtinId="34" customBuiltin="1"/>
    <cellStyle name="20% - Accent2 2" xfId="19" xr:uid="{00000000-0005-0000-0000-0000A2000000}"/>
    <cellStyle name="20% - Accent2 2 10" xfId="5264" xr:uid="{274E0D0F-204B-43A5-B827-27DFA07BFD6B}"/>
    <cellStyle name="20% - Accent2 2 2" xfId="165" xr:uid="{00000000-0005-0000-0000-0000A3000000}"/>
    <cellStyle name="20% - Accent2 2 2 2" xfId="166" xr:uid="{00000000-0005-0000-0000-0000A4000000}"/>
    <cellStyle name="20% - Accent2 2 2 2 2" xfId="574" xr:uid="{00000000-0005-0000-0000-0000A5000000}"/>
    <cellStyle name="20% - Accent2 2 2 2 2 2" xfId="1037" xr:uid="{00000000-0005-0000-0000-0000A6000000}"/>
    <cellStyle name="20% - Accent2 2 2 2 2 2 2" xfId="4116" xr:uid="{00000000-0005-0000-0000-0000A7000000}"/>
    <cellStyle name="20% - Accent2 2 2 2 2 3" xfId="1512" xr:uid="{00000000-0005-0000-0000-0000A8000000}"/>
    <cellStyle name="20% - Accent2 2 2 2 2 3 2" xfId="4578" xr:uid="{00000000-0005-0000-0000-0000A9000000}"/>
    <cellStyle name="20% - Accent2 2 2 2 2 4" xfId="3661" xr:uid="{00000000-0005-0000-0000-0000AA000000}"/>
    <cellStyle name="20% - Accent2 2 2 2 2 5" xfId="2964" xr:uid="{00000000-0005-0000-0000-0000AB000000}"/>
    <cellStyle name="20% - Accent2 2 2 2 2 6" xfId="2265" xr:uid="{00000000-0005-0000-0000-0000AC000000}"/>
    <cellStyle name="20% - Accent2 2 2 2 3" xfId="809" xr:uid="{00000000-0005-0000-0000-0000AD000000}"/>
    <cellStyle name="20% - Accent2 2 2 2 3 2" xfId="1750" xr:uid="{00000000-0005-0000-0000-0000AE000000}"/>
    <cellStyle name="20% - Accent2 2 2 2 3 2 2" xfId="4812" xr:uid="{00000000-0005-0000-0000-0000AF000000}"/>
    <cellStyle name="20% - Accent2 2 2 2 3 3" xfId="3889" xr:uid="{00000000-0005-0000-0000-0000B0000000}"/>
    <cellStyle name="20% - Accent2 2 2 2 3 4" xfId="3196" xr:uid="{00000000-0005-0000-0000-0000B1000000}"/>
    <cellStyle name="20% - Accent2 2 2 2 3 5" xfId="2496" xr:uid="{00000000-0005-0000-0000-0000B2000000}"/>
    <cellStyle name="20% - Accent2 2 2 2 4" xfId="1268" xr:uid="{00000000-0005-0000-0000-0000B3000000}"/>
    <cellStyle name="20% - Accent2 2 2 2 4 2" xfId="4344" xr:uid="{00000000-0005-0000-0000-0000B4000000}"/>
    <cellStyle name="20% - Accent2 2 2 2 5" xfId="3431" xr:uid="{00000000-0005-0000-0000-0000B5000000}"/>
    <cellStyle name="20% - Accent2 2 2 2 6" xfId="2730" xr:uid="{00000000-0005-0000-0000-0000B6000000}"/>
    <cellStyle name="20% - Accent2 2 2 2 7" xfId="2029" xr:uid="{00000000-0005-0000-0000-0000B7000000}"/>
    <cellStyle name="20% - Accent2 2 2 3" xfId="573" xr:uid="{00000000-0005-0000-0000-0000B8000000}"/>
    <cellStyle name="20% - Accent2 2 2 3 2" xfId="1036" xr:uid="{00000000-0005-0000-0000-0000B9000000}"/>
    <cellStyle name="20% - Accent2 2 2 3 2 2" xfId="4115" xr:uid="{00000000-0005-0000-0000-0000BA000000}"/>
    <cellStyle name="20% - Accent2 2 2 3 3" xfId="1511" xr:uid="{00000000-0005-0000-0000-0000BB000000}"/>
    <cellStyle name="20% - Accent2 2 2 3 3 2" xfId="4577" xr:uid="{00000000-0005-0000-0000-0000BC000000}"/>
    <cellStyle name="20% - Accent2 2 2 3 4" xfId="3660" xr:uid="{00000000-0005-0000-0000-0000BD000000}"/>
    <cellStyle name="20% - Accent2 2 2 3 5" xfId="2963" xr:uid="{00000000-0005-0000-0000-0000BE000000}"/>
    <cellStyle name="20% - Accent2 2 2 3 6" xfId="2264" xr:uid="{00000000-0005-0000-0000-0000BF000000}"/>
    <cellStyle name="20% - Accent2 2 2 4" xfId="808" xr:uid="{00000000-0005-0000-0000-0000C0000000}"/>
    <cellStyle name="20% - Accent2 2 2 4 2" xfId="1749" xr:uid="{00000000-0005-0000-0000-0000C1000000}"/>
    <cellStyle name="20% - Accent2 2 2 4 2 2" xfId="4811" xr:uid="{00000000-0005-0000-0000-0000C2000000}"/>
    <cellStyle name="20% - Accent2 2 2 4 3" xfId="3888" xr:uid="{00000000-0005-0000-0000-0000C3000000}"/>
    <cellStyle name="20% - Accent2 2 2 4 4" xfId="3195" xr:uid="{00000000-0005-0000-0000-0000C4000000}"/>
    <cellStyle name="20% - Accent2 2 2 4 5" xfId="2495" xr:uid="{00000000-0005-0000-0000-0000C5000000}"/>
    <cellStyle name="20% - Accent2 2 2 5" xfId="1267" xr:uid="{00000000-0005-0000-0000-0000C6000000}"/>
    <cellStyle name="20% - Accent2 2 2 5 2" xfId="4343" xr:uid="{00000000-0005-0000-0000-0000C7000000}"/>
    <cellStyle name="20% - Accent2 2 2 6" xfId="3430" xr:uid="{00000000-0005-0000-0000-0000C8000000}"/>
    <cellStyle name="20% - Accent2 2 2 7" xfId="2729" xr:uid="{00000000-0005-0000-0000-0000C9000000}"/>
    <cellStyle name="20% - Accent2 2 2 8" xfId="2028" xr:uid="{00000000-0005-0000-0000-0000CA000000}"/>
    <cellStyle name="20% - Accent2 2 2 9" xfId="5320" xr:uid="{6D7B9449-D1F8-47B8-9DBE-CA08B89C8C35}"/>
    <cellStyle name="20% - Accent2 2 3" xfId="167" xr:uid="{00000000-0005-0000-0000-0000CB000000}"/>
    <cellStyle name="20% - Accent2 2 3 2" xfId="575" xr:uid="{00000000-0005-0000-0000-0000CC000000}"/>
    <cellStyle name="20% - Accent2 2 3 2 2" xfId="1038" xr:uid="{00000000-0005-0000-0000-0000CD000000}"/>
    <cellStyle name="20% - Accent2 2 3 2 2 2" xfId="4117" xr:uid="{00000000-0005-0000-0000-0000CE000000}"/>
    <cellStyle name="20% - Accent2 2 3 2 3" xfId="1513" xr:uid="{00000000-0005-0000-0000-0000CF000000}"/>
    <cellStyle name="20% - Accent2 2 3 2 3 2" xfId="4579" xr:uid="{00000000-0005-0000-0000-0000D0000000}"/>
    <cellStyle name="20% - Accent2 2 3 2 4" xfId="3662" xr:uid="{00000000-0005-0000-0000-0000D1000000}"/>
    <cellStyle name="20% - Accent2 2 3 2 5" xfId="2965" xr:uid="{00000000-0005-0000-0000-0000D2000000}"/>
    <cellStyle name="20% - Accent2 2 3 2 6" xfId="2266" xr:uid="{00000000-0005-0000-0000-0000D3000000}"/>
    <cellStyle name="20% - Accent2 2 3 3" xfId="810" xr:uid="{00000000-0005-0000-0000-0000D4000000}"/>
    <cellStyle name="20% - Accent2 2 3 3 2" xfId="1751" xr:uid="{00000000-0005-0000-0000-0000D5000000}"/>
    <cellStyle name="20% - Accent2 2 3 3 2 2" xfId="4813" xr:uid="{00000000-0005-0000-0000-0000D6000000}"/>
    <cellStyle name="20% - Accent2 2 3 3 3" xfId="3890" xr:uid="{00000000-0005-0000-0000-0000D7000000}"/>
    <cellStyle name="20% - Accent2 2 3 3 4" xfId="3197" xr:uid="{00000000-0005-0000-0000-0000D8000000}"/>
    <cellStyle name="20% - Accent2 2 3 3 5" xfId="2497" xr:uid="{00000000-0005-0000-0000-0000D9000000}"/>
    <cellStyle name="20% - Accent2 2 3 4" xfId="1269" xr:uid="{00000000-0005-0000-0000-0000DA000000}"/>
    <cellStyle name="20% - Accent2 2 3 4 2" xfId="4345" xr:uid="{00000000-0005-0000-0000-0000DB000000}"/>
    <cellStyle name="20% - Accent2 2 3 5" xfId="3432" xr:uid="{00000000-0005-0000-0000-0000DC000000}"/>
    <cellStyle name="20% - Accent2 2 3 6" xfId="2731" xr:uid="{00000000-0005-0000-0000-0000DD000000}"/>
    <cellStyle name="20% - Accent2 2 3 7" xfId="2030" xr:uid="{00000000-0005-0000-0000-0000DE000000}"/>
    <cellStyle name="20% - Accent2 2 3 8" xfId="5305" xr:uid="{7E6541D3-BD28-429A-AF17-47CA167D94C0}"/>
    <cellStyle name="20% - Accent2 2 4" xfId="528" xr:uid="{00000000-0005-0000-0000-0000DF000000}"/>
    <cellStyle name="20% - Accent2 2 4 2" xfId="991" xr:uid="{00000000-0005-0000-0000-0000E0000000}"/>
    <cellStyle name="20% - Accent2 2 4 2 2" xfId="4070" xr:uid="{00000000-0005-0000-0000-0000E1000000}"/>
    <cellStyle name="20% - Accent2 2 4 3" xfId="1466" xr:uid="{00000000-0005-0000-0000-0000E2000000}"/>
    <cellStyle name="20% - Accent2 2 4 3 2" xfId="4532" xr:uid="{00000000-0005-0000-0000-0000E3000000}"/>
    <cellStyle name="20% - Accent2 2 4 4" xfId="3615" xr:uid="{00000000-0005-0000-0000-0000E4000000}"/>
    <cellStyle name="20% - Accent2 2 4 5" xfId="2918" xr:uid="{00000000-0005-0000-0000-0000E5000000}"/>
    <cellStyle name="20% - Accent2 2 4 6" xfId="2219" xr:uid="{00000000-0005-0000-0000-0000E6000000}"/>
    <cellStyle name="20% - Accent2 2 5" xfId="760" xr:uid="{00000000-0005-0000-0000-0000E7000000}"/>
    <cellStyle name="20% - Accent2 2 5 2" xfId="1701" xr:uid="{00000000-0005-0000-0000-0000E8000000}"/>
    <cellStyle name="20% - Accent2 2 5 2 2" xfId="4763" xr:uid="{00000000-0005-0000-0000-0000E9000000}"/>
    <cellStyle name="20% - Accent2 2 5 3" xfId="3842" xr:uid="{00000000-0005-0000-0000-0000EA000000}"/>
    <cellStyle name="20% - Accent2 2 5 4" xfId="3149" xr:uid="{00000000-0005-0000-0000-0000EB000000}"/>
    <cellStyle name="20% - Accent2 2 5 5" xfId="2450" xr:uid="{00000000-0005-0000-0000-0000EC000000}"/>
    <cellStyle name="20% - Accent2 2 6" xfId="1221" xr:uid="{00000000-0005-0000-0000-0000ED000000}"/>
    <cellStyle name="20% - Accent2 2 6 2" xfId="4297" xr:uid="{00000000-0005-0000-0000-0000EE000000}"/>
    <cellStyle name="20% - Accent2 2 7" xfId="3384" xr:uid="{00000000-0005-0000-0000-0000EF000000}"/>
    <cellStyle name="20% - Accent2 2 8" xfId="2683" xr:uid="{00000000-0005-0000-0000-0000F0000000}"/>
    <cellStyle name="20% - Accent2 2 9" xfId="1978" xr:uid="{00000000-0005-0000-0000-0000F1000000}"/>
    <cellStyle name="20% - Accent2 3" xfId="18" xr:uid="{00000000-0005-0000-0000-0000F2000000}"/>
    <cellStyle name="20% - Accent2 3 2" xfId="168" xr:uid="{00000000-0005-0000-0000-0000F3000000}"/>
    <cellStyle name="20% - Accent2 3 2 2" xfId="576" xr:uid="{00000000-0005-0000-0000-0000F4000000}"/>
    <cellStyle name="20% - Accent2 3 2 2 2" xfId="1039" xr:uid="{00000000-0005-0000-0000-0000F5000000}"/>
    <cellStyle name="20% - Accent2 3 2 2 2 2" xfId="4118" xr:uid="{00000000-0005-0000-0000-0000F6000000}"/>
    <cellStyle name="20% - Accent2 3 2 2 3" xfId="1514" xr:uid="{00000000-0005-0000-0000-0000F7000000}"/>
    <cellStyle name="20% - Accent2 3 2 2 3 2" xfId="4580" xr:uid="{00000000-0005-0000-0000-0000F8000000}"/>
    <cellStyle name="20% - Accent2 3 2 2 4" xfId="3663" xr:uid="{00000000-0005-0000-0000-0000F9000000}"/>
    <cellStyle name="20% - Accent2 3 2 2 5" xfId="2966" xr:uid="{00000000-0005-0000-0000-0000FA000000}"/>
    <cellStyle name="20% - Accent2 3 2 2 6" xfId="2267" xr:uid="{00000000-0005-0000-0000-0000FB000000}"/>
    <cellStyle name="20% - Accent2 3 2 3" xfId="811" xr:uid="{00000000-0005-0000-0000-0000FC000000}"/>
    <cellStyle name="20% - Accent2 3 2 3 2" xfId="1752" xr:uid="{00000000-0005-0000-0000-0000FD000000}"/>
    <cellStyle name="20% - Accent2 3 2 3 2 2" xfId="4814" xr:uid="{00000000-0005-0000-0000-0000FE000000}"/>
    <cellStyle name="20% - Accent2 3 2 3 3" xfId="3891" xr:uid="{00000000-0005-0000-0000-0000FF000000}"/>
    <cellStyle name="20% - Accent2 3 2 3 4" xfId="3198" xr:uid="{00000000-0005-0000-0000-000000010000}"/>
    <cellStyle name="20% - Accent2 3 2 3 5" xfId="2498" xr:uid="{00000000-0005-0000-0000-000001010000}"/>
    <cellStyle name="20% - Accent2 3 2 4" xfId="1270" xr:uid="{00000000-0005-0000-0000-000002010000}"/>
    <cellStyle name="20% - Accent2 3 2 4 2" xfId="4346" xr:uid="{00000000-0005-0000-0000-000003010000}"/>
    <cellStyle name="20% - Accent2 3 2 5" xfId="3433" xr:uid="{00000000-0005-0000-0000-000004010000}"/>
    <cellStyle name="20% - Accent2 3 2 6" xfId="2732" xr:uid="{00000000-0005-0000-0000-000005010000}"/>
    <cellStyle name="20% - Accent2 3 2 7" xfId="2031" xr:uid="{00000000-0005-0000-0000-000006010000}"/>
    <cellStyle name="20% - Accent2 3 3" xfId="527" xr:uid="{00000000-0005-0000-0000-000007010000}"/>
    <cellStyle name="20% - Accent2 3 3 2" xfId="990" xr:uid="{00000000-0005-0000-0000-000008010000}"/>
    <cellStyle name="20% - Accent2 3 3 2 2" xfId="4069" xr:uid="{00000000-0005-0000-0000-000009010000}"/>
    <cellStyle name="20% - Accent2 3 3 3" xfId="1465" xr:uid="{00000000-0005-0000-0000-00000A010000}"/>
    <cellStyle name="20% - Accent2 3 3 3 2" xfId="4531" xr:uid="{00000000-0005-0000-0000-00000B010000}"/>
    <cellStyle name="20% - Accent2 3 3 4" xfId="3614" xr:uid="{00000000-0005-0000-0000-00000C010000}"/>
    <cellStyle name="20% - Accent2 3 3 5" xfId="2917" xr:uid="{00000000-0005-0000-0000-00000D010000}"/>
    <cellStyle name="20% - Accent2 3 3 6" xfId="2218" xr:uid="{00000000-0005-0000-0000-00000E010000}"/>
    <cellStyle name="20% - Accent2 3 4" xfId="759" xr:uid="{00000000-0005-0000-0000-00000F010000}"/>
    <cellStyle name="20% - Accent2 3 4 2" xfId="1700" xr:uid="{00000000-0005-0000-0000-000010010000}"/>
    <cellStyle name="20% - Accent2 3 4 2 2" xfId="4762" xr:uid="{00000000-0005-0000-0000-000011010000}"/>
    <cellStyle name="20% - Accent2 3 4 3" xfId="3841" xr:uid="{00000000-0005-0000-0000-000012010000}"/>
    <cellStyle name="20% - Accent2 3 4 4" xfId="3148" xr:uid="{00000000-0005-0000-0000-000013010000}"/>
    <cellStyle name="20% - Accent2 3 4 5" xfId="2449" xr:uid="{00000000-0005-0000-0000-000014010000}"/>
    <cellStyle name="20% - Accent2 3 5" xfId="1220" xr:uid="{00000000-0005-0000-0000-000015010000}"/>
    <cellStyle name="20% - Accent2 3 5 2" xfId="4296" xr:uid="{00000000-0005-0000-0000-000016010000}"/>
    <cellStyle name="20% - Accent2 3 6" xfId="3383" xr:uid="{00000000-0005-0000-0000-000017010000}"/>
    <cellStyle name="20% - Accent2 3 7" xfId="2682" xr:uid="{00000000-0005-0000-0000-000018010000}"/>
    <cellStyle name="20% - Accent2 3 8" xfId="1977" xr:uid="{00000000-0005-0000-0000-000019010000}"/>
    <cellStyle name="20% - Accent2 3 9" xfId="5319" xr:uid="{8712F7FF-1341-40BE-9BB0-6B5CBAD424AA}"/>
    <cellStyle name="20% - Accent2 4" xfId="169" xr:uid="{00000000-0005-0000-0000-00001A010000}"/>
    <cellStyle name="20% - Accent2 4 2" xfId="170" xr:uid="{00000000-0005-0000-0000-00001B010000}"/>
    <cellStyle name="20% - Accent2 4 2 2" xfId="578" xr:uid="{00000000-0005-0000-0000-00001C010000}"/>
    <cellStyle name="20% - Accent2 4 2 2 2" xfId="1041" xr:uid="{00000000-0005-0000-0000-00001D010000}"/>
    <cellStyle name="20% - Accent2 4 2 2 2 2" xfId="4120" xr:uid="{00000000-0005-0000-0000-00001E010000}"/>
    <cellStyle name="20% - Accent2 4 2 2 3" xfId="1516" xr:uid="{00000000-0005-0000-0000-00001F010000}"/>
    <cellStyle name="20% - Accent2 4 2 2 3 2" xfId="4582" xr:uid="{00000000-0005-0000-0000-000020010000}"/>
    <cellStyle name="20% - Accent2 4 2 2 4" xfId="3665" xr:uid="{00000000-0005-0000-0000-000021010000}"/>
    <cellStyle name="20% - Accent2 4 2 2 5" xfId="2968" xr:uid="{00000000-0005-0000-0000-000022010000}"/>
    <cellStyle name="20% - Accent2 4 2 2 6" xfId="2269" xr:uid="{00000000-0005-0000-0000-000023010000}"/>
    <cellStyle name="20% - Accent2 4 2 3" xfId="813" xr:uid="{00000000-0005-0000-0000-000024010000}"/>
    <cellStyle name="20% - Accent2 4 2 3 2" xfId="1754" xr:uid="{00000000-0005-0000-0000-000025010000}"/>
    <cellStyle name="20% - Accent2 4 2 3 2 2" xfId="4816" xr:uid="{00000000-0005-0000-0000-000026010000}"/>
    <cellStyle name="20% - Accent2 4 2 3 3" xfId="3893" xr:uid="{00000000-0005-0000-0000-000027010000}"/>
    <cellStyle name="20% - Accent2 4 2 3 4" xfId="3200" xr:uid="{00000000-0005-0000-0000-000028010000}"/>
    <cellStyle name="20% - Accent2 4 2 3 5" xfId="2500" xr:uid="{00000000-0005-0000-0000-000029010000}"/>
    <cellStyle name="20% - Accent2 4 2 4" xfId="1272" xr:uid="{00000000-0005-0000-0000-00002A010000}"/>
    <cellStyle name="20% - Accent2 4 2 4 2" xfId="4348" xr:uid="{00000000-0005-0000-0000-00002B010000}"/>
    <cellStyle name="20% - Accent2 4 2 5" xfId="3435" xr:uid="{00000000-0005-0000-0000-00002C010000}"/>
    <cellStyle name="20% - Accent2 4 2 6" xfId="2734" xr:uid="{00000000-0005-0000-0000-00002D010000}"/>
    <cellStyle name="20% - Accent2 4 2 7" xfId="2033" xr:uid="{00000000-0005-0000-0000-00002E010000}"/>
    <cellStyle name="20% - Accent2 4 3" xfId="577" xr:uid="{00000000-0005-0000-0000-00002F010000}"/>
    <cellStyle name="20% - Accent2 4 3 2" xfId="1040" xr:uid="{00000000-0005-0000-0000-000030010000}"/>
    <cellStyle name="20% - Accent2 4 3 2 2" xfId="4119" xr:uid="{00000000-0005-0000-0000-000031010000}"/>
    <cellStyle name="20% - Accent2 4 3 3" xfId="1515" xr:uid="{00000000-0005-0000-0000-000032010000}"/>
    <cellStyle name="20% - Accent2 4 3 3 2" xfId="4581" xr:uid="{00000000-0005-0000-0000-000033010000}"/>
    <cellStyle name="20% - Accent2 4 3 4" xfId="3664" xr:uid="{00000000-0005-0000-0000-000034010000}"/>
    <cellStyle name="20% - Accent2 4 3 5" xfId="2967" xr:uid="{00000000-0005-0000-0000-000035010000}"/>
    <cellStyle name="20% - Accent2 4 3 6" xfId="2268" xr:uid="{00000000-0005-0000-0000-000036010000}"/>
    <cellStyle name="20% - Accent2 4 4" xfId="812" xr:uid="{00000000-0005-0000-0000-000037010000}"/>
    <cellStyle name="20% - Accent2 4 4 2" xfId="1753" xr:uid="{00000000-0005-0000-0000-000038010000}"/>
    <cellStyle name="20% - Accent2 4 4 2 2" xfId="4815" xr:uid="{00000000-0005-0000-0000-000039010000}"/>
    <cellStyle name="20% - Accent2 4 4 3" xfId="3892" xr:uid="{00000000-0005-0000-0000-00003A010000}"/>
    <cellStyle name="20% - Accent2 4 4 4" xfId="3199" xr:uid="{00000000-0005-0000-0000-00003B010000}"/>
    <cellStyle name="20% - Accent2 4 4 5" xfId="2499" xr:uid="{00000000-0005-0000-0000-00003C010000}"/>
    <cellStyle name="20% - Accent2 4 5" xfId="1271" xr:uid="{00000000-0005-0000-0000-00003D010000}"/>
    <cellStyle name="20% - Accent2 4 5 2" xfId="4347" xr:uid="{00000000-0005-0000-0000-00003E010000}"/>
    <cellStyle name="20% - Accent2 4 6" xfId="3434" xr:uid="{00000000-0005-0000-0000-00003F010000}"/>
    <cellStyle name="20% - Accent2 4 7" xfId="2733" xr:uid="{00000000-0005-0000-0000-000040010000}"/>
    <cellStyle name="20% - Accent2 4 8" xfId="2032" xr:uid="{00000000-0005-0000-0000-000041010000}"/>
    <cellStyle name="20% - Accent3" xfId="5249" builtinId="38" customBuiltin="1"/>
    <cellStyle name="20% - Accent3 2" xfId="21" xr:uid="{00000000-0005-0000-0000-000042010000}"/>
    <cellStyle name="20% - Accent3 2 10" xfId="5265" xr:uid="{0E3B3B21-74A8-40D3-9B3A-6E09649F131C}"/>
    <cellStyle name="20% - Accent3 2 2" xfId="171" xr:uid="{00000000-0005-0000-0000-000043010000}"/>
    <cellStyle name="20% - Accent3 2 2 2" xfId="172" xr:uid="{00000000-0005-0000-0000-000044010000}"/>
    <cellStyle name="20% - Accent3 2 2 2 2" xfId="580" xr:uid="{00000000-0005-0000-0000-000045010000}"/>
    <cellStyle name="20% - Accent3 2 2 2 2 2" xfId="1043" xr:uid="{00000000-0005-0000-0000-000046010000}"/>
    <cellStyle name="20% - Accent3 2 2 2 2 2 2" xfId="4122" xr:uid="{00000000-0005-0000-0000-000047010000}"/>
    <cellStyle name="20% - Accent3 2 2 2 2 3" xfId="1518" xr:uid="{00000000-0005-0000-0000-000048010000}"/>
    <cellStyle name="20% - Accent3 2 2 2 2 3 2" xfId="4584" xr:uid="{00000000-0005-0000-0000-000049010000}"/>
    <cellStyle name="20% - Accent3 2 2 2 2 4" xfId="3667" xr:uid="{00000000-0005-0000-0000-00004A010000}"/>
    <cellStyle name="20% - Accent3 2 2 2 2 5" xfId="2970" xr:uid="{00000000-0005-0000-0000-00004B010000}"/>
    <cellStyle name="20% - Accent3 2 2 2 2 6" xfId="2271" xr:uid="{00000000-0005-0000-0000-00004C010000}"/>
    <cellStyle name="20% - Accent3 2 2 2 3" xfId="815" xr:uid="{00000000-0005-0000-0000-00004D010000}"/>
    <cellStyle name="20% - Accent3 2 2 2 3 2" xfId="1756" xr:uid="{00000000-0005-0000-0000-00004E010000}"/>
    <cellStyle name="20% - Accent3 2 2 2 3 2 2" xfId="4818" xr:uid="{00000000-0005-0000-0000-00004F010000}"/>
    <cellStyle name="20% - Accent3 2 2 2 3 3" xfId="3895" xr:uid="{00000000-0005-0000-0000-000050010000}"/>
    <cellStyle name="20% - Accent3 2 2 2 3 4" xfId="3202" xr:uid="{00000000-0005-0000-0000-000051010000}"/>
    <cellStyle name="20% - Accent3 2 2 2 3 5" xfId="2502" xr:uid="{00000000-0005-0000-0000-000052010000}"/>
    <cellStyle name="20% - Accent3 2 2 2 4" xfId="1274" xr:uid="{00000000-0005-0000-0000-000053010000}"/>
    <cellStyle name="20% - Accent3 2 2 2 4 2" xfId="4350" xr:uid="{00000000-0005-0000-0000-000054010000}"/>
    <cellStyle name="20% - Accent3 2 2 2 5" xfId="3437" xr:uid="{00000000-0005-0000-0000-000055010000}"/>
    <cellStyle name="20% - Accent3 2 2 2 6" xfId="2736" xr:uid="{00000000-0005-0000-0000-000056010000}"/>
    <cellStyle name="20% - Accent3 2 2 2 7" xfId="2035" xr:uid="{00000000-0005-0000-0000-000057010000}"/>
    <cellStyle name="20% - Accent3 2 2 3" xfId="579" xr:uid="{00000000-0005-0000-0000-000058010000}"/>
    <cellStyle name="20% - Accent3 2 2 3 2" xfId="1042" xr:uid="{00000000-0005-0000-0000-000059010000}"/>
    <cellStyle name="20% - Accent3 2 2 3 2 2" xfId="4121" xr:uid="{00000000-0005-0000-0000-00005A010000}"/>
    <cellStyle name="20% - Accent3 2 2 3 3" xfId="1517" xr:uid="{00000000-0005-0000-0000-00005B010000}"/>
    <cellStyle name="20% - Accent3 2 2 3 3 2" xfId="4583" xr:uid="{00000000-0005-0000-0000-00005C010000}"/>
    <cellStyle name="20% - Accent3 2 2 3 4" xfId="3666" xr:uid="{00000000-0005-0000-0000-00005D010000}"/>
    <cellStyle name="20% - Accent3 2 2 3 5" xfId="2969" xr:uid="{00000000-0005-0000-0000-00005E010000}"/>
    <cellStyle name="20% - Accent3 2 2 3 6" xfId="2270" xr:uid="{00000000-0005-0000-0000-00005F010000}"/>
    <cellStyle name="20% - Accent3 2 2 4" xfId="814" xr:uid="{00000000-0005-0000-0000-000060010000}"/>
    <cellStyle name="20% - Accent3 2 2 4 2" xfId="1755" xr:uid="{00000000-0005-0000-0000-000061010000}"/>
    <cellStyle name="20% - Accent3 2 2 4 2 2" xfId="4817" xr:uid="{00000000-0005-0000-0000-000062010000}"/>
    <cellStyle name="20% - Accent3 2 2 4 3" xfId="3894" xr:uid="{00000000-0005-0000-0000-000063010000}"/>
    <cellStyle name="20% - Accent3 2 2 4 4" xfId="3201" xr:uid="{00000000-0005-0000-0000-000064010000}"/>
    <cellStyle name="20% - Accent3 2 2 4 5" xfId="2501" xr:uid="{00000000-0005-0000-0000-000065010000}"/>
    <cellStyle name="20% - Accent3 2 2 5" xfId="1273" xr:uid="{00000000-0005-0000-0000-000066010000}"/>
    <cellStyle name="20% - Accent3 2 2 5 2" xfId="4349" xr:uid="{00000000-0005-0000-0000-000067010000}"/>
    <cellStyle name="20% - Accent3 2 2 6" xfId="3436" xr:uid="{00000000-0005-0000-0000-000068010000}"/>
    <cellStyle name="20% - Accent3 2 2 7" xfId="2735" xr:uid="{00000000-0005-0000-0000-000069010000}"/>
    <cellStyle name="20% - Accent3 2 2 8" xfId="2034" xr:uid="{00000000-0005-0000-0000-00006A010000}"/>
    <cellStyle name="20% - Accent3 2 2 9" xfId="5322" xr:uid="{59DEF0E2-E10F-4852-B630-3EDD21E32E72}"/>
    <cellStyle name="20% - Accent3 2 3" xfId="173" xr:uid="{00000000-0005-0000-0000-00006B010000}"/>
    <cellStyle name="20% - Accent3 2 3 2" xfId="581" xr:uid="{00000000-0005-0000-0000-00006C010000}"/>
    <cellStyle name="20% - Accent3 2 3 2 2" xfId="1044" xr:uid="{00000000-0005-0000-0000-00006D010000}"/>
    <cellStyle name="20% - Accent3 2 3 2 2 2" xfId="4123" xr:uid="{00000000-0005-0000-0000-00006E010000}"/>
    <cellStyle name="20% - Accent3 2 3 2 3" xfId="1519" xr:uid="{00000000-0005-0000-0000-00006F010000}"/>
    <cellStyle name="20% - Accent3 2 3 2 3 2" xfId="4585" xr:uid="{00000000-0005-0000-0000-000070010000}"/>
    <cellStyle name="20% - Accent3 2 3 2 4" xfId="3668" xr:uid="{00000000-0005-0000-0000-000071010000}"/>
    <cellStyle name="20% - Accent3 2 3 2 5" xfId="2971" xr:uid="{00000000-0005-0000-0000-000072010000}"/>
    <cellStyle name="20% - Accent3 2 3 2 6" xfId="2272" xr:uid="{00000000-0005-0000-0000-000073010000}"/>
    <cellStyle name="20% - Accent3 2 3 3" xfId="816" xr:uid="{00000000-0005-0000-0000-000074010000}"/>
    <cellStyle name="20% - Accent3 2 3 3 2" xfId="1757" xr:uid="{00000000-0005-0000-0000-000075010000}"/>
    <cellStyle name="20% - Accent3 2 3 3 2 2" xfId="4819" xr:uid="{00000000-0005-0000-0000-000076010000}"/>
    <cellStyle name="20% - Accent3 2 3 3 3" xfId="3896" xr:uid="{00000000-0005-0000-0000-000077010000}"/>
    <cellStyle name="20% - Accent3 2 3 3 4" xfId="3203" xr:uid="{00000000-0005-0000-0000-000078010000}"/>
    <cellStyle name="20% - Accent3 2 3 3 5" xfId="2503" xr:uid="{00000000-0005-0000-0000-000079010000}"/>
    <cellStyle name="20% - Accent3 2 3 4" xfId="1275" xr:uid="{00000000-0005-0000-0000-00007A010000}"/>
    <cellStyle name="20% - Accent3 2 3 4 2" xfId="4351" xr:uid="{00000000-0005-0000-0000-00007B010000}"/>
    <cellStyle name="20% - Accent3 2 3 5" xfId="3438" xr:uid="{00000000-0005-0000-0000-00007C010000}"/>
    <cellStyle name="20% - Accent3 2 3 6" xfId="2737" xr:uid="{00000000-0005-0000-0000-00007D010000}"/>
    <cellStyle name="20% - Accent3 2 3 7" xfId="2036" xr:uid="{00000000-0005-0000-0000-00007E010000}"/>
    <cellStyle name="20% - Accent3 2 3 8" xfId="5306" xr:uid="{B37773A9-6636-42FC-940D-C70BC845F14A}"/>
    <cellStyle name="20% - Accent3 2 4" xfId="530" xr:uid="{00000000-0005-0000-0000-00007F010000}"/>
    <cellStyle name="20% - Accent3 2 4 2" xfId="993" xr:uid="{00000000-0005-0000-0000-000080010000}"/>
    <cellStyle name="20% - Accent3 2 4 2 2" xfId="4072" xr:uid="{00000000-0005-0000-0000-000081010000}"/>
    <cellStyle name="20% - Accent3 2 4 3" xfId="1468" xr:uid="{00000000-0005-0000-0000-000082010000}"/>
    <cellStyle name="20% - Accent3 2 4 3 2" xfId="4534" xr:uid="{00000000-0005-0000-0000-000083010000}"/>
    <cellStyle name="20% - Accent3 2 4 4" xfId="3617" xr:uid="{00000000-0005-0000-0000-000084010000}"/>
    <cellStyle name="20% - Accent3 2 4 5" xfId="2920" xr:uid="{00000000-0005-0000-0000-000085010000}"/>
    <cellStyle name="20% - Accent3 2 4 6" xfId="2221" xr:uid="{00000000-0005-0000-0000-000086010000}"/>
    <cellStyle name="20% - Accent3 2 5" xfId="762" xr:uid="{00000000-0005-0000-0000-000087010000}"/>
    <cellStyle name="20% - Accent3 2 5 2" xfId="1703" xr:uid="{00000000-0005-0000-0000-000088010000}"/>
    <cellStyle name="20% - Accent3 2 5 2 2" xfId="4765" xr:uid="{00000000-0005-0000-0000-000089010000}"/>
    <cellStyle name="20% - Accent3 2 5 3" xfId="3844" xr:uid="{00000000-0005-0000-0000-00008A010000}"/>
    <cellStyle name="20% - Accent3 2 5 4" xfId="3151" xr:uid="{00000000-0005-0000-0000-00008B010000}"/>
    <cellStyle name="20% - Accent3 2 5 5" xfId="2452" xr:uid="{00000000-0005-0000-0000-00008C010000}"/>
    <cellStyle name="20% - Accent3 2 6" xfId="1223" xr:uid="{00000000-0005-0000-0000-00008D010000}"/>
    <cellStyle name="20% - Accent3 2 6 2" xfId="4299" xr:uid="{00000000-0005-0000-0000-00008E010000}"/>
    <cellStyle name="20% - Accent3 2 7" xfId="3386" xr:uid="{00000000-0005-0000-0000-00008F010000}"/>
    <cellStyle name="20% - Accent3 2 8" xfId="2685" xr:uid="{00000000-0005-0000-0000-000090010000}"/>
    <cellStyle name="20% - Accent3 2 9" xfId="1980" xr:uid="{00000000-0005-0000-0000-000091010000}"/>
    <cellStyle name="20% - Accent3 3" xfId="20" xr:uid="{00000000-0005-0000-0000-000092010000}"/>
    <cellStyle name="20% - Accent3 3 2" xfId="174" xr:uid="{00000000-0005-0000-0000-000093010000}"/>
    <cellStyle name="20% - Accent3 3 2 2" xfId="582" xr:uid="{00000000-0005-0000-0000-000094010000}"/>
    <cellStyle name="20% - Accent3 3 2 2 2" xfId="1045" xr:uid="{00000000-0005-0000-0000-000095010000}"/>
    <cellStyle name="20% - Accent3 3 2 2 2 2" xfId="4124" xr:uid="{00000000-0005-0000-0000-000096010000}"/>
    <cellStyle name="20% - Accent3 3 2 2 3" xfId="1520" xr:uid="{00000000-0005-0000-0000-000097010000}"/>
    <cellStyle name="20% - Accent3 3 2 2 3 2" xfId="4586" xr:uid="{00000000-0005-0000-0000-000098010000}"/>
    <cellStyle name="20% - Accent3 3 2 2 4" xfId="3669" xr:uid="{00000000-0005-0000-0000-000099010000}"/>
    <cellStyle name="20% - Accent3 3 2 2 5" xfId="2972" xr:uid="{00000000-0005-0000-0000-00009A010000}"/>
    <cellStyle name="20% - Accent3 3 2 2 6" xfId="2273" xr:uid="{00000000-0005-0000-0000-00009B010000}"/>
    <cellStyle name="20% - Accent3 3 2 3" xfId="817" xr:uid="{00000000-0005-0000-0000-00009C010000}"/>
    <cellStyle name="20% - Accent3 3 2 3 2" xfId="1758" xr:uid="{00000000-0005-0000-0000-00009D010000}"/>
    <cellStyle name="20% - Accent3 3 2 3 2 2" xfId="4820" xr:uid="{00000000-0005-0000-0000-00009E010000}"/>
    <cellStyle name="20% - Accent3 3 2 3 3" xfId="3897" xr:uid="{00000000-0005-0000-0000-00009F010000}"/>
    <cellStyle name="20% - Accent3 3 2 3 4" xfId="3204" xr:uid="{00000000-0005-0000-0000-0000A0010000}"/>
    <cellStyle name="20% - Accent3 3 2 3 5" xfId="2504" xr:uid="{00000000-0005-0000-0000-0000A1010000}"/>
    <cellStyle name="20% - Accent3 3 2 4" xfId="1276" xr:uid="{00000000-0005-0000-0000-0000A2010000}"/>
    <cellStyle name="20% - Accent3 3 2 4 2" xfId="4352" xr:uid="{00000000-0005-0000-0000-0000A3010000}"/>
    <cellStyle name="20% - Accent3 3 2 5" xfId="3439" xr:uid="{00000000-0005-0000-0000-0000A4010000}"/>
    <cellStyle name="20% - Accent3 3 2 6" xfId="2738" xr:uid="{00000000-0005-0000-0000-0000A5010000}"/>
    <cellStyle name="20% - Accent3 3 2 7" xfId="2037" xr:uid="{00000000-0005-0000-0000-0000A6010000}"/>
    <cellStyle name="20% - Accent3 3 3" xfId="529" xr:uid="{00000000-0005-0000-0000-0000A7010000}"/>
    <cellStyle name="20% - Accent3 3 3 2" xfId="992" xr:uid="{00000000-0005-0000-0000-0000A8010000}"/>
    <cellStyle name="20% - Accent3 3 3 2 2" xfId="4071" xr:uid="{00000000-0005-0000-0000-0000A9010000}"/>
    <cellStyle name="20% - Accent3 3 3 3" xfId="1467" xr:uid="{00000000-0005-0000-0000-0000AA010000}"/>
    <cellStyle name="20% - Accent3 3 3 3 2" xfId="4533" xr:uid="{00000000-0005-0000-0000-0000AB010000}"/>
    <cellStyle name="20% - Accent3 3 3 4" xfId="3616" xr:uid="{00000000-0005-0000-0000-0000AC010000}"/>
    <cellStyle name="20% - Accent3 3 3 5" xfId="2919" xr:uid="{00000000-0005-0000-0000-0000AD010000}"/>
    <cellStyle name="20% - Accent3 3 3 6" xfId="2220" xr:uid="{00000000-0005-0000-0000-0000AE010000}"/>
    <cellStyle name="20% - Accent3 3 4" xfId="761" xr:uid="{00000000-0005-0000-0000-0000AF010000}"/>
    <cellStyle name="20% - Accent3 3 4 2" xfId="1702" xr:uid="{00000000-0005-0000-0000-0000B0010000}"/>
    <cellStyle name="20% - Accent3 3 4 2 2" xfId="4764" xr:uid="{00000000-0005-0000-0000-0000B1010000}"/>
    <cellStyle name="20% - Accent3 3 4 3" xfId="3843" xr:uid="{00000000-0005-0000-0000-0000B2010000}"/>
    <cellStyle name="20% - Accent3 3 4 4" xfId="3150" xr:uid="{00000000-0005-0000-0000-0000B3010000}"/>
    <cellStyle name="20% - Accent3 3 4 5" xfId="2451" xr:uid="{00000000-0005-0000-0000-0000B4010000}"/>
    <cellStyle name="20% - Accent3 3 5" xfId="1222" xr:uid="{00000000-0005-0000-0000-0000B5010000}"/>
    <cellStyle name="20% - Accent3 3 5 2" xfId="4298" xr:uid="{00000000-0005-0000-0000-0000B6010000}"/>
    <cellStyle name="20% - Accent3 3 6" xfId="3385" xr:uid="{00000000-0005-0000-0000-0000B7010000}"/>
    <cellStyle name="20% - Accent3 3 7" xfId="2684" xr:uid="{00000000-0005-0000-0000-0000B8010000}"/>
    <cellStyle name="20% - Accent3 3 8" xfId="1979" xr:uid="{00000000-0005-0000-0000-0000B9010000}"/>
    <cellStyle name="20% - Accent3 3 9" xfId="5321" xr:uid="{46F66540-DCE2-4AE4-A866-82221E1C06A6}"/>
    <cellStyle name="20% - Accent3 4" xfId="175" xr:uid="{00000000-0005-0000-0000-0000BA010000}"/>
    <cellStyle name="20% - Accent3 4 2" xfId="176" xr:uid="{00000000-0005-0000-0000-0000BB010000}"/>
    <cellStyle name="20% - Accent3 4 2 2" xfId="584" xr:uid="{00000000-0005-0000-0000-0000BC010000}"/>
    <cellStyle name="20% - Accent3 4 2 2 2" xfId="1047" xr:uid="{00000000-0005-0000-0000-0000BD010000}"/>
    <cellStyle name="20% - Accent3 4 2 2 2 2" xfId="4126" xr:uid="{00000000-0005-0000-0000-0000BE010000}"/>
    <cellStyle name="20% - Accent3 4 2 2 3" xfId="1522" xr:uid="{00000000-0005-0000-0000-0000BF010000}"/>
    <cellStyle name="20% - Accent3 4 2 2 3 2" xfId="4588" xr:uid="{00000000-0005-0000-0000-0000C0010000}"/>
    <cellStyle name="20% - Accent3 4 2 2 4" xfId="3671" xr:uid="{00000000-0005-0000-0000-0000C1010000}"/>
    <cellStyle name="20% - Accent3 4 2 2 5" xfId="2974" xr:uid="{00000000-0005-0000-0000-0000C2010000}"/>
    <cellStyle name="20% - Accent3 4 2 2 6" xfId="2275" xr:uid="{00000000-0005-0000-0000-0000C3010000}"/>
    <cellStyle name="20% - Accent3 4 2 3" xfId="819" xr:uid="{00000000-0005-0000-0000-0000C4010000}"/>
    <cellStyle name="20% - Accent3 4 2 3 2" xfId="1760" xr:uid="{00000000-0005-0000-0000-0000C5010000}"/>
    <cellStyle name="20% - Accent3 4 2 3 2 2" xfId="4822" xr:uid="{00000000-0005-0000-0000-0000C6010000}"/>
    <cellStyle name="20% - Accent3 4 2 3 3" xfId="3899" xr:uid="{00000000-0005-0000-0000-0000C7010000}"/>
    <cellStyle name="20% - Accent3 4 2 3 4" xfId="3206" xr:uid="{00000000-0005-0000-0000-0000C8010000}"/>
    <cellStyle name="20% - Accent3 4 2 3 5" xfId="2506" xr:uid="{00000000-0005-0000-0000-0000C9010000}"/>
    <cellStyle name="20% - Accent3 4 2 4" xfId="1278" xr:uid="{00000000-0005-0000-0000-0000CA010000}"/>
    <cellStyle name="20% - Accent3 4 2 4 2" xfId="4354" xr:uid="{00000000-0005-0000-0000-0000CB010000}"/>
    <cellStyle name="20% - Accent3 4 2 5" xfId="3441" xr:uid="{00000000-0005-0000-0000-0000CC010000}"/>
    <cellStyle name="20% - Accent3 4 2 6" xfId="2740" xr:uid="{00000000-0005-0000-0000-0000CD010000}"/>
    <cellStyle name="20% - Accent3 4 2 7" xfId="2039" xr:uid="{00000000-0005-0000-0000-0000CE010000}"/>
    <cellStyle name="20% - Accent3 4 3" xfId="583" xr:uid="{00000000-0005-0000-0000-0000CF010000}"/>
    <cellStyle name="20% - Accent3 4 3 2" xfId="1046" xr:uid="{00000000-0005-0000-0000-0000D0010000}"/>
    <cellStyle name="20% - Accent3 4 3 2 2" xfId="4125" xr:uid="{00000000-0005-0000-0000-0000D1010000}"/>
    <cellStyle name="20% - Accent3 4 3 3" xfId="1521" xr:uid="{00000000-0005-0000-0000-0000D2010000}"/>
    <cellStyle name="20% - Accent3 4 3 3 2" xfId="4587" xr:uid="{00000000-0005-0000-0000-0000D3010000}"/>
    <cellStyle name="20% - Accent3 4 3 4" xfId="3670" xr:uid="{00000000-0005-0000-0000-0000D4010000}"/>
    <cellStyle name="20% - Accent3 4 3 5" xfId="2973" xr:uid="{00000000-0005-0000-0000-0000D5010000}"/>
    <cellStyle name="20% - Accent3 4 3 6" xfId="2274" xr:uid="{00000000-0005-0000-0000-0000D6010000}"/>
    <cellStyle name="20% - Accent3 4 4" xfId="818" xr:uid="{00000000-0005-0000-0000-0000D7010000}"/>
    <cellStyle name="20% - Accent3 4 4 2" xfId="1759" xr:uid="{00000000-0005-0000-0000-0000D8010000}"/>
    <cellStyle name="20% - Accent3 4 4 2 2" xfId="4821" xr:uid="{00000000-0005-0000-0000-0000D9010000}"/>
    <cellStyle name="20% - Accent3 4 4 3" xfId="3898" xr:uid="{00000000-0005-0000-0000-0000DA010000}"/>
    <cellStyle name="20% - Accent3 4 4 4" xfId="3205" xr:uid="{00000000-0005-0000-0000-0000DB010000}"/>
    <cellStyle name="20% - Accent3 4 4 5" xfId="2505" xr:uid="{00000000-0005-0000-0000-0000DC010000}"/>
    <cellStyle name="20% - Accent3 4 5" xfId="1277" xr:uid="{00000000-0005-0000-0000-0000DD010000}"/>
    <cellStyle name="20% - Accent3 4 5 2" xfId="4353" xr:uid="{00000000-0005-0000-0000-0000DE010000}"/>
    <cellStyle name="20% - Accent3 4 6" xfId="3440" xr:uid="{00000000-0005-0000-0000-0000DF010000}"/>
    <cellStyle name="20% - Accent3 4 7" xfId="2739" xr:uid="{00000000-0005-0000-0000-0000E0010000}"/>
    <cellStyle name="20% - Accent3 4 8" xfId="2038" xr:uid="{00000000-0005-0000-0000-0000E1010000}"/>
    <cellStyle name="20% - Accent4" xfId="5252" builtinId="42" customBuiltin="1"/>
    <cellStyle name="20% - Accent4 2" xfId="23" xr:uid="{00000000-0005-0000-0000-0000E2010000}"/>
    <cellStyle name="20% - Accent4 2 10" xfId="5266" xr:uid="{E7598600-7436-4B6B-8D38-D51618080C76}"/>
    <cellStyle name="20% - Accent4 2 2" xfId="177" xr:uid="{00000000-0005-0000-0000-0000E3010000}"/>
    <cellStyle name="20% - Accent4 2 2 2" xfId="178" xr:uid="{00000000-0005-0000-0000-0000E4010000}"/>
    <cellStyle name="20% - Accent4 2 2 2 2" xfId="586" xr:uid="{00000000-0005-0000-0000-0000E5010000}"/>
    <cellStyle name="20% - Accent4 2 2 2 2 2" xfId="1049" xr:uid="{00000000-0005-0000-0000-0000E6010000}"/>
    <cellStyle name="20% - Accent4 2 2 2 2 2 2" xfId="4128" xr:uid="{00000000-0005-0000-0000-0000E7010000}"/>
    <cellStyle name="20% - Accent4 2 2 2 2 3" xfId="1524" xr:uid="{00000000-0005-0000-0000-0000E8010000}"/>
    <cellStyle name="20% - Accent4 2 2 2 2 3 2" xfId="4590" xr:uid="{00000000-0005-0000-0000-0000E9010000}"/>
    <cellStyle name="20% - Accent4 2 2 2 2 4" xfId="3673" xr:uid="{00000000-0005-0000-0000-0000EA010000}"/>
    <cellStyle name="20% - Accent4 2 2 2 2 5" xfId="2976" xr:uid="{00000000-0005-0000-0000-0000EB010000}"/>
    <cellStyle name="20% - Accent4 2 2 2 2 6" xfId="2277" xr:uid="{00000000-0005-0000-0000-0000EC010000}"/>
    <cellStyle name="20% - Accent4 2 2 2 3" xfId="821" xr:uid="{00000000-0005-0000-0000-0000ED010000}"/>
    <cellStyle name="20% - Accent4 2 2 2 3 2" xfId="1762" xr:uid="{00000000-0005-0000-0000-0000EE010000}"/>
    <cellStyle name="20% - Accent4 2 2 2 3 2 2" xfId="4824" xr:uid="{00000000-0005-0000-0000-0000EF010000}"/>
    <cellStyle name="20% - Accent4 2 2 2 3 3" xfId="3901" xr:uid="{00000000-0005-0000-0000-0000F0010000}"/>
    <cellStyle name="20% - Accent4 2 2 2 3 4" xfId="3208" xr:uid="{00000000-0005-0000-0000-0000F1010000}"/>
    <cellStyle name="20% - Accent4 2 2 2 3 5" xfId="2508" xr:uid="{00000000-0005-0000-0000-0000F2010000}"/>
    <cellStyle name="20% - Accent4 2 2 2 4" xfId="1280" xr:uid="{00000000-0005-0000-0000-0000F3010000}"/>
    <cellStyle name="20% - Accent4 2 2 2 4 2" xfId="4356" xr:uid="{00000000-0005-0000-0000-0000F4010000}"/>
    <cellStyle name="20% - Accent4 2 2 2 5" xfId="3443" xr:uid="{00000000-0005-0000-0000-0000F5010000}"/>
    <cellStyle name="20% - Accent4 2 2 2 6" xfId="2742" xr:uid="{00000000-0005-0000-0000-0000F6010000}"/>
    <cellStyle name="20% - Accent4 2 2 2 7" xfId="2041" xr:uid="{00000000-0005-0000-0000-0000F7010000}"/>
    <cellStyle name="20% - Accent4 2 2 3" xfId="585" xr:uid="{00000000-0005-0000-0000-0000F8010000}"/>
    <cellStyle name="20% - Accent4 2 2 3 2" xfId="1048" xr:uid="{00000000-0005-0000-0000-0000F9010000}"/>
    <cellStyle name="20% - Accent4 2 2 3 2 2" xfId="4127" xr:uid="{00000000-0005-0000-0000-0000FA010000}"/>
    <cellStyle name="20% - Accent4 2 2 3 3" xfId="1523" xr:uid="{00000000-0005-0000-0000-0000FB010000}"/>
    <cellStyle name="20% - Accent4 2 2 3 3 2" xfId="4589" xr:uid="{00000000-0005-0000-0000-0000FC010000}"/>
    <cellStyle name="20% - Accent4 2 2 3 4" xfId="3672" xr:uid="{00000000-0005-0000-0000-0000FD010000}"/>
    <cellStyle name="20% - Accent4 2 2 3 5" xfId="2975" xr:uid="{00000000-0005-0000-0000-0000FE010000}"/>
    <cellStyle name="20% - Accent4 2 2 3 6" xfId="2276" xr:uid="{00000000-0005-0000-0000-0000FF010000}"/>
    <cellStyle name="20% - Accent4 2 2 4" xfId="820" xr:uid="{00000000-0005-0000-0000-000000020000}"/>
    <cellStyle name="20% - Accent4 2 2 4 2" xfId="1761" xr:uid="{00000000-0005-0000-0000-000001020000}"/>
    <cellStyle name="20% - Accent4 2 2 4 2 2" xfId="4823" xr:uid="{00000000-0005-0000-0000-000002020000}"/>
    <cellStyle name="20% - Accent4 2 2 4 3" xfId="3900" xr:uid="{00000000-0005-0000-0000-000003020000}"/>
    <cellStyle name="20% - Accent4 2 2 4 4" xfId="3207" xr:uid="{00000000-0005-0000-0000-000004020000}"/>
    <cellStyle name="20% - Accent4 2 2 4 5" xfId="2507" xr:uid="{00000000-0005-0000-0000-000005020000}"/>
    <cellStyle name="20% - Accent4 2 2 5" xfId="1279" xr:uid="{00000000-0005-0000-0000-000006020000}"/>
    <cellStyle name="20% - Accent4 2 2 5 2" xfId="4355" xr:uid="{00000000-0005-0000-0000-000007020000}"/>
    <cellStyle name="20% - Accent4 2 2 6" xfId="3442" xr:uid="{00000000-0005-0000-0000-000008020000}"/>
    <cellStyle name="20% - Accent4 2 2 7" xfId="2741" xr:uid="{00000000-0005-0000-0000-000009020000}"/>
    <cellStyle name="20% - Accent4 2 2 8" xfId="2040" xr:uid="{00000000-0005-0000-0000-00000A020000}"/>
    <cellStyle name="20% - Accent4 2 2 9" xfId="5324" xr:uid="{050286B1-DDBB-43D2-B612-C1211855D41F}"/>
    <cellStyle name="20% - Accent4 2 3" xfId="179" xr:uid="{00000000-0005-0000-0000-00000B020000}"/>
    <cellStyle name="20% - Accent4 2 3 2" xfId="587" xr:uid="{00000000-0005-0000-0000-00000C020000}"/>
    <cellStyle name="20% - Accent4 2 3 2 2" xfId="1050" xr:uid="{00000000-0005-0000-0000-00000D020000}"/>
    <cellStyle name="20% - Accent4 2 3 2 2 2" xfId="4129" xr:uid="{00000000-0005-0000-0000-00000E020000}"/>
    <cellStyle name="20% - Accent4 2 3 2 3" xfId="1525" xr:uid="{00000000-0005-0000-0000-00000F020000}"/>
    <cellStyle name="20% - Accent4 2 3 2 3 2" xfId="4591" xr:uid="{00000000-0005-0000-0000-000010020000}"/>
    <cellStyle name="20% - Accent4 2 3 2 4" xfId="3674" xr:uid="{00000000-0005-0000-0000-000011020000}"/>
    <cellStyle name="20% - Accent4 2 3 2 5" xfId="2977" xr:uid="{00000000-0005-0000-0000-000012020000}"/>
    <cellStyle name="20% - Accent4 2 3 2 6" xfId="2278" xr:uid="{00000000-0005-0000-0000-000013020000}"/>
    <cellStyle name="20% - Accent4 2 3 3" xfId="822" xr:uid="{00000000-0005-0000-0000-000014020000}"/>
    <cellStyle name="20% - Accent4 2 3 3 2" xfId="1763" xr:uid="{00000000-0005-0000-0000-000015020000}"/>
    <cellStyle name="20% - Accent4 2 3 3 2 2" xfId="4825" xr:uid="{00000000-0005-0000-0000-000016020000}"/>
    <cellStyle name="20% - Accent4 2 3 3 3" xfId="3902" xr:uid="{00000000-0005-0000-0000-000017020000}"/>
    <cellStyle name="20% - Accent4 2 3 3 4" xfId="3209" xr:uid="{00000000-0005-0000-0000-000018020000}"/>
    <cellStyle name="20% - Accent4 2 3 3 5" xfId="2509" xr:uid="{00000000-0005-0000-0000-000019020000}"/>
    <cellStyle name="20% - Accent4 2 3 4" xfId="1281" xr:uid="{00000000-0005-0000-0000-00001A020000}"/>
    <cellStyle name="20% - Accent4 2 3 4 2" xfId="4357" xr:uid="{00000000-0005-0000-0000-00001B020000}"/>
    <cellStyle name="20% - Accent4 2 3 5" xfId="3444" xr:uid="{00000000-0005-0000-0000-00001C020000}"/>
    <cellStyle name="20% - Accent4 2 3 6" xfId="2743" xr:uid="{00000000-0005-0000-0000-00001D020000}"/>
    <cellStyle name="20% - Accent4 2 3 7" xfId="2042" xr:uid="{00000000-0005-0000-0000-00001E020000}"/>
    <cellStyle name="20% - Accent4 2 3 8" xfId="5307" xr:uid="{61A48BF8-E02D-4786-8252-929276D18A77}"/>
    <cellStyle name="20% - Accent4 2 4" xfId="532" xr:uid="{00000000-0005-0000-0000-00001F020000}"/>
    <cellStyle name="20% - Accent4 2 4 2" xfId="995" xr:uid="{00000000-0005-0000-0000-000020020000}"/>
    <cellStyle name="20% - Accent4 2 4 2 2" xfId="4074" xr:uid="{00000000-0005-0000-0000-000021020000}"/>
    <cellStyle name="20% - Accent4 2 4 3" xfId="1470" xr:uid="{00000000-0005-0000-0000-000022020000}"/>
    <cellStyle name="20% - Accent4 2 4 3 2" xfId="4536" xr:uid="{00000000-0005-0000-0000-000023020000}"/>
    <cellStyle name="20% - Accent4 2 4 4" xfId="3619" xr:uid="{00000000-0005-0000-0000-000024020000}"/>
    <cellStyle name="20% - Accent4 2 4 5" xfId="2922" xr:uid="{00000000-0005-0000-0000-000025020000}"/>
    <cellStyle name="20% - Accent4 2 4 6" xfId="2223" xr:uid="{00000000-0005-0000-0000-000026020000}"/>
    <cellStyle name="20% - Accent4 2 5" xfId="764" xr:uid="{00000000-0005-0000-0000-000027020000}"/>
    <cellStyle name="20% - Accent4 2 5 2" xfId="1705" xr:uid="{00000000-0005-0000-0000-000028020000}"/>
    <cellStyle name="20% - Accent4 2 5 2 2" xfId="4767" xr:uid="{00000000-0005-0000-0000-000029020000}"/>
    <cellStyle name="20% - Accent4 2 5 3" xfId="3846" xr:uid="{00000000-0005-0000-0000-00002A020000}"/>
    <cellStyle name="20% - Accent4 2 5 4" xfId="3153" xr:uid="{00000000-0005-0000-0000-00002B020000}"/>
    <cellStyle name="20% - Accent4 2 5 5" xfId="2454" xr:uid="{00000000-0005-0000-0000-00002C020000}"/>
    <cellStyle name="20% - Accent4 2 6" xfId="1225" xr:uid="{00000000-0005-0000-0000-00002D020000}"/>
    <cellStyle name="20% - Accent4 2 6 2" xfId="4301" xr:uid="{00000000-0005-0000-0000-00002E020000}"/>
    <cellStyle name="20% - Accent4 2 7" xfId="3388" xr:uid="{00000000-0005-0000-0000-00002F020000}"/>
    <cellStyle name="20% - Accent4 2 8" xfId="2687" xr:uid="{00000000-0005-0000-0000-000030020000}"/>
    <cellStyle name="20% - Accent4 2 9" xfId="1982" xr:uid="{00000000-0005-0000-0000-000031020000}"/>
    <cellStyle name="20% - Accent4 3" xfId="22" xr:uid="{00000000-0005-0000-0000-000032020000}"/>
    <cellStyle name="20% - Accent4 3 2" xfId="180" xr:uid="{00000000-0005-0000-0000-000033020000}"/>
    <cellStyle name="20% - Accent4 3 2 2" xfId="588" xr:uid="{00000000-0005-0000-0000-000034020000}"/>
    <cellStyle name="20% - Accent4 3 2 2 2" xfId="1051" xr:uid="{00000000-0005-0000-0000-000035020000}"/>
    <cellStyle name="20% - Accent4 3 2 2 2 2" xfId="4130" xr:uid="{00000000-0005-0000-0000-000036020000}"/>
    <cellStyle name="20% - Accent4 3 2 2 3" xfId="1526" xr:uid="{00000000-0005-0000-0000-000037020000}"/>
    <cellStyle name="20% - Accent4 3 2 2 3 2" xfId="4592" xr:uid="{00000000-0005-0000-0000-000038020000}"/>
    <cellStyle name="20% - Accent4 3 2 2 4" xfId="3675" xr:uid="{00000000-0005-0000-0000-000039020000}"/>
    <cellStyle name="20% - Accent4 3 2 2 5" xfId="2978" xr:uid="{00000000-0005-0000-0000-00003A020000}"/>
    <cellStyle name="20% - Accent4 3 2 2 6" xfId="2279" xr:uid="{00000000-0005-0000-0000-00003B020000}"/>
    <cellStyle name="20% - Accent4 3 2 3" xfId="823" xr:uid="{00000000-0005-0000-0000-00003C020000}"/>
    <cellStyle name="20% - Accent4 3 2 3 2" xfId="1764" xr:uid="{00000000-0005-0000-0000-00003D020000}"/>
    <cellStyle name="20% - Accent4 3 2 3 2 2" xfId="4826" xr:uid="{00000000-0005-0000-0000-00003E020000}"/>
    <cellStyle name="20% - Accent4 3 2 3 3" xfId="3903" xr:uid="{00000000-0005-0000-0000-00003F020000}"/>
    <cellStyle name="20% - Accent4 3 2 3 4" xfId="3210" xr:uid="{00000000-0005-0000-0000-000040020000}"/>
    <cellStyle name="20% - Accent4 3 2 3 5" xfId="2510" xr:uid="{00000000-0005-0000-0000-000041020000}"/>
    <cellStyle name="20% - Accent4 3 2 4" xfId="1282" xr:uid="{00000000-0005-0000-0000-000042020000}"/>
    <cellStyle name="20% - Accent4 3 2 4 2" xfId="4358" xr:uid="{00000000-0005-0000-0000-000043020000}"/>
    <cellStyle name="20% - Accent4 3 2 5" xfId="3445" xr:uid="{00000000-0005-0000-0000-000044020000}"/>
    <cellStyle name="20% - Accent4 3 2 6" xfId="2744" xr:uid="{00000000-0005-0000-0000-000045020000}"/>
    <cellStyle name="20% - Accent4 3 2 7" xfId="2043" xr:uid="{00000000-0005-0000-0000-000046020000}"/>
    <cellStyle name="20% - Accent4 3 3" xfId="531" xr:uid="{00000000-0005-0000-0000-000047020000}"/>
    <cellStyle name="20% - Accent4 3 3 2" xfId="994" xr:uid="{00000000-0005-0000-0000-000048020000}"/>
    <cellStyle name="20% - Accent4 3 3 2 2" xfId="4073" xr:uid="{00000000-0005-0000-0000-000049020000}"/>
    <cellStyle name="20% - Accent4 3 3 3" xfId="1469" xr:uid="{00000000-0005-0000-0000-00004A020000}"/>
    <cellStyle name="20% - Accent4 3 3 3 2" xfId="4535" xr:uid="{00000000-0005-0000-0000-00004B020000}"/>
    <cellStyle name="20% - Accent4 3 3 4" xfId="3618" xr:uid="{00000000-0005-0000-0000-00004C020000}"/>
    <cellStyle name="20% - Accent4 3 3 5" xfId="2921" xr:uid="{00000000-0005-0000-0000-00004D020000}"/>
    <cellStyle name="20% - Accent4 3 3 6" xfId="2222" xr:uid="{00000000-0005-0000-0000-00004E020000}"/>
    <cellStyle name="20% - Accent4 3 4" xfId="763" xr:uid="{00000000-0005-0000-0000-00004F020000}"/>
    <cellStyle name="20% - Accent4 3 4 2" xfId="1704" xr:uid="{00000000-0005-0000-0000-000050020000}"/>
    <cellStyle name="20% - Accent4 3 4 2 2" xfId="4766" xr:uid="{00000000-0005-0000-0000-000051020000}"/>
    <cellStyle name="20% - Accent4 3 4 3" xfId="3845" xr:uid="{00000000-0005-0000-0000-000052020000}"/>
    <cellStyle name="20% - Accent4 3 4 4" xfId="3152" xr:uid="{00000000-0005-0000-0000-000053020000}"/>
    <cellStyle name="20% - Accent4 3 4 5" xfId="2453" xr:uid="{00000000-0005-0000-0000-000054020000}"/>
    <cellStyle name="20% - Accent4 3 5" xfId="1224" xr:uid="{00000000-0005-0000-0000-000055020000}"/>
    <cellStyle name="20% - Accent4 3 5 2" xfId="4300" xr:uid="{00000000-0005-0000-0000-000056020000}"/>
    <cellStyle name="20% - Accent4 3 6" xfId="3387" xr:uid="{00000000-0005-0000-0000-000057020000}"/>
    <cellStyle name="20% - Accent4 3 7" xfId="2686" xr:uid="{00000000-0005-0000-0000-000058020000}"/>
    <cellStyle name="20% - Accent4 3 8" xfId="1981" xr:uid="{00000000-0005-0000-0000-000059020000}"/>
    <cellStyle name="20% - Accent4 3 9" xfId="5323" xr:uid="{57538F57-80BE-4437-9C2F-354B2C6EE7A0}"/>
    <cellStyle name="20% - Accent4 4" xfId="181" xr:uid="{00000000-0005-0000-0000-00005A020000}"/>
    <cellStyle name="20% - Accent4 4 2" xfId="182" xr:uid="{00000000-0005-0000-0000-00005B020000}"/>
    <cellStyle name="20% - Accent4 4 2 2" xfId="590" xr:uid="{00000000-0005-0000-0000-00005C020000}"/>
    <cellStyle name="20% - Accent4 4 2 2 2" xfId="1053" xr:uid="{00000000-0005-0000-0000-00005D020000}"/>
    <cellStyle name="20% - Accent4 4 2 2 2 2" xfId="4132" xr:uid="{00000000-0005-0000-0000-00005E020000}"/>
    <cellStyle name="20% - Accent4 4 2 2 3" xfId="1528" xr:uid="{00000000-0005-0000-0000-00005F020000}"/>
    <cellStyle name="20% - Accent4 4 2 2 3 2" xfId="4594" xr:uid="{00000000-0005-0000-0000-000060020000}"/>
    <cellStyle name="20% - Accent4 4 2 2 4" xfId="3677" xr:uid="{00000000-0005-0000-0000-000061020000}"/>
    <cellStyle name="20% - Accent4 4 2 2 5" xfId="2980" xr:uid="{00000000-0005-0000-0000-000062020000}"/>
    <cellStyle name="20% - Accent4 4 2 2 6" xfId="2281" xr:uid="{00000000-0005-0000-0000-000063020000}"/>
    <cellStyle name="20% - Accent4 4 2 3" xfId="825" xr:uid="{00000000-0005-0000-0000-000064020000}"/>
    <cellStyle name="20% - Accent4 4 2 3 2" xfId="1766" xr:uid="{00000000-0005-0000-0000-000065020000}"/>
    <cellStyle name="20% - Accent4 4 2 3 2 2" xfId="4828" xr:uid="{00000000-0005-0000-0000-000066020000}"/>
    <cellStyle name="20% - Accent4 4 2 3 3" xfId="3905" xr:uid="{00000000-0005-0000-0000-000067020000}"/>
    <cellStyle name="20% - Accent4 4 2 3 4" xfId="3212" xr:uid="{00000000-0005-0000-0000-000068020000}"/>
    <cellStyle name="20% - Accent4 4 2 3 5" xfId="2512" xr:uid="{00000000-0005-0000-0000-000069020000}"/>
    <cellStyle name="20% - Accent4 4 2 4" xfId="1284" xr:uid="{00000000-0005-0000-0000-00006A020000}"/>
    <cellStyle name="20% - Accent4 4 2 4 2" xfId="4360" xr:uid="{00000000-0005-0000-0000-00006B020000}"/>
    <cellStyle name="20% - Accent4 4 2 5" xfId="3447" xr:uid="{00000000-0005-0000-0000-00006C020000}"/>
    <cellStyle name="20% - Accent4 4 2 6" xfId="2746" xr:uid="{00000000-0005-0000-0000-00006D020000}"/>
    <cellStyle name="20% - Accent4 4 2 7" xfId="2045" xr:uid="{00000000-0005-0000-0000-00006E020000}"/>
    <cellStyle name="20% - Accent4 4 3" xfId="589" xr:uid="{00000000-0005-0000-0000-00006F020000}"/>
    <cellStyle name="20% - Accent4 4 3 2" xfId="1052" xr:uid="{00000000-0005-0000-0000-000070020000}"/>
    <cellStyle name="20% - Accent4 4 3 2 2" xfId="4131" xr:uid="{00000000-0005-0000-0000-000071020000}"/>
    <cellStyle name="20% - Accent4 4 3 3" xfId="1527" xr:uid="{00000000-0005-0000-0000-000072020000}"/>
    <cellStyle name="20% - Accent4 4 3 3 2" xfId="4593" xr:uid="{00000000-0005-0000-0000-000073020000}"/>
    <cellStyle name="20% - Accent4 4 3 4" xfId="3676" xr:uid="{00000000-0005-0000-0000-000074020000}"/>
    <cellStyle name="20% - Accent4 4 3 5" xfId="2979" xr:uid="{00000000-0005-0000-0000-000075020000}"/>
    <cellStyle name="20% - Accent4 4 3 6" xfId="2280" xr:uid="{00000000-0005-0000-0000-000076020000}"/>
    <cellStyle name="20% - Accent4 4 4" xfId="824" xr:uid="{00000000-0005-0000-0000-000077020000}"/>
    <cellStyle name="20% - Accent4 4 4 2" xfId="1765" xr:uid="{00000000-0005-0000-0000-000078020000}"/>
    <cellStyle name="20% - Accent4 4 4 2 2" xfId="4827" xr:uid="{00000000-0005-0000-0000-000079020000}"/>
    <cellStyle name="20% - Accent4 4 4 3" xfId="3904" xr:uid="{00000000-0005-0000-0000-00007A020000}"/>
    <cellStyle name="20% - Accent4 4 4 4" xfId="3211" xr:uid="{00000000-0005-0000-0000-00007B020000}"/>
    <cellStyle name="20% - Accent4 4 4 5" xfId="2511" xr:uid="{00000000-0005-0000-0000-00007C020000}"/>
    <cellStyle name="20% - Accent4 4 5" xfId="1283" xr:uid="{00000000-0005-0000-0000-00007D020000}"/>
    <cellStyle name="20% - Accent4 4 5 2" xfId="4359" xr:uid="{00000000-0005-0000-0000-00007E020000}"/>
    <cellStyle name="20% - Accent4 4 6" xfId="3446" xr:uid="{00000000-0005-0000-0000-00007F020000}"/>
    <cellStyle name="20% - Accent4 4 7" xfId="2745" xr:uid="{00000000-0005-0000-0000-000080020000}"/>
    <cellStyle name="20% - Accent4 4 8" xfId="2044" xr:uid="{00000000-0005-0000-0000-000081020000}"/>
    <cellStyle name="20% - Accent5" xfId="5255" builtinId="46" customBuiltin="1"/>
    <cellStyle name="20% - Accent5 2" xfId="25" xr:uid="{00000000-0005-0000-0000-000082020000}"/>
    <cellStyle name="20% - Accent5 2 10" xfId="5267" xr:uid="{98EBBF57-2ABC-4612-820D-95C8BC386446}"/>
    <cellStyle name="20% - Accent5 2 2" xfId="183" xr:uid="{00000000-0005-0000-0000-000083020000}"/>
    <cellStyle name="20% - Accent5 2 2 2" xfId="184" xr:uid="{00000000-0005-0000-0000-000084020000}"/>
    <cellStyle name="20% - Accent5 2 2 2 2" xfId="592" xr:uid="{00000000-0005-0000-0000-000085020000}"/>
    <cellStyle name="20% - Accent5 2 2 2 2 2" xfId="1055" xr:uid="{00000000-0005-0000-0000-000086020000}"/>
    <cellStyle name="20% - Accent5 2 2 2 2 2 2" xfId="4134" xr:uid="{00000000-0005-0000-0000-000087020000}"/>
    <cellStyle name="20% - Accent5 2 2 2 2 3" xfId="1530" xr:uid="{00000000-0005-0000-0000-000088020000}"/>
    <cellStyle name="20% - Accent5 2 2 2 2 3 2" xfId="4596" xr:uid="{00000000-0005-0000-0000-000089020000}"/>
    <cellStyle name="20% - Accent5 2 2 2 2 4" xfId="3679" xr:uid="{00000000-0005-0000-0000-00008A020000}"/>
    <cellStyle name="20% - Accent5 2 2 2 2 5" xfId="2982" xr:uid="{00000000-0005-0000-0000-00008B020000}"/>
    <cellStyle name="20% - Accent5 2 2 2 2 6" xfId="2283" xr:uid="{00000000-0005-0000-0000-00008C020000}"/>
    <cellStyle name="20% - Accent5 2 2 2 3" xfId="827" xr:uid="{00000000-0005-0000-0000-00008D020000}"/>
    <cellStyle name="20% - Accent5 2 2 2 3 2" xfId="1768" xr:uid="{00000000-0005-0000-0000-00008E020000}"/>
    <cellStyle name="20% - Accent5 2 2 2 3 2 2" xfId="4830" xr:uid="{00000000-0005-0000-0000-00008F020000}"/>
    <cellStyle name="20% - Accent5 2 2 2 3 3" xfId="3907" xr:uid="{00000000-0005-0000-0000-000090020000}"/>
    <cellStyle name="20% - Accent5 2 2 2 3 4" xfId="3214" xr:uid="{00000000-0005-0000-0000-000091020000}"/>
    <cellStyle name="20% - Accent5 2 2 2 3 5" xfId="2514" xr:uid="{00000000-0005-0000-0000-000092020000}"/>
    <cellStyle name="20% - Accent5 2 2 2 4" xfId="1286" xr:uid="{00000000-0005-0000-0000-000093020000}"/>
    <cellStyle name="20% - Accent5 2 2 2 4 2" xfId="4362" xr:uid="{00000000-0005-0000-0000-000094020000}"/>
    <cellStyle name="20% - Accent5 2 2 2 5" xfId="3449" xr:uid="{00000000-0005-0000-0000-000095020000}"/>
    <cellStyle name="20% - Accent5 2 2 2 6" xfId="2748" xr:uid="{00000000-0005-0000-0000-000096020000}"/>
    <cellStyle name="20% - Accent5 2 2 2 7" xfId="2047" xr:uid="{00000000-0005-0000-0000-000097020000}"/>
    <cellStyle name="20% - Accent5 2 2 3" xfId="591" xr:uid="{00000000-0005-0000-0000-000098020000}"/>
    <cellStyle name="20% - Accent5 2 2 3 2" xfId="1054" xr:uid="{00000000-0005-0000-0000-000099020000}"/>
    <cellStyle name="20% - Accent5 2 2 3 2 2" xfId="4133" xr:uid="{00000000-0005-0000-0000-00009A020000}"/>
    <cellStyle name="20% - Accent5 2 2 3 3" xfId="1529" xr:uid="{00000000-0005-0000-0000-00009B020000}"/>
    <cellStyle name="20% - Accent5 2 2 3 3 2" xfId="4595" xr:uid="{00000000-0005-0000-0000-00009C020000}"/>
    <cellStyle name="20% - Accent5 2 2 3 4" xfId="3678" xr:uid="{00000000-0005-0000-0000-00009D020000}"/>
    <cellStyle name="20% - Accent5 2 2 3 5" xfId="2981" xr:uid="{00000000-0005-0000-0000-00009E020000}"/>
    <cellStyle name="20% - Accent5 2 2 3 6" xfId="2282" xr:uid="{00000000-0005-0000-0000-00009F020000}"/>
    <cellStyle name="20% - Accent5 2 2 4" xfId="826" xr:uid="{00000000-0005-0000-0000-0000A0020000}"/>
    <cellStyle name="20% - Accent5 2 2 4 2" xfId="1767" xr:uid="{00000000-0005-0000-0000-0000A1020000}"/>
    <cellStyle name="20% - Accent5 2 2 4 2 2" xfId="4829" xr:uid="{00000000-0005-0000-0000-0000A2020000}"/>
    <cellStyle name="20% - Accent5 2 2 4 3" xfId="3906" xr:uid="{00000000-0005-0000-0000-0000A3020000}"/>
    <cellStyle name="20% - Accent5 2 2 4 4" xfId="3213" xr:uid="{00000000-0005-0000-0000-0000A4020000}"/>
    <cellStyle name="20% - Accent5 2 2 4 5" xfId="2513" xr:uid="{00000000-0005-0000-0000-0000A5020000}"/>
    <cellStyle name="20% - Accent5 2 2 5" xfId="1285" xr:uid="{00000000-0005-0000-0000-0000A6020000}"/>
    <cellStyle name="20% - Accent5 2 2 5 2" xfId="4361" xr:uid="{00000000-0005-0000-0000-0000A7020000}"/>
    <cellStyle name="20% - Accent5 2 2 6" xfId="3448" xr:uid="{00000000-0005-0000-0000-0000A8020000}"/>
    <cellStyle name="20% - Accent5 2 2 7" xfId="2747" xr:uid="{00000000-0005-0000-0000-0000A9020000}"/>
    <cellStyle name="20% - Accent5 2 2 8" xfId="2046" xr:uid="{00000000-0005-0000-0000-0000AA020000}"/>
    <cellStyle name="20% - Accent5 2 2 9" xfId="5326" xr:uid="{8A7508D2-F0B3-45F7-B9B4-B2D4ED55BF1F}"/>
    <cellStyle name="20% - Accent5 2 3" xfId="185" xr:uid="{00000000-0005-0000-0000-0000AB020000}"/>
    <cellStyle name="20% - Accent5 2 3 2" xfId="593" xr:uid="{00000000-0005-0000-0000-0000AC020000}"/>
    <cellStyle name="20% - Accent5 2 3 2 2" xfId="1056" xr:uid="{00000000-0005-0000-0000-0000AD020000}"/>
    <cellStyle name="20% - Accent5 2 3 2 2 2" xfId="4135" xr:uid="{00000000-0005-0000-0000-0000AE020000}"/>
    <cellStyle name="20% - Accent5 2 3 2 3" xfId="1531" xr:uid="{00000000-0005-0000-0000-0000AF020000}"/>
    <cellStyle name="20% - Accent5 2 3 2 3 2" xfId="4597" xr:uid="{00000000-0005-0000-0000-0000B0020000}"/>
    <cellStyle name="20% - Accent5 2 3 2 4" xfId="3680" xr:uid="{00000000-0005-0000-0000-0000B1020000}"/>
    <cellStyle name="20% - Accent5 2 3 2 5" xfId="2983" xr:uid="{00000000-0005-0000-0000-0000B2020000}"/>
    <cellStyle name="20% - Accent5 2 3 2 6" xfId="2284" xr:uid="{00000000-0005-0000-0000-0000B3020000}"/>
    <cellStyle name="20% - Accent5 2 3 3" xfId="828" xr:uid="{00000000-0005-0000-0000-0000B4020000}"/>
    <cellStyle name="20% - Accent5 2 3 3 2" xfId="1769" xr:uid="{00000000-0005-0000-0000-0000B5020000}"/>
    <cellStyle name="20% - Accent5 2 3 3 2 2" xfId="4831" xr:uid="{00000000-0005-0000-0000-0000B6020000}"/>
    <cellStyle name="20% - Accent5 2 3 3 3" xfId="3908" xr:uid="{00000000-0005-0000-0000-0000B7020000}"/>
    <cellStyle name="20% - Accent5 2 3 3 4" xfId="3215" xr:uid="{00000000-0005-0000-0000-0000B8020000}"/>
    <cellStyle name="20% - Accent5 2 3 3 5" xfId="2515" xr:uid="{00000000-0005-0000-0000-0000B9020000}"/>
    <cellStyle name="20% - Accent5 2 3 4" xfId="1287" xr:uid="{00000000-0005-0000-0000-0000BA020000}"/>
    <cellStyle name="20% - Accent5 2 3 4 2" xfId="4363" xr:uid="{00000000-0005-0000-0000-0000BB020000}"/>
    <cellStyle name="20% - Accent5 2 3 5" xfId="3450" xr:uid="{00000000-0005-0000-0000-0000BC020000}"/>
    <cellStyle name="20% - Accent5 2 3 6" xfId="2749" xr:uid="{00000000-0005-0000-0000-0000BD020000}"/>
    <cellStyle name="20% - Accent5 2 3 7" xfId="2048" xr:uid="{00000000-0005-0000-0000-0000BE020000}"/>
    <cellStyle name="20% - Accent5 2 3 8" xfId="5308" xr:uid="{7BE23C4F-E70D-43A7-9716-E62D3006146E}"/>
    <cellStyle name="20% - Accent5 2 4" xfId="534" xr:uid="{00000000-0005-0000-0000-0000BF020000}"/>
    <cellStyle name="20% - Accent5 2 4 2" xfId="997" xr:uid="{00000000-0005-0000-0000-0000C0020000}"/>
    <cellStyle name="20% - Accent5 2 4 2 2" xfId="4076" xr:uid="{00000000-0005-0000-0000-0000C1020000}"/>
    <cellStyle name="20% - Accent5 2 4 3" xfId="1472" xr:uid="{00000000-0005-0000-0000-0000C2020000}"/>
    <cellStyle name="20% - Accent5 2 4 3 2" xfId="4538" xr:uid="{00000000-0005-0000-0000-0000C3020000}"/>
    <cellStyle name="20% - Accent5 2 4 4" xfId="3621" xr:uid="{00000000-0005-0000-0000-0000C4020000}"/>
    <cellStyle name="20% - Accent5 2 4 5" xfId="2924" xr:uid="{00000000-0005-0000-0000-0000C5020000}"/>
    <cellStyle name="20% - Accent5 2 4 6" xfId="2225" xr:uid="{00000000-0005-0000-0000-0000C6020000}"/>
    <cellStyle name="20% - Accent5 2 5" xfId="766" xr:uid="{00000000-0005-0000-0000-0000C7020000}"/>
    <cellStyle name="20% - Accent5 2 5 2" xfId="1707" xr:uid="{00000000-0005-0000-0000-0000C8020000}"/>
    <cellStyle name="20% - Accent5 2 5 2 2" xfId="4769" xr:uid="{00000000-0005-0000-0000-0000C9020000}"/>
    <cellStyle name="20% - Accent5 2 5 3" xfId="3848" xr:uid="{00000000-0005-0000-0000-0000CA020000}"/>
    <cellStyle name="20% - Accent5 2 5 4" xfId="3155" xr:uid="{00000000-0005-0000-0000-0000CB020000}"/>
    <cellStyle name="20% - Accent5 2 5 5" xfId="2456" xr:uid="{00000000-0005-0000-0000-0000CC020000}"/>
    <cellStyle name="20% - Accent5 2 6" xfId="1227" xr:uid="{00000000-0005-0000-0000-0000CD020000}"/>
    <cellStyle name="20% - Accent5 2 6 2" xfId="4303" xr:uid="{00000000-0005-0000-0000-0000CE020000}"/>
    <cellStyle name="20% - Accent5 2 7" xfId="3390" xr:uid="{00000000-0005-0000-0000-0000CF020000}"/>
    <cellStyle name="20% - Accent5 2 8" xfId="2689" xr:uid="{00000000-0005-0000-0000-0000D0020000}"/>
    <cellStyle name="20% - Accent5 2 9" xfId="1984" xr:uid="{00000000-0005-0000-0000-0000D1020000}"/>
    <cellStyle name="20% - Accent5 3" xfId="24" xr:uid="{00000000-0005-0000-0000-0000D2020000}"/>
    <cellStyle name="20% - Accent5 3 2" xfId="186" xr:uid="{00000000-0005-0000-0000-0000D3020000}"/>
    <cellStyle name="20% - Accent5 3 2 2" xfId="594" xr:uid="{00000000-0005-0000-0000-0000D4020000}"/>
    <cellStyle name="20% - Accent5 3 2 2 2" xfId="1057" xr:uid="{00000000-0005-0000-0000-0000D5020000}"/>
    <cellStyle name="20% - Accent5 3 2 2 2 2" xfId="4136" xr:uid="{00000000-0005-0000-0000-0000D6020000}"/>
    <cellStyle name="20% - Accent5 3 2 2 3" xfId="1532" xr:uid="{00000000-0005-0000-0000-0000D7020000}"/>
    <cellStyle name="20% - Accent5 3 2 2 3 2" xfId="4598" xr:uid="{00000000-0005-0000-0000-0000D8020000}"/>
    <cellStyle name="20% - Accent5 3 2 2 4" xfId="3681" xr:uid="{00000000-0005-0000-0000-0000D9020000}"/>
    <cellStyle name="20% - Accent5 3 2 2 5" xfId="2984" xr:uid="{00000000-0005-0000-0000-0000DA020000}"/>
    <cellStyle name="20% - Accent5 3 2 2 6" xfId="2285" xr:uid="{00000000-0005-0000-0000-0000DB020000}"/>
    <cellStyle name="20% - Accent5 3 2 3" xfId="829" xr:uid="{00000000-0005-0000-0000-0000DC020000}"/>
    <cellStyle name="20% - Accent5 3 2 3 2" xfId="1770" xr:uid="{00000000-0005-0000-0000-0000DD020000}"/>
    <cellStyle name="20% - Accent5 3 2 3 2 2" xfId="4832" xr:uid="{00000000-0005-0000-0000-0000DE020000}"/>
    <cellStyle name="20% - Accent5 3 2 3 3" xfId="3909" xr:uid="{00000000-0005-0000-0000-0000DF020000}"/>
    <cellStyle name="20% - Accent5 3 2 3 4" xfId="3216" xr:uid="{00000000-0005-0000-0000-0000E0020000}"/>
    <cellStyle name="20% - Accent5 3 2 3 5" xfId="2516" xr:uid="{00000000-0005-0000-0000-0000E1020000}"/>
    <cellStyle name="20% - Accent5 3 2 4" xfId="1288" xr:uid="{00000000-0005-0000-0000-0000E2020000}"/>
    <cellStyle name="20% - Accent5 3 2 4 2" xfId="4364" xr:uid="{00000000-0005-0000-0000-0000E3020000}"/>
    <cellStyle name="20% - Accent5 3 2 5" xfId="3451" xr:uid="{00000000-0005-0000-0000-0000E4020000}"/>
    <cellStyle name="20% - Accent5 3 2 6" xfId="2750" xr:uid="{00000000-0005-0000-0000-0000E5020000}"/>
    <cellStyle name="20% - Accent5 3 2 7" xfId="2049" xr:uid="{00000000-0005-0000-0000-0000E6020000}"/>
    <cellStyle name="20% - Accent5 3 3" xfId="533" xr:uid="{00000000-0005-0000-0000-0000E7020000}"/>
    <cellStyle name="20% - Accent5 3 3 2" xfId="996" xr:uid="{00000000-0005-0000-0000-0000E8020000}"/>
    <cellStyle name="20% - Accent5 3 3 2 2" xfId="4075" xr:uid="{00000000-0005-0000-0000-0000E9020000}"/>
    <cellStyle name="20% - Accent5 3 3 3" xfId="1471" xr:uid="{00000000-0005-0000-0000-0000EA020000}"/>
    <cellStyle name="20% - Accent5 3 3 3 2" xfId="4537" xr:uid="{00000000-0005-0000-0000-0000EB020000}"/>
    <cellStyle name="20% - Accent5 3 3 4" xfId="3620" xr:uid="{00000000-0005-0000-0000-0000EC020000}"/>
    <cellStyle name="20% - Accent5 3 3 5" xfId="2923" xr:uid="{00000000-0005-0000-0000-0000ED020000}"/>
    <cellStyle name="20% - Accent5 3 3 6" xfId="2224" xr:uid="{00000000-0005-0000-0000-0000EE020000}"/>
    <cellStyle name="20% - Accent5 3 4" xfId="765" xr:uid="{00000000-0005-0000-0000-0000EF020000}"/>
    <cellStyle name="20% - Accent5 3 4 2" xfId="1706" xr:uid="{00000000-0005-0000-0000-0000F0020000}"/>
    <cellStyle name="20% - Accent5 3 4 2 2" xfId="4768" xr:uid="{00000000-0005-0000-0000-0000F1020000}"/>
    <cellStyle name="20% - Accent5 3 4 3" xfId="3847" xr:uid="{00000000-0005-0000-0000-0000F2020000}"/>
    <cellStyle name="20% - Accent5 3 4 4" xfId="3154" xr:uid="{00000000-0005-0000-0000-0000F3020000}"/>
    <cellStyle name="20% - Accent5 3 4 5" xfId="2455" xr:uid="{00000000-0005-0000-0000-0000F4020000}"/>
    <cellStyle name="20% - Accent5 3 5" xfId="1226" xr:uid="{00000000-0005-0000-0000-0000F5020000}"/>
    <cellStyle name="20% - Accent5 3 5 2" xfId="4302" xr:uid="{00000000-0005-0000-0000-0000F6020000}"/>
    <cellStyle name="20% - Accent5 3 6" xfId="3389" xr:uid="{00000000-0005-0000-0000-0000F7020000}"/>
    <cellStyle name="20% - Accent5 3 7" xfId="2688" xr:uid="{00000000-0005-0000-0000-0000F8020000}"/>
    <cellStyle name="20% - Accent5 3 8" xfId="1983" xr:uid="{00000000-0005-0000-0000-0000F9020000}"/>
    <cellStyle name="20% - Accent5 3 9" xfId="5325" xr:uid="{CE596D6B-DC0E-49DF-B9AC-45DDD0475783}"/>
    <cellStyle name="20% - Accent5 4" xfId="187" xr:uid="{00000000-0005-0000-0000-0000FA020000}"/>
    <cellStyle name="20% - Accent5 4 2" xfId="188" xr:uid="{00000000-0005-0000-0000-0000FB020000}"/>
    <cellStyle name="20% - Accent5 4 2 2" xfId="596" xr:uid="{00000000-0005-0000-0000-0000FC020000}"/>
    <cellStyle name="20% - Accent5 4 2 2 2" xfId="1059" xr:uid="{00000000-0005-0000-0000-0000FD020000}"/>
    <cellStyle name="20% - Accent5 4 2 2 2 2" xfId="4138" xr:uid="{00000000-0005-0000-0000-0000FE020000}"/>
    <cellStyle name="20% - Accent5 4 2 2 3" xfId="1534" xr:uid="{00000000-0005-0000-0000-0000FF020000}"/>
    <cellStyle name="20% - Accent5 4 2 2 3 2" xfId="4600" xr:uid="{00000000-0005-0000-0000-000000030000}"/>
    <cellStyle name="20% - Accent5 4 2 2 4" xfId="3683" xr:uid="{00000000-0005-0000-0000-000001030000}"/>
    <cellStyle name="20% - Accent5 4 2 2 5" xfId="2986" xr:uid="{00000000-0005-0000-0000-000002030000}"/>
    <cellStyle name="20% - Accent5 4 2 2 6" xfId="2287" xr:uid="{00000000-0005-0000-0000-000003030000}"/>
    <cellStyle name="20% - Accent5 4 2 3" xfId="831" xr:uid="{00000000-0005-0000-0000-000004030000}"/>
    <cellStyle name="20% - Accent5 4 2 3 2" xfId="1772" xr:uid="{00000000-0005-0000-0000-000005030000}"/>
    <cellStyle name="20% - Accent5 4 2 3 2 2" xfId="4834" xr:uid="{00000000-0005-0000-0000-000006030000}"/>
    <cellStyle name="20% - Accent5 4 2 3 3" xfId="3911" xr:uid="{00000000-0005-0000-0000-000007030000}"/>
    <cellStyle name="20% - Accent5 4 2 3 4" xfId="3218" xr:uid="{00000000-0005-0000-0000-000008030000}"/>
    <cellStyle name="20% - Accent5 4 2 3 5" xfId="2518" xr:uid="{00000000-0005-0000-0000-000009030000}"/>
    <cellStyle name="20% - Accent5 4 2 4" xfId="1290" xr:uid="{00000000-0005-0000-0000-00000A030000}"/>
    <cellStyle name="20% - Accent5 4 2 4 2" xfId="4366" xr:uid="{00000000-0005-0000-0000-00000B030000}"/>
    <cellStyle name="20% - Accent5 4 2 5" xfId="3453" xr:uid="{00000000-0005-0000-0000-00000C030000}"/>
    <cellStyle name="20% - Accent5 4 2 6" xfId="2752" xr:uid="{00000000-0005-0000-0000-00000D030000}"/>
    <cellStyle name="20% - Accent5 4 2 7" xfId="2051" xr:uid="{00000000-0005-0000-0000-00000E030000}"/>
    <cellStyle name="20% - Accent5 4 3" xfId="595" xr:uid="{00000000-0005-0000-0000-00000F030000}"/>
    <cellStyle name="20% - Accent5 4 3 2" xfId="1058" xr:uid="{00000000-0005-0000-0000-000010030000}"/>
    <cellStyle name="20% - Accent5 4 3 2 2" xfId="4137" xr:uid="{00000000-0005-0000-0000-000011030000}"/>
    <cellStyle name="20% - Accent5 4 3 3" xfId="1533" xr:uid="{00000000-0005-0000-0000-000012030000}"/>
    <cellStyle name="20% - Accent5 4 3 3 2" xfId="4599" xr:uid="{00000000-0005-0000-0000-000013030000}"/>
    <cellStyle name="20% - Accent5 4 3 4" xfId="3682" xr:uid="{00000000-0005-0000-0000-000014030000}"/>
    <cellStyle name="20% - Accent5 4 3 5" xfId="2985" xr:uid="{00000000-0005-0000-0000-000015030000}"/>
    <cellStyle name="20% - Accent5 4 3 6" xfId="2286" xr:uid="{00000000-0005-0000-0000-000016030000}"/>
    <cellStyle name="20% - Accent5 4 4" xfId="830" xr:uid="{00000000-0005-0000-0000-000017030000}"/>
    <cellStyle name="20% - Accent5 4 4 2" xfId="1771" xr:uid="{00000000-0005-0000-0000-000018030000}"/>
    <cellStyle name="20% - Accent5 4 4 2 2" xfId="4833" xr:uid="{00000000-0005-0000-0000-000019030000}"/>
    <cellStyle name="20% - Accent5 4 4 3" xfId="3910" xr:uid="{00000000-0005-0000-0000-00001A030000}"/>
    <cellStyle name="20% - Accent5 4 4 4" xfId="3217" xr:uid="{00000000-0005-0000-0000-00001B030000}"/>
    <cellStyle name="20% - Accent5 4 4 5" xfId="2517" xr:uid="{00000000-0005-0000-0000-00001C030000}"/>
    <cellStyle name="20% - Accent5 4 5" xfId="1289" xr:uid="{00000000-0005-0000-0000-00001D030000}"/>
    <cellStyle name="20% - Accent5 4 5 2" xfId="4365" xr:uid="{00000000-0005-0000-0000-00001E030000}"/>
    <cellStyle name="20% - Accent5 4 6" xfId="3452" xr:uid="{00000000-0005-0000-0000-00001F030000}"/>
    <cellStyle name="20% - Accent5 4 7" xfId="2751" xr:uid="{00000000-0005-0000-0000-000020030000}"/>
    <cellStyle name="20% - Accent5 4 8" xfId="2050" xr:uid="{00000000-0005-0000-0000-000021030000}"/>
    <cellStyle name="20% - Accent6" xfId="15" builtinId="50" customBuiltin="1"/>
    <cellStyle name="20% - Accent6 10" xfId="5263" xr:uid="{00000000-0005-0000-0000-0000A9140000}"/>
    <cellStyle name="20% - Accent6 2" xfId="189" xr:uid="{00000000-0005-0000-0000-000023030000}"/>
    <cellStyle name="20% - Accent6 2 10" xfId="5268" xr:uid="{9B7EB12B-4EC1-4309-A8AA-7CA22F933176}"/>
    <cellStyle name="20% - Accent6 2 2" xfId="190" xr:uid="{00000000-0005-0000-0000-000024030000}"/>
    <cellStyle name="20% - Accent6 2 2 2" xfId="191" xr:uid="{00000000-0005-0000-0000-000025030000}"/>
    <cellStyle name="20% - Accent6 2 2 2 2" xfId="599" xr:uid="{00000000-0005-0000-0000-000026030000}"/>
    <cellStyle name="20% - Accent6 2 2 2 2 2" xfId="1062" xr:uid="{00000000-0005-0000-0000-000027030000}"/>
    <cellStyle name="20% - Accent6 2 2 2 2 2 2" xfId="4141" xr:uid="{00000000-0005-0000-0000-000028030000}"/>
    <cellStyle name="20% - Accent6 2 2 2 2 3" xfId="1537" xr:uid="{00000000-0005-0000-0000-000029030000}"/>
    <cellStyle name="20% - Accent6 2 2 2 2 3 2" xfId="4603" xr:uid="{00000000-0005-0000-0000-00002A030000}"/>
    <cellStyle name="20% - Accent6 2 2 2 2 4" xfId="3686" xr:uid="{00000000-0005-0000-0000-00002B030000}"/>
    <cellStyle name="20% - Accent6 2 2 2 2 5" xfId="2989" xr:uid="{00000000-0005-0000-0000-00002C030000}"/>
    <cellStyle name="20% - Accent6 2 2 2 2 6" xfId="2290" xr:uid="{00000000-0005-0000-0000-00002D030000}"/>
    <cellStyle name="20% - Accent6 2 2 2 3" xfId="834" xr:uid="{00000000-0005-0000-0000-00002E030000}"/>
    <cellStyle name="20% - Accent6 2 2 2 3 2" xfId="1775" xr:uid="{00000000-0005-0000-0000-00002F030000}"/>
    <cellStyle name="20% - Accent6 2 2 2 3 2 2" xfId="4837" xr:uid="{00000000-0005-0000-0000-000030030000}"/>
    <cellStyle name="20% - Accent6 2 2 2 3 3" xfId="3914" xr:uid="{00000000-0005-0000-0000-000031030000}"/>
    <cellStyle name="20% - Accent6 2 2 2 3 4" xfId="3221" xr:uid="{00000000-0005-0000-0000-000032030000}"/>
    <cellStyle name="20% - Accent6 2 2 2 3 5" xfId="2521" xr:uid="{00000000-0005-0000-0000-000033030000}"/>
    <cellStyle name="20% - Accent6 2 2 2 4" xfId="1293" xr:uid="{00000000-0005-0000-0000-000034030000}"/>
    <cellStyle name="20% - Accent6 2 2 2 4 2" xfId="4369" xr:uid="{00000000-0005-0000-0000-000035030000}"/>
    <cellStyle name="20% - Accent6 2 2 2 5" xfId="3456" xr:uid="{00000000-0005-0000-0000-000036030000}"/>
    <cellStyle name="20% - Accent6 2 2 2 6" xfId="2755" xr:uid="{00000000-0005-0000-0000-000037030000}"/>
    <cellStyle name="20% - Accent6 2 2 2 7" xfId="2054" xr:uid="{00000000-0005-0000-0000-000038030000}"/>
    <cellStyle name="20% - Accent6 2 2 3" xfId="598" xr:uid="{00000000-0005-0000-0000-000039030000}"/>
    <cellStyle name="20% - Accent6 2 2 3 2" xfId="1061" xr:uid="{00000000-0005-0000-0000-00003A030000}"/>
    <cellStyle name="20% - Accent6 2 2 3 2 2" xfId="4140" xr:uid="{00000000-0005-0000-0000-00003B030000}"/>
    <cellStyle name="20% - Accent6 2 2 3 3" xfId="1536" xr:uid="{00000000-0005-0000-0000-00003C030000}"/>
    <cellStyle name="20% - Accent6 2 2 3 3 2" xfId="4602" xr:uid="{00000000-0005-0000-0000-00003D030000}"/>
    <cellStyle name="20% - Accent6 2 2 3 4" xfId="3685" xr:uid="{00000000-0005-0000-0000-00003E030000}"/>
    <cellStyle name="20% - Accent6 2 2 3 5" xfId="2988" xr:uid="{00000000-0005-0000-0000-00003F030000}"/>
    <cellStyle name="20% - Accent6 2 2 3 6" xfId="2289" xr:uid="{00000000-0005-0000-0000-000040030000}"/>
    <cellStyle name="20% - Accent6 2 2 4" xfId="833" xr:uid="{00000000-0005-0000-0000-000041030000}"/>
    <cellStyle name="20% - Accent6 2 2 4 2" xfId="1774" xr:uid="{00000000-0005-0000-0000-000042030000}"/>
    <cellStyle name="20% - Accent6 2 2 4 2 2" xfId="4836" xr:uid="{00000000-0005-0000-0000-000043030000}"/>
    <cellStyle name="20% - Accent6 2 2 4 3" xfId="3913" xr:uid="{00000000-0005-0000-0000-000044030000}"/>
    <cellStyle name="20% - Accent6 2 2 4 4" xfId="3220" xr:uid="{00000000-0005-0000-0000-000045030000}"/>
    <cellStyle name="20% - Accent6 2 2 4 5" xfId="2520" xr:uid="{00000000-0005-0000-0000-000046030000}"/>
    <cellStyle name="20% - Accent6 2 2 5" xfId="1292" xr:uid="{00000000-0005-0000-0000-000047030000}"/>
    <cellStyle name="20% - Accent6 2 2 5 2" xfId="4368" xr:uid="{00000000-0005-0000-0000-000048030000}"/>
    <cellStyle name="20% - Accent6 2 2 6" xfId="3455" xr:uid="{00000000-0005-0000-0000-000049030000}"/>
    <cellStyle name="20% - Accent6 2 2 7" xfId="2754" xr:uid="{00000000-0005-0000-0000-00004A030000}"/>
    <cellStyle name="20% - Accent6 2 2 8" xfId="2053" xr:uid="{00000000-0005-0000-0000-00004B030000}"/>
    <cellStyle name="20% - Accent6 2 2 9" xfId="5328" xr:uid="{147A5D2A-B08C-4358-AB0D-E9CB2B546497}"/>
    <cellStyle name="20% - Accent6 2 3" xfId="192" xr:uid="{00000000-0005-0000-0000-00004C030000}"/>
    <cellStyle name="20% - Accent6 2 3 2" xfId="600" xr:uid="{00000000-0005-0000-0000-00004D030000}"/>
    <cellStyle name="20% - Accent6 2 3 2 2" xfId="1063" xr:uid="{00000000-0005-0000-0000-00004E030000}"/>
    <cellStyle name="20% - Accent6 2 3 2 2 2" xfId="4142" xr:uid="{00000000-0005-0000-0000-00004F030000}"/>
    <cellStyle name="20% - Accent6 2 3 2 3" xfId="1538" xr:uid="{00000000-0005-0000-0000-000050030000}"/>
    <cellStyle name="20% - Accent6 2 3 2 3 2" xfId="4604" xr:uid="{00000000-0005-0000-0000-000051030000}"/>
    <cellStyle name="20% - Accent6 2 3 2 4" xfId="3687" xr:uid="{00000000-0005-0000-0000-000052030000}"/>
    <cellStyle name="20% - Accent6 2 3 2 5" xfId="2990" xr:uid="{00000000-0005-0000-0000-000053030000}"/>
    <cellStyle name="20% - Accent6 2 3 2 6" xfId="2291" xr:uid="{00000000-0005-0000-0000-000054030000}"/>
    <cellStyle name="20% - Accent6 2 3 3" xfId="835" xr:uid="{00000000-0005-0000-0000-000055030000}"/>
    <cellStyle name="20% - Accent6 2 3 3 2" xfId="1776" xr:uid="{00000000-0005-0000-0000-000056030000}"/>
    <cellStyle name="20% - Accent6 2 3 3 2 2" xfId="4838" xr:uid="{00000000-0005-0000-0000-000057030000}"/>
    <cellStyle name="20% - Accent6 2 3 3 3" xfId="3915" xr:uid="{00000000-0005-0000-0000-000058030000}"/>
    <cellStyle name="20% - Accent6 2 3 3 4" xfId="3222" xr:uid="{00000000-0005-0000-0000-000059030000}"/>
    <cellStyle name="20% - Accent6 2 3 3 5" xfId="2522" xr:uid="{00000000-0005-0000-0000-00005A030000}"/>
    <cellStyle name="20% - Accent6 2 3 4" xfId="1294" xr:uid="{00000000-0005-0000-0000-00005B030000}"/>
    <cellStyle name="20% - Accent6 2 3 4 2" xfId="4370" xr:uid="{00000000-0005-0000-0000-00005C030000}"/>
    <cellStyle name="20% - Accent6 2 3 5" xfId="3457" xr:uid="{00000000-0005-0000-0000-00005D030000}"/>
    <cellStyle name="20% - Accent6 2 3 6" xfId="2756" xr:uid="{00000000-0005-0000-0000-00005E030000}"/>
    <cellStyle name="20% - Accent6 2 3 7" xfId="2055" xr:uid="{00000000-0005-0000-0000-00005F030000}"/>
    <cellStyle name="20% - Accent6 2 3 8" xfId="5309" xr:uid="{57B00BC3-7368-47D6-88F4-B2DAB2AFC69A}"/>
    <cellStyle name="20% - Accent6 2 4" xfId="597" xr:uid="{00000000-0005-0000-0000-000060030000}"/>
    <cellStyle name="20% - Accent6 2 4 2" xfId="1060" xr:uid="{00000000-0005-0000-0000-000061030000}"/>
    <cellStyle name="20% - Accent6 2 4 2 2" xfId="4139" xr:uid="{00000000-0005-0000-0000-000062030000}"/>
    <cellStyle name="20% - Accent6 2 4 3" xfId="1535" xr:uid="{00000000-0005-0000-0000-000063030000}"/>
    <cellStyle name="20% - Accent6 2 4 3 2" xfId="4601" xr:uid="{00000000-0005-0000-0000-000064030000}"/>
    <cellStyle name="20% - Accent6 2 4 4" xfId="3684" xr:uid="{00000000-0005-0000-0000-000065030000}"/>
    <cellStyle name="20% - Accent6 2 4 5" xfId="2987" xr:uid="{00000000-0005-0000-0000-000066030000}"/>
    <cellStyle name="20% - Accent6 2 4 6" xfId="2288" xr:uid="{00000000-0005-0000-0000-000067030000}"/>
    <cellStyle name="20% - Accent6 2 5" xfId="832" xr:uid="{00000000-0005-0000-0000-000068030000}"/>
    <cellStyle name="20% - Accent6 2 5 2" xfId="1773" xr:uid="{00000000-0005-0000-0000-000069030000}"/>
    <cellStyle name="20% - Accent6 2 5 2 2" xfId="4835" xr:uid="{00000000-0005-0000-0000-00006A030000}"/>
    <cellStyle name="20% - Accent6 2 5 3" xfId="3912" xr:uid="{00000000-0005-0000-0000-00006B030000}"/>
    <cellStyle name="20% - Accent6 2 5 4" xfId="3219" xr:uid="{00000000-0005-0000-0000-00006C030000}"/>
    <cellStyle name="20% - Accent6 2 5 5" xfId="2519" xr:uid="{00000000-0005-0000-0000-00006D030000}"/>
    <cellStyle name="20% - Accent6 2 6" xfId="1291" xr:uid="{00000000-0005-0000-0000-00006E030000}"/>
    <cellStyle name="20% - Accent6 2 6 2" xfId="4367" xr:uid="{00000000-0005-0000-0000-00006F030000}"/>
    <cellStyle name="20% - Accent6 2 7" xfId="3454" xr:uid="{00000000-0005-0000-0000-000070030000}"/>
    <cellStyle name="20% - Accent6 2 8" xfId="2753" xr:uid="{00000000-0005-0000-0000-000071030000}"/>
    <cellStyle name="20% - Accent6 2 9" xfId="2052" xr:uid="{00000000-0005-0000-0000-000072030000}"/>
    <cellStyle name="20% - Accent6 3" xfId="193" xr:uid="{00000000-0005-0000-0000-000073030000}"/>
    <cellStyle name="20% - Accent6 3 2" xfId="194" xr:uid="{00000000-0005-0000-0000-000074030000}"/>
    <cellStyle name="20% - Accent6 3 2 2" xfId="602" xr:uid="{00000000-0005-0000-0000-000075030000}"/>
    <cellStyle name="20% - Accent6 3 2 2 2" xfId="1065" xr:uid="{00000000-0005-0000-0000-000076030000}"/>
    <cellStyle name="20% - Accent6 3 2 2 2 2" xfId="4144" xr:uid="{00000000-0005-0000-0000-000077030000}"/>
    <cellStyle name="20% - Accent6 3 2 2 3" xfId="1540" xr:uid="{00000000-0005-0000-0000-000078030000}"/>
    <cellStyle name="20% - Accent6 3 2 2 3 2" xfId="4606" xr:uid="{00000000-0005-0000-0000-000079030000}"/>
    <cellStyle name="20% - Accent6 3 2 2 4" xfId="3689" xr:uid="{00000000-0005-0000-0000-00007A030000}"/>
    <cellStyle name="20% - Accent6 3 2 2 5" xfId="2992" xr:uid="{00000000-0005-0000-0000-00007B030000}"/>
    <cellStyle name="20% - Accent6 3 2 2 6" xfId="2293" xr:uid="{00000000-0005-0000-0000-00007C030000}"/>
    <cellStyle name="20% - Accent6 3 2 3" xfId="837" xr:uid="{00000000-0005-0000-0000-00007D030000}"/>
    <cellStyle name="20% - Accent6 3 2 3 2" xfId="1778" xr:uid="{00000000-0005-0000-0000-00007E030000}"/>
    <cellStyle name="20% - Accent6 3 2 3 2 2" xfId="4840" xr:uid="{00000000-0005-0000-0000-00007F030000}"/>
    <cellStyle name="20% - Accent6 3 2 3 3" xfId="3917" xr:uid="{00000000-0005-0000-0000-000080030000}"/>
    <cellStyle name="20% - Accent6 3 2 3 4" xfId="3224" xr:uid="{00000000-0005-0000-0000-000081030000}"/>
    <cellStyle name="20% - Accent6 3 2 3 5" xfId="2524" xr:uid="{00000000-0005-0000-0000-000082030000}"/>
    <cellStyle name="20% - Accent6 3 2 4" xfId="1296" xr:uid="{00000000-0005-0000-0000-000083030000}"/>
    <cellStyle name="20% - Accent6 3 2 4 2" xfId="4372" xr:uid="{00000000-0005-0000-0000-000084030000}"/>
    <cellStyle name="20% - Accent6 3 2 5" xfId="3459" xr:uid="{00000000-0005-0000-0000-000085030000}"/>
    <cellStyle name="20% - Accent6 3 2 6" xfId="2758" xr:uid="{00000000-0005-0000-0000-000086030000}"/>
    <cellStyle name="20% - Accent6 3 2 7" xfId="2057" xr:uid="{00000000-0005-0000-0000-000087030000}"/>
    <cellStyle name="20% - Accent6 3 3" xfId="601" xr:uid="{00000000-0005-0000-0000-000088030000}"/>
    <cellStyle name="20% - Accent6 3 3 2" xfId="1064" xr:uid="{00000000-0005-0000-0000-000089030000}"/>
    <cellStyle name="20% - Accent6 3 3 2 2" xfId="4143" xr:uid="{00000000-0005-0000-0000-00008A030000}"/>
    <cellStyle name="20% - Accent6 3 3 3" xfId="1539" xr:uid="{00000000-0005-0000-0000-00008B030000}"/>
    <cellStyle name="20% - Accent6 3 3 3 2" xfId="4605" xr:uid="{00000000-0005-0000-0000-00008C030000}"/>
    <cellStyle name="20% - Accent6 3 3 4" xfId="3688" xr:uid="{00000000-0005-0000-0000-00008D030000}"/>
    <cellStyle name="20% - Accent6 3 3 5" xfId="2991" xr:uid="{00000000-0005-0000-0000-00008E030000}"/>
    <cellStyle name="20% - Accent6 3 3 6" xfId="2292" xr:uid="{00000000-0005-0000-0000-00008F030000}"/>
    <cellStyle name="20% - Accent6 3 4" xfId="836" xr:uid="{00000000-0005-0000-0000-000090030000}"/>
    <cellStyle name="20% - Accent6 3 4 2" xfId="1777" xr:uid="{00000000-0005-0000-0000-000091030000}"/>
    <cellStyle name="20% - Accent6 3 4 2 2" xfId="4839" xr:uid="{00000000-0005-0000-0000-000092030000}"/>
    <cellStyle name="20% - Accent6 3 4 3" xfId="3916" xr:uid="{00000000-0005-0000-0000-000093030000}"/>
    <cellStyle name="20% - Accent6 3 4 4" xfId="3223" xr:uid="{00000000-0005-0000-0000-000094030000}"/>
    <cellStyle name="20% - Accent6 3 4 5" xfId="2523" xr:uid="{00000000-0005-0000-0000-000095030000}"/>
    <cellStyle name="20% - Accent6 3 5" xfId="1295" xr:uid="{00000000-0005-0000-0000-000096030000}"/>
    <cellStyle name="20% - Accent6 3 5 2" xfId="4371" xr:uid="{00000000-0005-0000-0000-000097030000}"/>
    <cellStyle name="20% - Accent6 3 6" xfId="3458" xr:uid="{00000000-0005-0000-0000-000098030000}"/>
    <cellStyle name="20% - Accent6 3 7" xfId="2757" xr:uid="{00000000-0005-0000-0000-000099030000}"/>
    <cellStyle name="20% - Accent6 3 8" xfId="2056" xr:uid="{00000000-0005-0000-0000-00009A030000}"/>
    <cellStyle name="20% - Accent6 3 9" xfId="5327" xr:uid="{8B4CDC01-DF3C-4895-BA3C-0BD829D73EE5}"/>
    <cellStyle name="20% - Accent6 4" xfId="524" xr:uid="{00000000-0005-0000-0000-00009B030000}"/>
    <cellStyle name="20% - Accent6 4 2" xfId="987" xr:uid="{00000000-0005-0000-0000-00009C030000}"/>
    <cellStyle name="20% - Accent6 4 2 2" xfId="4066" xr:uid="{00000000-0005-0000-0000-00009D030000}"/>
    <cellStyle name="20% - Accent6 4 3" xfId="1462" xr:uid="{00000000-0005-0000-0000-00009E030000}"/>
    <cellStyle name="20% - Accent6 4 3 2" xfId="4528" xr:uid="{00000000-0005-0000-0000-00009F030000}"/>
    <cellStyle name="20% - Accent6 4 4" xfId="3611" xr:uid="{00000000-0005-0000-0000-0000A0030000}"/>
    <cellStyle name="20% - Accent6 4 5" xfId="2914" xr:uid="{00000000-0005-0000-0000-0000A1030000}"/>
    <cellStyle name="20% - Accent6 4 6" xfId="2215" xr:uid="{00000000-0005-0000-0000-0000A2030000}"/>
    <cellStyle name="20% - Accent6 5" xfId="756" xr:uid="{00000000-0005-0000-0000-0000A3030000}"/>
    <cellStyle name="20% - Accent6 5 2" xfId="1697" xr:uid="{00000000-0005-0000-0000-0000A4030000}"/>
    <cellStyle name="20% - Accent6 5 2 2" xfId="4759" xr:uid="{00000000-0005-0000-0000-0000A5030000}"/>
    <cellStyle name="20% - Accent6 5 3" xfId="3838" xr:uid="{00000000-0005-0000-0000-0000A6030000}"/>
    <cellStyle name="20% - Accent6 5 4" xfId="3145" xr:uid="{00000000-0005-0000-0000-0000A7030000}"/>
    <cellStyle name="20% - Accent6 5 5" xfId="2446" xr:uid="{00000000-0005-0000-0000-0000A8030000}"/>
    <cellStyle name="20% - Accent6 6" xfId="1217" xr:uid="{00000000-0005-0000-0000-0000A9030000}"/>
    <cellStyle name="20% - Accent6 6 2" xfId="4293" xr:uid="{00000000-0005-0000-0000-0000AA030000}"/>
    <cellStyle name="20% - Accent6 7" xfId="3380" xr:uid="{00000000-0005-0000-0000-0000AB030000}"/>
    <cellStyle name="20% - Accent6 8" xfId="2679" xr:uid="{00000000-0005-0000-0000-0000AC030000}"/>
    <cellStyle name="20% - Accent6 9" xfId="1974" xr:uid="{00000000-0005-0000-0000-0000AD030000}"/>
    <cellStyle name="2x indented GHG Textfiels" xfId="195" xr:uid="{00000000-0005-0000-0000-0000AE030000}"/>
    <cellStyle name="2x indented GHG Textfiels 2" xfId="1903" xr:uid="{00000000-0005-0000-0000-0000AF030000}"/>
    <cellStyle name="2x indented GHG Textfiels 2 2" xfId="4965" xr:uid="{00000000-0005-0000-0000-0000B0030000}"/>
    <cellStyle name="2x indented GHG Textfiels 2 2 2" xfId="5090" xr:uid="{00000000-0005-0000-0000-0000B1030000}"/>
    <cellStyle name="2x indented GHG Textfiels 2 2 3" xfId="5210" xr:uid="{00000000-0005-0000-0000-0000B2030000}"/>
    <cellStyle name="2x indented GHG Textfiels 2 3" xfId="5085" xr:uid="{00000000-0005-0000-0000-0000B3030000}"/>
    <cellStyle name="2x indented GHG Textfiels 2 4" xfId="5080" xr:uid="{00000000-0005-0000-0000-0000B4030000}"/>
    <cellStyle name="2x indented GHG Textfiels 3" xfId="5071" xr:uid="{00000000-0005-0000-0000-0000B5030000}"/>
    <cellStyle name="2x indented GHG Textfiels 4" xfId="5158" xr:uid="{00000000-0005-0000-0000-0000B6030000}"/>
    <cellStyle name="40% - Accent1" xfId="5244" builtinId="31" customBuiltin="1"/>
    <cellStyle name="40% - Accent1 2" xfId="27" xr:uid="{00000000-0005-0000-0000-0000B7030000}"/>
    <cellStyle name="40% - Accent1 2 10" xfId="5269" xr:uid="{7769F261-70D5-4D48-841F-D6ADED9E4478}"/>
    <cellStyle name="40% - Accent1 2 2" xfId="196" xr:uid="{00000000-0005-0000-0000-0000B8030000}"/>
    <cellStyle name="40% - Accent1 2 2 2" xfId="197" xr:uid="{00000000-0005-0000-0000-0000B9030000}"/>
    <cellStyle name="40% - Accent1 2 2 2 2" xfId="604" xr:uid="{00000000-0005-0000-0000-0000BA030000}"/>
    <cellStyle name="40% - Accent1 2 2 2 2 2" xfId="1067" xr:uid="{00000000-0005-0000-0000-0000BB030000}"/>
    <cellStyle name="40% - Accent1 2 2 2 2 2 2" xfId="4146" xr:uid="{00000000-0005-0000-0000-0000BC030000}"/>
    <cellStyle name="40% - Accent1 2 2 2 2 3" xfId="1542" xr:uid="{00000000-0005-0000-0000-0000BD030000}"/>
    <cellStyle name="40% - Accent1 2 2 2 2 3 2" xfId="4608" xr:uid="{00000000-0005-0000-0000-0000BE030000}"/>
    <cellStyle name="40% - Accent1 2 2 2 2 4" xfId="3691" xr:uid="{00000000-0005-0000-0000-0000BF030000}"/>
    <cellStyle name="40% - Accent1 2 2 2 2 5" xfId="2994" xr:uid="{00000000-0005-0000-0000-0000C0030000}"/>
    <cellStyle name="40% - Accent1 2 2 2 2 6" xfId="2295" xr:uid="{00000000-0005-0000-0000-0000C1030000}"/>
    <cellStyle name="40% - Accent1 2 2 2 3" xfId="839" xr:uid="{00000000-0005-0000-0000-0000C2030000}"/>
    <cellStyle name="40% - Accent1 2 2 2 3 2" xfId="1780" xr:uid="{00000000-0005-0000-0000-0000C3030000}"/>
    <cellStyle name="40% - Accent1 2 2 2 3 2 2" xfId="4842" xr:uid="{00000000-0005-0000-0000-0000C4030000}"/>
    <cellStyle name="40% - Accent1 2 2 2 3 3" xfId="3919" xr:uid="{00000000-0005-0000-0000-0000C5030000}"/>
    <cellStyle name="40% - Accent1 2 2 2 3 4" xfId="3226" xr:uid="{00000000-0005-0000-0000-0000C6030000}"/>
    <cellStyle name="40% - Accent1 2 2 2 3 5" xfId="2526" xr:uid="{00000000-0005-0000-0000-0000C7030000}"/>
    <cellStyle name="40% - Accent1 2 2 2 4" xfId="1298" xr:uid="{00000000-0005-0000-0000-0000C8030000}"/>
    <cellStyle name="40% - Accent1 2 2 2 4 2" xfId="4374" xr:uid="{00000000-0005-0000-0000-0000C9030000}"/>
    <cellStyle name="40% - Accent1 2 2 2 5" xfId="3461" xr:uid="{00000000-0005-0000-0000-0000CA030000}"/>
    <cellStyle name="40% - Accent1 2 2 2 6" xfId="2760" xr:uid="{00000000-0005-0000-0000-0000CB030000}"/>
    <cellStyle name="40% - Accent1 2 2 2 7" xfId="2059" xr:uid="{00000000-0005-0000-0000-0000CC030000}"/>
    <cellStyle name="40% - Accent1 2 2 3" xfId="603" xr:uid="{00000000-0005-0000-0000-0000CD030000}"/>
    <cellStyle name="40% - Accent1 2 2 3 2" xfId="1066" xr:uid="{00000000-0005-0000-0000-0000CE030000}"/>
    <cellStyle name="40% - Accent1 2 2 3 2 2" xfId="4145" xr:uid="{00000000-0005-0000-0000-0000CF030000}"/>
    <cellStyle name="40% - Accent1 2 2 3 3" xfId="1541" xr:uid="{00000000-0005-0000-0000-0000D0030000}"/>
    <cellStyle name="40% - Accent1 2 2 3 3 2" xfId="4607" xr:uid="{00000000-0005-0000-0000-0000D1030000}"/>
    <cellStyle name="40% - Accent1 2 2 3 4" xfId="3690" xr:uid="{00000000-0005-0000-0000-0000D2030000}"/>
    <cellStyle name="40% - Accent1 2 2 3 5" xfId="2993" xr:uid="{00000000-0005-0000-0000-0000D3030000}"/>
    <cellStyle name="40% - Accent1 2 2 3 6" xfId="2294" xr:uid="{00000000-0005-0000-0000-0000D4030000}"/>
    <cellStyle name="40% - Accent1 2 2 4" xfId="838" xr:uid="{00000000-0005-0000-0000-0000D5030000}"/>
    <cellStyle name="40% - Accent1 2 2 4 2" xfId="1779" xr:uid="{00000000-0005-0000-0000-0000D6030000}"/>
    <cellStyle name="40% - Accent1 2 2 4 2 2" xfId="4841" xr:uid="{00000000-0005-0000-0000-0000D7030000}"/>
    <cellStyle name="40% - Accent1 2 2 4 3" xfId="3918" xr:uid="{00000000-0005-0000-0000-0000D8030000}"/>
    <cellStyle name="40% - Accent1 2 2 4 4" xfId="3225" xr:uid="{00000000-0005-0000-0000-0000D9030000}"/>
    <cellStyle name="40% - Accent1 2 2 4 5" xfId="2525" xr:uid="{00000000-0005-0000-0000-0000DA030000}"/>
    <cellStyle name="40% - Accent1 2 2 5" xfId="1297" xr:uid="{00000000-0005-0000-0000-0000DB030000}"/>
    <cellStyle name="40% - Accent1 2 2 5 2" xfId="4373" xr:uid="{00000000-0005-0000-0000-0000DC030000}"/>
    <cellStyle name="40% - Accent1 2 2 6" xfId="3460" xr:uid="{00000000-0005-0000-0000-0000DD030000}"/>
    <cellStyle name="40% - Accent1 2 2 7" xfId="2759" xr:uid="{00000000-0005-0000-0000-0000DE030000}"/>
    <cellStyle name="40% - Accent1 2 2 8" xfId="2058" xr:uid="{00000000-0005-0000-0000-0000DF030000}"/>
    <cellStyle name="40% - Accent1 2 2 9" xfId="5330" xr:uid="{083D081B-D085-4E04-8BCF-C174B25C48CB}"/>
    <cellStyle name="40% - Accent1 2 3" xfId="198" xr:uid="{00000000-0005-0000-0000-0000E0030000}"/>
    <cellStyle name="40% - Accent1 2 3 2" xfId="605" xr:uid="{00000000-0005-0000-0000-0000E1030000}"/>
    <cellStyle name="40% - Accent1 2 3 2 2" xfId="1068" xr:uid="{00000000-0005-0000-0000-0000E2030000}"/>
    <cellStyle name="40% - Accent1 2 3 2 2 2" xfId="4147" xr:uid="{00000000-0005-0000-0000-0000E3030000}"/>
    <cellStyle name="40% - Accent1 2 3 2 3" xfId="1543" xr:uid="{00000000-0005-0000-0000-0000E4030000}"/>
    <cellStyle name="40% - Accent1 2 3 2 3 2" xfId="4609" xr:uid="{00000000-0005-0000-0000-0000E5030000}"/>
    <cellStyle name="40% - Accent1 2 3 2 4" xfId="3692" xr:uid="{00000000-0005-0000-0000-0000E6030000}"/>
    <cellStyle name="40% - Accent1 2 3 2 5" xfId="2995" xr:uid="{00000000-0005-0000-0000-0000E7030000}"/>
    <cellStyle name="40% - Accent1 2 3 2 6" xfId="2296" xr:uid="{00000000-0005-0000-0000-0000E8030000}"/>
    <cellStyle name="40% - Accent1 2 3 3" xfId="840" xr:uid="{00000000-0005-0000-0000-0000E9030000}"/>
    <cellStyle name="40% - Accent1 2 3 3 2" xfId="1781" xr:uid="{00000000-0005-0000-0000-0000EA030000}"/>
    <cellStyle name="40% - Accent1 2 3 3 2 2" xfId="4843" xr:uid="{00000000-0005-0000-0000-0000EB030000}"/>
    <cellStyle name="40% - Accent1 2 3 3 3" xfId="3920" xr:uid="{00000000-0005-0000-0000-0000EC030000}"/>
    <cellStyle name="40% - Accent1 2 3 3 4" xfId="3227" xr:uid="{00000000-0005-0000-0000-0000ED030000}"/>
    <cellStyle name="40% - Accent1 2 3 3 5" xfId="2527" xr:uid="{00000000-0005-0000-0000-0000EE030000}"/>
    <cellStyle name="40% - Accent1 2 3 4" xfId="1299" xr:uid="{00000000-0005-0000-0000-0000EF030000}"/>
    <cellStyle name="40% - Accent1 2 3 4 2" xfId="4375" xr:uid="{00000000-0005-0000-0000-0000F0030000}"/>
    <cellStyle name="40% - Accent1 2 3 5" xfId="3462" xr:uid="{00000000-0005-0000-0000-0000F1030000}"/>
    <cellStyle name="40% - Accent1 2 3 6" xfId="2761" xr:uid="{00000000-0005-0000-0000-0000F2030000}"/>
    <cellStyle name="40% - Accent1 2 3 7" xfId="2060" xr:uid="{00000000-0005-0000-0000-0000F3030000}"/>
    <cellStyle name="40% - Accent1 2 3 8" xfId="5310" xr:uid="{74B47000-8FBE-4B9C-A3E9-8A7553D5B838}"/>
    <cellStyle name="40% - Accent1 2 4" xfId="536" xr:uid="{00000000-0005-0000-0000-0000F4030000}"/>
    <cellStyle name="40% - Accent1 2 4 2" xfId="999" xr:uid="{00000000-0005-0000-0000-0000F5030000}"/>
    <cellStyle name="40% - Accent1 2 4 2 2" xfId="4078" xr:uid="{00000000-0005-0000-0000-0000F6030000}"/>
    <cellStyle name="40% - Accent1 2 4 3" xfId="1474" xr:uid="{00000000-0005-0000-0000-0000F7030000}"/>
    <cellStyle name="40% - Accent1 2 4 3 2" xfId="4540" xr:uid="{00000000-0005-0000-0000-0000F8030000}"/>
    <cellStyle name="40% - Accent1 2 4 4" xfId="3623" xr:uid="{00000000-0005-0000-0000-0000F9030000}"/>
    <cellStyle name="40% - Accent1 2 4 5" xfId="2926" xr:uid="{00000000-0005-0000-0000-0000FA030000}"/>
    <cellStyle name="40% - Accent1 2 4 6" xfId="2227" xr:uid="{00000000-0005-0000-0000-0000FB030000}"/>
    <cellStyle name="40% - Accent1 2 5" xfId="768" xr:uid="{00000000-0005-0000-0000-0000FC030000}"/>
    <cellStyle name="40% - Accent1 2 5 2" xfId="1709" xr:uid="{00000000-0005-0000-0000-0000FD030000}"/>
    <cellStyle name="40% - Accent1 2 5 2 2" xfId="4771" xr:uid="{00000000-0005-0000-0000-0000FE030000}"/>
    <cellStyle name="40% - Accent1 2 5 3" xfId="3850" xr:uid="{00000000-0005-0000-0000-0000FF030000}"/>
    <cellStyle name="40% - Accent1 2 5 4" xfId="3157" xr:uid="{00000000-0005-0000-0000-000000040000}"/>
    <cellStyle name="40% - Accent1 2 5 5" xfId="2458" xr:uid="{00000000-0005-0000-0000-000001040000}"/>
    <cellStyle name="40% - Accent1 2 6" xfId="1229" xr:uid="{00000000-0005-0000-0000-000002040000}"/>
    <cellStyle name="40% - Accent1 2 6 2" xfId="4305" xr:uid="{00000000-0005-0000-0000-000003040000}"/>
    <cellStyle name="40% - Accent1 2 7" xfId="3392" xr:uid="{00000000-0005-0000-0000-000004040000}"/>
    <cellStyle name="40% - Accent1 2 8" xfId="2691" xr:uid="{00000000-0005-0000-0000-000005040000}"/>
    <cellStyle name="40% - Accent1 2 9" xfId="1986" xr:uid="{00000000-0005-0000-0000-000006040000}"/>
    <cellStyle name="40% - Accent1 3" xfId="26" xr:uid="{00000000-0005-0000-0000-000007040000}"/>
    <cellStyle name="40% - Accent1 3 2" xfId="199" xr:uid="{00000000-0005-0000-0000-000008040000}"/>
    <cellStyle name="40% - Accent1 3 2 2" xfId="606" xr:uid="{00000000-0005-0000-0000-000009040000}"/>
    <cellStyle name="40% - Accent1 3 2 2 2" xfId="1069" xr:uid="{00000000-0005-0000-0000-00000A040000}"/>
    <cellStyle name="40% - Accent1 3 2 2 2 2" xfId="4148" xr:uid="{00000000-0005-0000-0000-00000B040000}"/>
    <cellStyle name="40% - Accent1 3 2 2 3" xfId="1544" xr:uid="{00000000-0005-0000-0000-00000C040000}"/>
    <cellStyle name="40% - Accent1 3 2 2 3 2" xfId="4610" xr:uid="{00000000-0005-0000-0000-00000D040000}"/>
    <cellStyle name="40% - Accent1 3 2 2 4" xfId="3693" xr:uid="{00000000-0005-0000-0000-00000E040000}"/>
    <cellStyle name="40% - Accent1 3 2 2 5" xfId="2996" xr:uid="{00000000-0005-0000-0000-00000F040000}"/>
    <cellStyle name="40% - Accent1 3 2 2 6" xfId="2297" xr:uid="{00000000-0005-0000-0000-000010040000}"/>
    <cellStyle name="40% - Accent1 3 2 3" xfId="841" xr:uid="{00000000-0005-0000-0000-000011040000}"/>
    <cellStyle name="40% - Accent1 3 2 3 2" xfId="1782" xr:uid="{00000000-0005-0000-0000-000012040000}"/>
    <cellStyle name="40% - Accent1 3 2 3 2 2" xfId="4844" xr:uid="{00000000-0005-0000-0000-000013040000}"/>
    <cellStyle name="40% - Accent1 3 2 3 3" xfId="3921" xr:uid="{00000000-0005-0000-0000-000014040000}"/>
    <cellStyle name="40% - Accent1 3 2 3 4" xfId="3228" xr:uid="{00000000-0005-0000-0000-000015040000}"/>
    <cellStyle name="40% - Accent1 3 2 3 5" xfId="2528" xr:uid="{00000000-0005-0000-0000-000016040000}"/>
    <cellStyle name="40% - Accent1 3 2 4" xfId="1300" xr:uid="{00000000-0005-0000-0000-000017040000}"/>
    <cellStyle name="40% - Accent1 3 2 4 2" xfId="4376" xr:uid="{00000000-0005-0000-0000-000018040000}"/>
    <cellStyle name="40% - Accent1 3 2 5" xfId="3463" xr:uid="{00000000-0005-0000-0000-000019040000}"/>
    <cellStyle name="40% - Accent1 3 2 6" xfId="2762" xr:uid="{00000000-0005-0000-0000-00001A040000}"/>
    <cellStyle name="40% - Accent1 3 2 7" xfId="2061" xr:uid="{00000000-0005-0000-0000-00001B040000}"/>
    <cellStyle name="40% - Accent1 3 3" xfId="535" xr:uid="{00000000-0005-0000-0000-00001C040000}"/>
    <cellStyle name="40% - Accent1 3 3 2" xfId="998" xr:uid="{00000000-0005-0000-0000-00001D040000}"/>
    <cellStyle name="40% - Accent1 3 3 2 2" xfId="4077" xr:uid="{00000000-0005-0000-0000-00001E040000}"/>
    <cellStyle name="40% - Accent1 3 3 3" xfId="1473" xr:uid="{00000000-0005-0000-0000-00001F040000}"/>
    <cellStyle name="40% - Accent1 3 3 3 2" xfId="4539" xr:uid="{00000000-0005-0000-0000-000020040000}"/>
    <cellStyle name="40% - Accent1 3 3 4" xfId="3622" xr:uid="{00000000-0005-0000-0000-000021040000}"/>
    <cellStyle name="40% - Accent1 3 3 5" xfId="2925" xr:uid="{00000000-0005-0000-0000-000022040000}"/>
    <cellStyle name="40% - Accent1 3 3 6" xfId="2226" xr:uid="{00000000-0005-0000-0000-000023040000}"/>
    <cellStyle name="40% - Accent1 3 4" xfId="767" xr:uid="{00000000-0005-0000-0000-000024040000}"/>
    <cellStyle name="40% - Accent1 3 4 2" xfId="1708" xr:uid="{00000000-0005-0000-0000-000025040000}"/>
    <cellStyle name="40% - Accent1 3 4 2 2" xfId="4770" xr:uid="{00000000-0005-0000-0000-000026040000}"/>
    <cellStyle name="40% - Accent1 3 4 3" xfId="3849" xr:uid="{00000000-0005-0000-0000-000027040000}"/>
    <cellStyle name="40% - Accent1 3 4 4" xfId="3156" xr:uid="{00000000-0005-0000-0000-000028040000}"/>
    <cellStyle name="40% - Accent1 3 4 5" xfId="2457" xr:uid="{00000000-0005-0000-0000-000029040000}"/>
    <cellStyle name="40% - Accent1 3 5" xfId="1228" xr:uid="{00000000-0005-0000-0000-00002A040000}"/>
    <cellStyle name="40% - Accent1 3 5 2" xfId="4304" xr:uid="{00000000-0005-0000-0000-00002B040000}"/>
    <cellStyle name="40% - Accent1 3 6" xfId="3391" xr:uid="{00000000-0005-0000-0000-00002C040000}"/>
    <cellStyle name="40% - Accent1 3 7" xfId="2690" xr:uid="{00000000-0005-0000-0000-00002D040000}"/>
    <cellStyle name="40% - Accent1 3 8" xfId="1985" xr:uid="{00000000-0005-0000-0000-00002E040000}"/>
    <cellStyle name="40% - Accent1 3 9" xfId="5329" xr:uid="{D4D8A04C-1D33-4AF7-AC01-B7A73E99C927}"/>
    <cellStyle name="40% - Accent1 4" xfId="200" xr:uid="{00000000-0005-0000-0000-00002F040000}"/>
    <cellStyle name="40% - Accent1 4 2" xfId="201" xr:uid="{00000000-0005-0000-0000-000030040000}"/>
    <cellStyle name="40% - Accent1 4 2 2" xfId="608" xr:uid="{00000000-0005-0000-0000-000031040000}"/>
    <cellStyle name="40% - Accent1 4 2 2 2" xfId="1071" xr:uid="{00000000-0005-0000-0000-000032040000}"/>
    <cellStyle name="40% - Accent1 4 2 2 2 2" xfId="4150" xr:uid="{00000000-0005-0000-0000-000033040000}"/>
    <cellStyle name="40% - Accent1 4 2 2 3" xfId="1546" xr:uid="{00000000-0005-0000-0000-000034040000}"/>
    <cellStyle name="40% - Accent1 4 2 2 3 2" xfId="4612" xr:uid="{00000000-0005-0000-0000-000035040000}"/>
    <cellStyle name="40% - Accent1 4 2 2 4" xfId="3695" xr:uid="{00000000-0005-0000-0000-000036040000}"/>
    <cellStyle name="40% - Accent1 4 2 2 5" xfId="2998" xr:uid="{00000000-0005-0000-0000-000037040000}"/>
    <cellStyle name="40% - Accent1 4 2 2 6" xfId="2299" xr:uid="{00000000-0005-0000-0000-000038040000}"/>
    <cellStyle name="40% - Accent1 4 2 3" xfId="843" xr:uid="{00000000-0005-0000-0000-000039040000}"/>
    <cellStyle name="40% - Accent1 4 2 3 2" xfId="1784" xr:uid="{00000000-0005-0000-0000-00003A040000}"/>
    <cellStyle name="40% - Accent1 4 2 3 2 2" xfId="4846" xr:uid="{00000000-0005-0000-0000-00003B040000}"/>
    <cellStyle name="40% - Accent1 4 2 3 3" xfId="3923" xr:uid="{00000000-0005-0000-0000-00003C040000}"/>
    <cellStyle name="40% - Accent1 4 2 3 4" xfId="3230" xr:uid="{00000000-0005-0000-0000-00003D040000}"/>
    <cellStyle name="40% - Accent1 4 2 3 5" xfId="2530" xr:uid="{00000000-0005-0000-0000-00003E040000}"/>
    <cellStyle name="40% - Accent1 4 2 4" xfId="1302" xr:uid="{00000000-0005-0000-0000-00003F040000}"/>
    <cellStyle name="40% - Accent1 4 2 4 2" xfId="4378" xr:uid="{00000000-0005-0000-0000-000040040000}"/>
    <cellStyle name="40% - Accent1 4 2 5" xfId="3465" xr:uid="{00000000-0005-0000-0000-000041040000}"/>
    <cellStyle name="40% - Accent1 4 2 6" xfId="2764" xr:uid="{00000000-0005-0000-0000-000042040000}"/>
    <cellStyle name="40% - Accent1 4 2 7" xfId="2063" xr:uid="{00000000-0005-0000-0000-000043040000}"/>
    <cellStyle name="40% - Accent1 4 3" xfId="607" xr:uid="{00000000-0005-0000-0000-000044040000}"/>
    <cellStyle name="40% - Accent1 4 3 2" xfId="1070" xr:uid="{00000000-0005-0000-0000-000045040000}"/>
    <cellStyle name="40% - Accent1 4 3 2 2" xfId="4149" xr:uid="{00000000-0005-0000-0000-000046040000}"/>
    <cellStyle name="40% - Accent1 4 3 3" xfId="1545" xr:uid="{00000000-0005-0000-0000-000047040000}"/>
    <cellStyle name="40% - Accent1 4 3 3 2" xfId="4611" xr:uid="{00000000-0005-0000-0000-000048040000}"/>
    <cellStyle name="40% - Accent1 4 3 4" xfId="3694" xr:uid="{00000000-0005-0000-0000-000049040000}"/>
    <cellStyle name="40% - Accent1 4 3 5" xfId="2997" xr:uid="{00000000-0005-0000-0000-00004A040000}"/>
    <cellStyle name="40% - Accent1 4 3 6" xfId="2298" xr:uid="{00000000-0005-0000-0000-00004B040000}"/>
    <cellStyle name="40% - Accent1 4 4" xfId="842" xr:uid="{00000000-0005-0000-0000-00004C040000}"/>
    <cellStyle name="40% - Accent1 4 4 2" xfId="1783" xr:uid="{00000000-0005-0000-0000-00004D040000}"/>
    <cellStyle name="40% - Accent1 4 4 2 2" xfId="4845" xr:uid="{00000000-0005-0000-0000-00004E040000}"/>
    <cellStyle name="40% - Accent1 4 4 3" xfId="3922" xr:uid="{00000000-0005-0000-0000-00004F040000}"/>
    <cellStyle name="40% - Accent1 4 4 4" xfId="3229" xr:uid="{00000000-0005-0000-0000-000050040000}"/>
    <cellStyle name="40% - Accent1 4 4 5" xfId="2529" xr:uid="{00000000-0005-0000-0000-000051040000}"/>
    <cellStyle name="40% - Accent1 4 5" xfId="1301" xr:uid="{00000000-0005-0000-0000-000052040000}"/>
    <cellStyle name="40% - Accent1 4 5 2" xfId="4377" xr:uid="{00000000-0005-0000-0000-000053040000}"/>
    <cellStyle name="40% - Accent1 4 6" xfId="3464" xr:uid="{00000000-0005-0000-0000-000054040000}"/>
    <cellStyle name="40% - Accent1 4 7" xfId="2763" xr:uid="{00000000-0005-0000-0000-000055040000}"/>
    <cellStyle name="40% - Accent1 4 8" xfId="2062" xr:uid="{00000000-0005-0000-0000-000056040000}"/>
    <cellStyle name="40% - Accent2" xfId="5247" builtinId="35" customBuiltin="1"/>
    <cellStyle name="40% - Accent2 2" xfId="29" xr:uid="{00000000-0005-0000-0000-000057040000}"/>
    <cellStyle name="40% - Accent2 2 10" xfId="5270" xr:uid="{064E658A-27C4-4050-92AF-D5E22E776F89}"/>
    <cellStyle name="40% - Accent2 2 2" xfId="202" xr:uid="{00000000-0005-0000-0000-000058040000}"/>
    <cellStyle name="40% - Accent2 2 2 2" xfId="203" xr:uid="{00000000-0005-0000-0000-000059040000}"/>
    <cellStyle name="40% - Accent2 2 2 2 2" xfId="610" xr:uid="{00000000-0005-0000-0000-00005A040000}"/>
    <cellStyle name="40% - Accent2 2 2 2 2 2" xfId="1073" xr:uid="{00000000-0005-0000-0000-00005B040000}"/>
    <cellStyle name="40% - Accent2 2 2 2 2 2 2" xfId="4152" xr:uid="{00000000-0005-0000-0000-00005C040000}"/>
    <cellStyle name="40% - Accent2 2 2 2 2 3" xfId="1548" xr:uid="{00000000-0005-0000-0000-00005D040000}"/>
    <cellStyle name="40% - Accent2 2 2 2 2 3 2" xfId="4614" xr:uid="{00000000-0005-0000-0000-00005E040000}"/>
    <cellStyle name="40% - Accent2 2 2 2 2 4" xfId="3697" xr:uid="{00000000-0005-0000-0000-00005F040000}"/>
    <cellStyle name="40% - Accent2 2 2 2 2 5" xfId="3000" xr:uid="{00000000-0005-0000-0000-000060040000}"/>
    <cellStyle name="40% - Accent2 2 2 2 2 6" xfId="2301" xr:uid="{00000000-0005-0000-0000-000061040000}"/>
    <cellStyle name="40% - Accent2 2 2 2 3" xfId="845" xr:uid="{00000000-0005-0000-0000-000062040000}"/>
    <cellStyle name="40% - Accent2 2 2 2 3 2" xfId="1786" xr:uid="{00000000-0005-0000-0000-000063040000}"/>
    <cellStyle name="40% - Accent2 2 2 2 3 2 2" xfId="4848" xr:uid="{00000000-0005-0000-0000-000064040000}"/>
    <cellStyle name="40% - Accent2 2 2 2 3 3" xfId="3925" xr:uid="{00000000-0005-0000-0000-000065040000}"/>
    <cellStyle name="40% - Accent2 2 2 2 3 4" xfId="3232" xr:uid="{00000000-0005-0000-0000-000066040000}"/>
    <cellStyle name="40% - Accent2 2 2 2 3 5" xfId="2532" xr:uid="{00000000-0005-0000-0000-000067040000}"/>
    <cellStyle name="40% - Accent2 2 2 2 4" xfId="1304" xr:uid="{00000000-0005-0000-0000-000068040000}"/>
    <cellStyle name="40% - Accent2 2 2 2 4 2" xfId="4380" xr:uid="{00000000-0005-0000-0000-000069040000}"/>
    <cellStyle name="40% - Accent2 2 2 2 5" xfId="3467" xr:uid="{00000000-0005-0000-0000-00006A040000}"/>
    <cellStyle name="40% - Accent2 2 2 2 6" xfId="2766" xr:uid="{00000000-0005-0000-0000-00006B040000}"/>
    <cellStyle name="40% - Accent2 2 2 2 7" xfId="2065" xr:uid="{00000000-0005-0000-0000-00006C040000}"/>
    <cellStyle name="40% - Accent2 2 2 3" xfId="609" xr:uid="{00000000-0005-0000-0000-00006D040000}"/>
    <cellStyle name="40% - Accent2 2 2 3 2" xfId="1072" xr:uid="{00000000-0005-0000-0000-00006E040000}"/>
    <cellStyle name="40% - Accent2 2 2 3 2 2" xfId="4151" xr:uid="{00000000-0005-0000-0000-00006F040000}"/>
    <cellStyle name="40% - Accent2 2 2 3 3" xfId="1547" xr:uid="{00000000-0005-0000-0000-000070040000}"/>
    <cellStyle name="40% - Accent2 2 2 3 3 2" xfId="4613" xr:uid="{00000000-0005-0000-0000-000071040000}"/>
    <cellStyle name="40% - Accent2 2 2 3 4" xfId="3696" xr:uid="{00000000-0005-0000-0000-000072040000}"/>
    <cellStyle name="40% - Accent2 2 2 3 5" xfId="2999" xr:uid="{00000000-0005-0000-0000-000073040000}"/>
    <cellStyle name="40% - Accent2 2 2 3 6" xfId="2300" xr:uid="{00000000-0005-0000-0000-000074040000}"/>
    <cellStyle name="40% - Accent2 2 2 4" xfId="844" xr:uid="{00000000-0005-0000-0000-000075040000}"/>
    <cellStyle name="40% - Accent2 2 2 4 2" xfId="1785" xr:uid="{00000000-0005-0000-0000-000076040000}"/>
    <cellStyle name="40% - Accent2 2 2 4 2 2" xfId="4847" xr:uid="{00000000-0005-0000-0000-000077040000}"/>
    <cellStyle name="40% - Accent2 2 2 4 3" xfId="3924" xr:uid="{00000000-0005-0000-0000-000078040000}"/>
    <cellStyle name="40% - Accent2 2 2 4 4" xfId="3231" xr:uid="{00000000-0005-0000-0000-000079040000}"/>
    <cellStyle name="40% - Accent2 2 2 4 5" xfId="2531" xr:uid="{00000000-0005-0000-0000-00007A040000}"/>
    <cellStyle name="40% - Accent2 2 2 5" xfId="1303" xr:uid="{00000000-0005-0000-0000-00007B040000}"/>
    <cellStyle name="40% - Accent2 2 2 5 2" xfId="4379" xr:uid="{00000000-0005-0000-0000-00007C040000}"/>
    <cellStyle name="40% - Accent2 2 2 6" xfId="3466" xr:uid="{00000000-0005-0000-0000-00007D040000}"/>
    <cellStyle name="40% - Accent2 2 2 7" xfId="2765" xr:uid="{00000000-0005-0000-0000-00007E040000}"/>
    <cellStyle name="40% - Accent2 2 2 8" xfId="2064" xr:uid="{00000000-0005-0000-0000-00007F040000}"/>
    <cellStyle name="40% - Accent2 2 2 9" xfId="5332" xr:uid="{07F10003-92BE-4DDA-BE74-ED4BCFAE9D10}"/>
    <cellStyle name="40% - Accent2 2 3" xfId="204" xr:uid="{00000000-0005-0000-0000-000080040000}"/>
    <cellStyle name="40% - Accent2 2 3 2" xfId="611" xr:uid="{00000000-0005-0000-0000-000081040000}"/>
    <cellStyle name="40% - Accent2 2 3 2 2" xfId="1074" xr:uid="{00000000-0005-0000-0000-000082040000}"/>
    <cellStyle name="40% - Accent2 2 3 2 2 2" xfId="4153" xr:uid="{00000000-0005-0000-0000-000083040000}"/>
    <cellStyle name="40% - Accent2 2 3 2 3" xfId="1549" xr:uid="{00000000-0005-0000-0000-000084040000}"/>
    <cellStyle name="40% - Accent2 2 3 2 3 2" xfId="4615" xr:uid="{00000000-0005-0000-0000-000085040000}"/>
    <cellStyle name="40% - Accent2 2 3 2 4" xfId="3698" xr:uid="{00000000-0005-0000-0000-000086040000}"/>
    <cellStyle name="40% - Accent2 2 3 2 5" xfId="3001" xr:uid="{00000000-0005-0000-0000-000087040000}"/>
    <cellStyle name="40% - Accent2 2 3 2 6" xfId="2302" xr:uid="{00000000-0005-0000-0000-000088040000}"/>
    <cellStyle name="40% - Accent2 2 3 3" xfId="846" xr:uid="{00000000-0005-0000-0000-000089040000}"/>
    <cellStyle name="40% - Accent2 2 3 3 2" xfId="1787" xr:uid="{00000000-0005-0000-0000-00008A040000}"/>
    <cellStyle name="40% - Accent2 2 3 3 2 2" xfId="4849" xr:uid="{00000000-0005-0000-0000-00008B040000}"/>
    <cellStyle name="40% - Accent2 2 3 3 3" xfId="3926" xr:uid="{00000000-0005-0000-0000-00008C040000}"/>
    <cellStyle name="40% - Accent2 2 3 3 4" xfId="3233" xr:uid="{00000000-0005-0000-0000-00008D040000}"/>
    <cellStyle name="40% - Accent2 2 3 3 5" xfId="2533" xr:uid="{00000000-0005-0000-0000-00008E040000}"/>
    <cellStyle name="40% - Accent2 2 3 4" xfId="1305" xr:uid="{00000000-0005-0000-0000-00008F040000}"/>
    <cellStyle name="40% - Accent2 2 3 4 2" xfId="4381" xr:uid="{00000000-0005-0000-0000-000090040000}"/>
    <cellStyle name="40% - Accent2 2 3 5" xfId="3468" xr:uid="{00000000-0005-0000-0000-000091040000}"/>
    <cellStyle name="40% - Accent2 2 3 6" xfId="2767" xr:uid="{00000000-0005-0000-0000-000092040000}"/>
    <cellStyle name="40% - Accent2 2 3 7" xfId="2066" xr:uid="{00000000-0005-0000-0000-000093040000}"/>
    <cellStyle name="40% - Accent2 2 3 8" xfId="5311" xr:uid="{906B5792-CC32-43AA-A0C1-1ADD6A951098}"/>
    <cellStyle name="40% - Accent2 2 4" xfId="538" xr:uid="{00000000-0005-0000-0000-000094040000}"/>
    <cellStyle name="40% - Accent2 2 4 2" xfId="1001" xr:uid="{00000000-0005-0000-0000-000095040000}"/>
    <cellStyle name="40% - Accent2 2 4 2 2" xfId="4080" xr:uid="{00000000-0005-0000-0000-000096040000}"/>
    <cellStyle name="40% - Accent2 2 4 3" xfId="1476" xr:uid="{00000000-0005-0000-0000-000097040000}"/>
    <cellStyle name="40% - Accent2 2 4 3 2" xfId="4542" xr:uid="{00000000-0005-0000-0000-000098040000}"/>
    <cellStyle name="40% - Accent2 2 4 4" xfId="3625" xr:uid="{00000000-0005-0000-0000-000099040000}"/>
    <cellStyle name="40% - Accent2 2 4 5" xfId="2928" xr:uid="{00000000-0005-0000-0000-00009A040000}"/>
    <cellStyle name="40% - Accent2 2 4 6" xfId="2229" xr:uid="{00000000-0005-0000-0000-00009B040000}"/>
    <cellStyle name="40% - Accent2 2 5" xfId="770" xr:uid="{00000000-0005-0000-0000-00009C040000}"/>
    <cellStyle name="40% - Accent2 2 5 2" xfId="1711" xr:uid="{00000000-0005-0000-0000-00009D040000}"/>
    <cellStyle name="40% - Accent2 2 5 2 2" xfId="4773" xr:uid="{00000000-0005-0000-0000-00009E040000}"/>
    <cellStyle name="40% - Accent2 2 5 3" xfId="3852" xr:uid="{00000000-0005-0000-0000-00009F040000}"/>
    <cellStyle name="40% - Accent2 2 5 4" xfId="3159" xr:uid="{00000000-0005-0000-0000-0000A0040000}"/>
    <cellStyle name="40% - Accent2 2 5 5" xfId="2460" xr:uid="{00000000-0005-0000-0000-0000A1040000}"/>
    <cellStyle name="40% - Accent2 2 6" xfId="1231" xr:uid="{00000000-0005-0000-0000-0000A2040000}"/>
    <cellStyle name="40% - Accent2 2 6 2" xfId="4307" xr:uid="{00000000-0005-0000-0000-0000A3040000}"/>
    <cellStyle name="40% - Accent2 2 7" xfId="3394" xr:uid="{00000000-0005-0000-0000-0000A4040000}"/>
    <cellStyle name="40% - Accent2 2 8" xfId="2693" xr:uid="{00000000-0005-0000-0000-0000A5040000}"/>
    <cellStyle name="40% - Accent2 2 9" xfId="1988" xr:uid="{00000000-0005-0000-0000-0000A6040000}"/>
    <cellStyle name="40% - Accent2 3" xfId="28" xr:uid="{00000000-0005-0000-0000-0000A7040000}"/>
    <cellStyle name="40% - Accent2 3 2" xfId="205" xr:uid="{00000000-0005-0000-0000-0000A8040000}"/>
    <cellStyle name="40% - Accent2 3 2 2" xfId="612" xr:uid="{00000000-0005-0000-0000-0000A9040000}"/>
    <cellStyle name="40% - Accent2 3 2 2 2" xfId="1075" xr:uid="{00000000-0005-0000-0000-0000AA040000}"/>
    <cellStyle name="40% - Accent2 3 2 2 2 2" xfId="4154" xr:uid="{00000000-0005-0000-0000-0000AB040000}"/>
    <cellStyle name="40% - Accent2 3 2 2 3" xfId="1550" xr:uid="{00000000-0005-0000-0000-0000AC040000}"/>
    <cellStyle name="40% - Accent2 3 2 2 3 2" xfId="4616" xr:uid="{00000000-0005-0000-0000-0000AD040000}"/>
    <cellStyle name="40% - Accent2 3 2 2 4" xfId="3699" xr:uid="{00000000-0005-0000-0000-0000AE040000}"/>
    <cellStyle name="40% - Accent2 3 2 2 5" xfId="3002" xr:uid="{00000000-0005-0000-0000-0000AF040000}"/>
    <cellStyle name="40% - Accent2 3 2 2 6" xfId="2303" xr:uid="{00000000-0005-0000-0000-0000B0040000}"/>
    <cellStyle name="40% - Accent2 3 2 3" xfId="847" xr:uid="{00000000-0005-0000-0000-0000B1040000}"/>
    <cellStyle name="40% - Accent2 3 2 3 2" xfId="1788" xr:uid="{00000000-0005-0000-0000-0000B2040000}"/>
    <cellStyle name="40% - Accent2 3 2 3 2 2" xfId="4850" xr:uid="{00000000-0005-0000-0000-0000B3040000}"/>
    <cellStyle name="40% - Accent2 3 2 3 3" xfId="3927" xr:uid="{00000000-0005-0000-0000-0000B4040000}"/>
    <cellStyle name="40% - Accent2 3 2 3 4" xfId="3234" xr:uid="{00000000-0005-0000-0000-0000B5040000}"/>
    <cellStyle name="40% - Accent2 3 2 3 5" xfId="2534" xr:uid="{00000000-0005-0000-0000-0000B6040000}"/>
    <cellStyle name="40% - Accent2 3 2 4" xfId="1306" xr:uid="{00000000-0005-0000-0000-0000B7040000}"/>
    <cellStyle name="40% - Accent2 3 2 4 2" xfId="4382" xr:uid="{00000000-0005-0000-0000-0000B8040000}"/>
    <cellStyle name="40% - Accent2 3 2 5" xfId="3469" xr:uid="{00000000-0005-0000-0000-0000B9040000}"/>
    <cellStyle name="40% - Accent2 3 2 6" xfId="2768" xr:uid="{00000000-0005-0000-0000-0000BA040000}"/>
    <cellStyle name="40% - Accent2 3 2 7" xfId="2067" xr:uid="{00000000-0005-0000-0000-0000BB040000}"/>
    <cellStyle name="40% - Accent2 3 3" xfId="537" xr:uid="{00000000-0005-0000-0000-0000BC040000}"/>
    <cellStyle name="40% - Accent2 3 3 2" xfId="1000" xr:uid="{00000000-0005-0000-0000-0000BD040000}"/>
    <cellStyle name="40% - Accent2 3 3 2 2" xfId="4079" xr:uid="{00000000-0005-0000-0000-0000BE040000}"/>
    <cellStyle name="40% - Accent2 3 3 3" xfId="1475" xr:uid="{00000000-0005-0000-0000-0000BF040000}"/>
    <cellStyle name="40% - Accent2 3 3 3 2" xfId="4541" xr:uid="{00000000-0005-0000-0000-0000C0040000}"/>
    <cellStyle name="40% - Accent2 3 3 4" xfId="3624" xr:uid="{00000000-0005-0000-0000-0000C1040000}"/>
    <cellStyle name="40% - Accent2 3 3 5" xfId="2927" xr:uid="{00000000-0005-0000-0000-0000C2040000}"/>
    <cellStyle name="40% - Accent2 3 3 6" xfId="2228" xr:uid="{00000000-0005-0000-0000-0000C3040000}"/>
    <cellStyle name="40% - Accent2 3 4" xfId="769" xr:uid="{00000000-0005-0000-0000-0000C4040000}"/>
    <cellStyle name="40% - Accent2 3 4 2" xfId="1710" xr:uid="{00000000-0005-0000-0000-0000C5040000}"/>
    <cellStyle name="40% - Accent2 3 4 2 2" xfId="4772" xr:uid="{00000000-0005-0000-0000-0000C6040000}"/>
    <cellStyle name="40% - Accent2 3 4 3" xfId="3851" xr:uid="{00000000-0005-0000-0000-0000C7040000}"/>
    <cellStyle name="40% - Accent2 3 4 4" xfId="3158" xr:uid="{00000000-0005-0000-0000-0000C8040000}"/>
    <cellStyle name="40% - Accent2 3 4 5" xfId="2459" xr:uid="{00000000-0005-0000-0000-0000C9040000}"/>
    <cellStyle name="40% - Accent2 3 5" xfId="1230" xr:uid="{00000000-0005-0000-0000-0000CA040000}"/>
    <cellStyle name="40% - Accent2 3 5 2" xfId="4306" xr:uid="{00000000-0005-0000-0000-0000CB040000}"/>
    <cellStyle name="40% - Accent2 3 6" xfId="3393" xr:uid="{00000000-0005-0000-0000-0000CC040000}"/>
    <cellStyle name="40% - Accent2 3 7" xfId="2692" xr:uid="{00000000-0005-0000-0000-0000CD040000}"/>
    <cellStyle name="40% - Accent2 3 8" xfId="1987" xr:uid="{00000000-0005-0000-0000-0000CE040000}"/>
    <cellStyle name="40% - Accent2 3 9" xfId="5331" xr:uid="{5C637C56-87DF-40D6-8714-9C045D01A7EF}"/>
    <cellStyle name="40% - Accent2 4" xfId="206" xr:uid="{00000000-0005-0000-0000-0000CF040000}"/>
    <cellStyle name="40% - Accent2 4 2" xfId="207" xr:uid="{00000000-0005-0000-0000-0000D0040000}"/>
    <cellStyle name="40% - Accent2 4 2 2" xfId="614" xr:uid="{00000000-0005-0000-0000-0000D1040000}"/>
    <cellStyle name="40% - Accent2 4 2 2 2" xfId="1077" xr:uid="{00000000-0005-0000-0000-0000D2040000}"/>
    <cellStyle name="40% - Accent2 4 2 2 2 2" xfId="4156" xr:uid="{00000000-0005-0000-0000-0000D3040000}"/>
    <cellStyle name="40% - Accent2 4 2 2 3" xfId="1552" xr:uid="{00000000-0005-0000-0000-0000D4040000}"/>
    <cellStyle name="40% - Accent2 4 2 2 3 2" xfId="4618" xr:uid="{00000000-0005-0000-0000-0000D5040000}"/>
    <cellStyle name="40% - Accent2 4 2 2 4" xfId="3701" xr:uid="{00000000-0005-0000-0000-0000D6040000}"/>
    <cellStyle name="40% - Accent2 4 2 2 5" xfId="3004" xr:uid="{00000000-0005-0000-0000-0000D7040000}"/>
    <cellStyle name="40% - Accent2 4 2 2 6" xfId="2305" xr:uid="{00000000-0005-0000-0000-0000D8040000}"/>
    <cellStyle name="40% - Accent2 4 2 3" xfId="849" xr:uid="{00000000-0005-0000-0000-0000D9040000}"/>
    <cellStyle name="40% - Accent2 4 2 3 2" xfId="1790" xr:uid="{00000000-0005-0000-0000-0000DA040000}"/>
    <cellStyle name="40% - Accent2 4 2 3 2 2" xfId="4852" xr:uid="{00000000-0005-0000-0000-0000DB040000}"/>
    <cellStyle name="40% - Accent2 4 2 3 3" xfId="3929" xr:uid="{00000000-0005-0000-0000-0000DC040000}"/>
    <cellStyle name="40% - Accent2 4 2 3 4" xfId="3236" xr:uid="{00000000-0005-0000-0000-0000DD040000}"/>
    <cellStyle name="40% - Accent2 4 2 3 5" xfId="2536" xr:uid="{00000000-0005-0000-0000-0000DE040000}"/>
    <cellStyle name="40% - Accent2 4 2 4" xfId="1308" xr:uid="{00000000-0005-0000-0000-0000DF040000}"/>
    <cellStyle name="40% - Accent2 4 2 4 2" xfId="4384" xr:uid="{00000000-0005-0000-0000-0000E0040000}"/>
    <cellStyle name="40% - Accent2 4 2 5" xfId="3471" xr:uid="{00000000-0005-0000-0000-0000E1040000}"/>
    <cellStyle name="40% - Accent2 4 2 6" xfId="2770" xr:uid="{00000000-0005-0000-0000-0000E2040000}"/>
    <cellStyle name="40% - Accent2 4 2 7" xfId="2069" xr:uid="{00000000-0005-0000-0000-0000E3040000}"/>
    <cellStyle name="40% - Accent2 4 3" xfId="613" xr:uid="{00000000-0005-0000-0000-0000E4040000}"/>
    <cellStyle name="40% - Accent2 4 3 2" xfId="1076" xr:uid="{00000000-0005-0000-0000-0000E5040000}"/>
    <cellStyle name="40% - Accent2 4 3 2 2" xfId="4155" xr:uid="{00000000-0005-0000-0000-0000E6040000}"/>
    <cellStyle name="40% - Accent2 4 3 3" xfId="1551" xr:uid="{00000000-0005-0000-0000-0000E7040000}"/>
    <cellStyle name="40% - Accent2 4 3 3 2" xfId="4617" xr:uid="{00000000-0005-0000-0000-0000E8040000}"/>
    <cellStyle name="40% - Accent2 4 3 4" xfId="3700" xr:uid="{00000000-0005-0000-0000-0000E9040000}"/>
    <cellStyle name="40% - Accent2 4 3 5" xfId="3003" xr:uid="{00000000-0005-0000-0000-0000EA040000}"/>
    <cellStyle name="40% - Accent2 4 3 6" xfId="2304" xr:uid="{00000000-0005-0000-0000-0000EB040000}"/>
    <cellStyle name="40% - Accent2 4 4" xfId="848" xr:uid="{00000000-0005-0000-0000-0000EC040000}"/>
    <cellStyle name="40% - Accent2 4 4 2" xfId="1789" xr:uid="{00000000-0005-0000-0000-0000ED040000}"/>
    <cellStyle name="40% - Accent2 4 4 2 2" xfId="4851" xr:uid="{00000000-0005-0000-0000-0000EE040000}"/>
    <cellStyle name="40% - Accent2 4 4 3" xfId="3928" xr:uid="{00000000-0005-0000-0000-0000EF040000}"/>
    <cellStyle name="40% - Accent2 4 4 4" xfId="3235" xr:uid="{00000000-0005-0000-0000-0000F0040000}"/>
    <cellStyle name="40% - Accent2 4 4 5" xfId="2535" xr:uid="{00000000-0005-0000-0000-0000F1040000}"/>
    <cellStyle name="40% - Accent2 4 5" xfId="1307" xr:uid="{00000000-0005-0000-0000-0000F2040000}"/>
    <cellStyle name="40% - Accent2 4 5 2" xfId="4383" xr:uid="{00000000-0005-0000-0000-0000F3040000}"/>
    <cellStyle name="40% - Accent2 4 6" xfId="3470" xr:uid="{00000000-0005-0000-0000-0000F4040000}"/>
    <cellStyle name="40% - Accent2 4 7" xfId="2769" xr:uid="{00000000-0005-0000-0000-0000F5040000}"/>
    <cellStyle name="40% - Accent2 4 8" xfId="2068" xr:uid="{00000000-0005-0000-0000-0000F6040000}"/>
    <cellStyle name="40% - Accent3" xfId="5250" builtinId="39" customBuiltin="1"/>
    <cellStyle name="40% - Accent3 2" xfId="31" xr:uid="{00000000-0005-0000-0000-0000F7040000}"/>
    <cellStyle name="40% - Accent3 2 10" xfId="5271" xr:uid="{EA6355CD-D558-45F5-B25C-8EEDAC44157C}"/>
    <cellStyle name="40% - Accent3 2 2" xfId="208" xr:uid="{00000000-0005-0000-0000-0000F8040000}"/>
    <cellStyle name="40% - Accent3 2 2 2" xfId="209" xr:uid="{00000000-0005-0000-0000-0000F9040000}"/>
    <cellStyle name="40% - Accent3 2 2 2 2" xfId="616" xr:uid="{00000000-0005-0000-0000-0000FA040000}"/>
    <cellStyle name="40% - Accent3 2 2 2 2 2" xfId="1079" xr:uid="{00000000-0005-0000-0000-0000FB040000}"/>
    <cellStyle name="40% - Accent3 2 2 2 2 2 2" xfId="4158" xr:uid="{00000000-0005-0000-0000-0000FC040000}"/>
    <cellStyle name="40% - Accent3 2 2 2 2 3" xfId="1554" xr:uid="{00000000-0005-0000-0000-0000FD040000}"/>
    <cellStyle name="40% - Accent3 2 2 2 2 3 2" xfId="4620" xr:uid="{00000000-0005-0000-0000-0000FE040000}"/>
    <cellStyle name="40% - Accent3 2 2 2 2 4" xfId="3703" xr:uid="{00000000-0005-0000-0000-0000FF040000}"/>
    <cellStyle name="40% - Accent3 2 2 2 2 5" xfId="3006" xr:uid="{00000000-0005-0000-0000-000000050000}"/>
    <cellStyle name="40% - Accent3 2 2 2 2 6" xfId="2307" xr:uid="{00000000-0005-0000-0000-000001050000}"/>
    <cellStyle name="40% - Accent3 2 2 2 3" xfId="851" xr:uid="{00000000-0005-0000-0000-000002050000}"/>
    <cellStyle name="40% - Accent3 2 2 2 3 2" xfId="1792" xr:uid="{00000000-0005-0000-0000-000003050000}"/>
    <cellStyle name="40% - Accent3 2 2 2 3 2 2" xfId="4854" xr:uid="{00000000-0005-0000-0000-000004050000}"/>
    <cellStyle name="40% - Accent3 2 2 2 3 3" xfId="3931" xr:uid="{00000000-0005-0000-0000-000005050000}"/>
    <cellStyle name="40% - Accent3 2 2 2 3 4" xfId="3238" xr:uid="{00000000-0005-0000-0000-000006050000}"/>
    <cellStyle name="40% - Accent3 2 2 2 3 5" xfId="2538" xr:uid="{00000000-0005-0000-0000-000007050000}"/>
    <cellStyle name="40% - Accent3 2 2 2 4" xfId="1310" xr:uid="{00000000-0005-0000-0000-000008050000}"/>
    <cellStyle name="40% - Accent3 2 2 2 4 2" xfId="4386" xr:uid="{00000000-0005-0000-0000-000009050000}"/>
    <cellStyle name="40% - Accent3 2 2 2 5" xfId="3473" xr:uid="{00000000-0005-0000-0000-00000A050000}"/>
    <cellStyle name="40% - Accent3 2 2 2 6" xfId="2772" xr:uid="{00000000-0005-0000-0000-00000B050000}"/>
    <cellStyle name="40% - Accent3 2 2 2 7" xfId="2071" xr:uid="{00000000-0005-0000-0000-00000C050000}"/>
    <cellStyle name="40% - Accent3 2 2 3" xfId="615" xr:uid="{00000000-0005-0000-0000-00000D050000}"/>
    <cellStyle name="40% - Accent3 2 2 3 2" xfId="1078" xr:uid="{00000000-0005-0000-0000-00000E050000}"/>
    <cellStyle name="40% - Accent3 2 2 3 2 2" xfId="4157" xr:uid="{00000000-0005-0000-0000-00000F050000}"/>
    <cellStyle name="40% - Accent3 2 2 3 3" xfId="1553" xr:uid="{00000000-0005-0000-0000-000010050000}"/>
    <cellStyle name="40% - Accent3 2 2 3 3 2" xfId="4619" xr:uid="{00000000-0005-0000-0000-000011050000}"/>
    <cellStyle name="40% - Accent3 2 2 3 4" xfId="3702" xr:uid="{00000000-0005-0000-0000-000012050000}"/>
    <cellStyle name="40% - Accent3 2 2 3 5" xfId="3005" xr:uid="{00000000-0005-0000-0000-000013050000}"/>
    <cellStyle name="40% - Accent3 2 2 3 6" xfId="2306" xr:uid="{00000000-0005-0000-0000-000014050000}"/>
    <cellStyle name="40% - Accent3 2 2 4" xfId="850" xr:uid="{00000000-0005-0000-0000-000015050000}"/>
    <cellStyle name="40% - Accent3 2 2 4 2" xfId="1791" xr:uid="{00000000-0005-0000-0000-000016050000}"/>
    <cellStyle name="40% - Accent3 2 2 4 2 2" xfId="4853" xr:uid="{00000000-0005-0000-0000-000017050000}"/>
    <cellStyle name="40% - Accent3 2 2 4 3" xfId="3930" xr:uid="{00000000-0005-0000-0000-000018050000}"/>
    <cellStyle name="40% - Accent3 2 2 4 4" xfId="3237" xr:uid="{00000000-0005-0000-0000-000019050000}"/>
    <cellStyle name="40% - Accent3 2 2 4 5" xfId="2537" xr:uid="{00000000-0005-0000-0000-00001A050000}"/>
    <cellStyle name="40% - Accent3 2 2 5" xfId="1309" xr:uid="{00000000-0005-0000-0000-00001B050000}"/>
    <cellStyle name="40% - Accent3 2 2 5 2" xfId="4385" xr:uid="{00000000-0005-0000-0000-00001C050000}"/>
    <cellStyle name="40% - Accent3 2 2 6" xfId="3472" xr:uid="{00000000-0005-0000-0000-00001D050000}"/>
    <cellStyle name="40% - Accent3 2 2 7" xfId="2771" xr:uid="{00000000-0005-0000-0000-00001E050000}"/>
    <cellStyle name="40% - Accent3 2 2 8" xfId="2070" xr:uid="{00000000-0005-0000-0000-00001F050000}"/>
    <cellStyle name="40% - Accent3 2 2 9" xfId="5334" xr:uid="{D6DCD299-D37C-4918-B2D6-9F949CE0998D}"/>
    <cellStyle name="40% - Accent3 2 3" xfId="210" xr:uid="{00000000-0005-0000-0000-000020050000}"/>
    <cellStyle name="40% - Accent3 2 3 2" xfId="617" xr:uid="{00000000-0005-0000-0000-000021050000}"/>
    <cellStyle name="40% - Accent3 2 3 2 2" xfId="1080" xr:uid="{00000000-0005-0000-0000-000022050000}"/>
    <cellStyle name="40% - Accent3 2 3 2 2 2" xfId="4159" xr:uid="{00000000-0005-0000-0000-000023050000}"/>
    <cellStyle name="40% - Accent3 2 3 2 3" xfId="1555" xr:uid="{00000000-0005-0000-0000-000024050000}"/>
    <cellStyle name="40% - Accent3 2 3 2 3 2" xfId="4621" xr:uid="{00000000-0005-0000-0000-000025050000}"/>
    <cellStyle name="40% - Accent3 2 3 2 4" xfId="3704" xr:uid="{00000000-0005-0000-0000-000026050000}"/>
    <cellStyle name="40% - Accent3 2 3 2 5" xfId="3007" xr:uid="{00000000-0005-0000-0000-000027050000}"/>
    <cellStyle name="40% - Accent3 2 3 2 6" xfId="2308" xr:uid="{00000000-0005-0000-0000-000028050000}"/>
    <cellStyle name="40% - Accent3 2 3 3" xfId="852" xr:uid="{00000000-0005-0000-0000-000029050000}"/>
    <cellStyle name="40% - Accent3 2 3 3 2" xfId="1793" xr:uid="{00000000-0005-0000-0000-00002A050000}"/>
    <cellStyle name="40% - Accent3 2 3 3 2 2" xfId="4855" xr:uid="{00000000-0005-0000-0000-00002B050000}"/>
    <cellStyle name="40% - Accent3 2 3 3 3" xfId="3932" xr:uid="{00000000-0005-0000-0000-00002C050000}"/>
    <cellStyle name="40% - Accent3 2 3 3 4" xfId="3239" xr:uid="{00000000-0005-0000-0000-00002D050000}"/>
    <cellStyle name="40% - Accent3 2 3 3 5" xfId="2539" xr:uid="{00000000-0005-0000-0000-00002E050000}"/>
    <cellStyle name="40% - Accent3 2 3 4" xfId="1311" xr:uid="{00000000-0005-0000-0000-00002F050000}"/>
    <cellStyle name="40% - Accent3 2 3 4 2" xfId="4387" xr:uid="{00000000-0005-0000-0000-000030050000}"/>
    <cellStyle name="40% - Accent3 2 3 5" xfId="3474" xr:uid="{00000000-0005-0000-0000-000031050000}"/>
    <cellStyle name="40% - Accent3 2 3 6" xfId="2773" xr:uid="{00000000-0005-0000-0000-000032050000}"/>
    <cellStyle name="40% - Accent3 2 3 7" xfId="2072" xr:uid="{00000000-0005-0000-0000-000033050000}"/>
    <cellStyle name="40% - Accent3 2 3 8" xfId="5312" xr:uid="{956E3BCE-426E-4FFB-A0C6-028EBA1C0422}"/>
    <cellStyle name="40% - Accent3 2 4" xfId="540" xr:uid="{00000000-0005-0000-0000-000034050000}"/>
    <cellStyle name="40% - Accent3 2 4 2" xfId="1003" xr:uid="{00000000-0005-0000-0000-000035050000}"/>
    <cellStyle name="40% - Accent3 2 4 2 2" xfId="4082" xr:uid="{00000000-0005-0000-0000-000036050000}"/>
    <cellStyle name="40% - Accent3 2 4 3" xfId="1478" xr:uid="{00000000-0005-0000-0000-000037050000}"/>
    <cellStyle name="40% - Accent3 2 4 3 2" xfId="4544" xr:uid="{00000000-0005-0000-0000-000038050000}"/>
    <cellStyle name="40% - Accent3 2 4 4" xfId="3627" xr:uid="{00000000-0005-0000-0000-000039050000}"/>
    <cellStyle name="40% - Accent3 2 4 5" xfId="2930" xr:uid="{00000000-0005-0000-0000-00003A050000}"/>
    <cellStyle name="40% - Accent3 2 4 6" xfId="2231" xr:uid="{00000000-0005-0000-0000-00003B050000}"/>
    <cellStyle name="40% - Accent3 2 5" xfId="772" xr:uid="{00000000-0005-0000-0000-00003C050000}"/>
    <cellStyle name="40% - Accent3 2 5 2" xfId="1713" xr:uid="{00000000-0005-0000-0000-00003D050000}"/>
    <cellStyle name="40% - Accent3 2 5 2 2" xfId="4775" xr:uid="{00000000-0005-0000-0000-00003E050000}"/>
    <cellStyle name="40% - Accent3 2 5 3" xfId="3854" xr:uid="{00000000-0005-0000-0000-00003F050000}"/>
    <cellStyle name="40% - Accent3 2 5 4" xfId="3161" xr:uid="{00000000-0005-0000-0000-000040050000}"/>
    <cellStyle name="40% - Accent3 2 5 5" xfId="2462" xr:uid="{00000000-0005-0000-0000-000041050000}"/>
    <cellStyle name="40% - Accent3 2 6" xfId="1233" xr:uid="{00000000-0005-0000-0000-000042050000}"/>
    <cellStyle name="40% - Accent3 2 6 2" xfId="4309" xr:uid="{00000000-0005-0000-0000-000043050000}"/>
    <cellStyle name="40% - Accent3 2 7" xfId="3396" xr:uid="{00000000-0005-0000-0000-000044050000}"/>
    <cellStyle name="40% - Accent3 2 8" xfId="2695" xr:uid="{00000000-0005-0000-0000-000045050000}"/>
    <cellStyle name="40% - Accent3 2 9" xfId="1990" xr:uid="{00000000-0005-0000-0000-000046050000}"/>
    <cellStyle name="40% - Accent3 3" xfId="30" xr:uid="{00000000-0005-0000-0000-000047050000}"/>
    <cellStyle name="40% - Accent3 3 2" xfId="211" xr:uid="{00000000-0005-0000-0000-000048050000}"/>
    <cellStyle name="40% - Accent3 3 2 2" xfId="618" xr:uid="{00000000-0005-0000-0000-000049050000}"/>
    <cellStyle name="40% - Accent3 3 2 2 2" xfId="1081" xr:uid="{00000000-0005-0000-0000-00004A050000}"/>
    <cellStyle name="40% - Accent3 3 2 2 2 2" xfId="4160" xr:uid="{00000000-0005-0000-0000-00004B050000}"/>
    <cellStyle name="40% - Accent3 3 2 2 3" xfId="1556" xr:uid="{00000000-0005-0000-0000-00004C050000}"/>
    <cellStyle name="40% - Accent3 3 2 2 3 2" xfId="4622" xr:uid="{00000000-0005-0000-0000-00004D050000}"/>
    <cellStyle name="40% - Accent3 3 2 2 4" xfId="3705" xr:uid="{00000000-0005-0000-0000-00004E050000}"/>
    <cellStyle name="40% - Accent3 3 2 2 5" xfId="3008" xr:uid="{00000000-0005-0000-0000-00004F050000}"/>
    <cellStyle name="40% - Accent3 3 2 2 6" xfId="2309" xr:uid="{00000000-0005-0000-0000-000050050000}"/>
    <cellStyle name="40% - Accent3 3 2 3" xfId="853" xr:uid="{00000000-0005-0000-0000-000051050000}"/>
    <cellStyle name="40% - Accent3 3 2 3 2" xfId="1794" xr:uid="{00000000-0005-0000-0000-000052050000}"/>
    <cellStyle name="40% - Accent3 3 2 3 2 2" xfId="4856" xr:uid="{00000000-0005-0000-0000-000053050000}"/>
    <cellStyle name="40% - Accent3 3 2 3 3" xfId="3933" xr:uid="{00000000-0005-0000-0000-000054050000}"/>
    <cellStyle name="40% - Accent3 3 2 3 4" xfId="3240" xr:uid="{00000000-0005-0000-0000-000055050000}"/>
    <cellStyle name="40% - Accent3 3 2 3 5" xfId="2540" xr:uid="{00000000-0005-0000-0000-000056050000}"/>
    <cellStyle name="40% - Accent3 3 2 4" xfId="1312" xr:uid="{00000000-0005-0000-0000-000057050000}"/>
    <cellStyle name="40% - Accent3 3 2 4 2" xfId="4388" xr:uid="{00000000-0005-0000-0000-000058050000}"/>
    <cellStyle name="40% - Accent3 3 2 5" xfId="3475" xr:uid="{00000000-0005-0000-0000-000059050000}"/>
    <cellStyle name="40% - Accent3 3 2 6" xfId="2774" xr:uid="{00000000-0005-0000-0000-00005A050000}"/>
    <cellStyle name="40% - Accent3 3 2 7" xfId="2073" xr:uid="{00000000-0005-0000-0000-00005B050000}"/>
    <cellStyle name="40% - Accent3 3 3" xfId="539" xr:uid="{00000000-0005-0000-0000-00005C050000}"/>
    <cellStyle name="40% - Accent3 3 3 2" xfId="1002" xr:uid="{00000000-0005-0000-0000-00005D050000}"/>
    <cellStyle name="40% - Accent3 3 3 2 2" xfId="4081" xr:uid="{00000000-0005-0000-0000-00005E050000}"/>
    <cellStyle name="40% - Accent3 3 3 3" xfId="1477" xr:uid="{00000000-0005-0000-0000-00005F050000}"/>
    <cellStyle name="40% - Accent3 3 3 3 2" xfId="4543" xr:uid="{00000000-0005-0000-0000-000060050000}"/>
    <cellStyle name="40% - Accent3 3 3 4" xfId="3626" xr:uid="{00000000-0005-0000-0000-000061050000}"/>
    <cellStyle name="40% - Accent3 3 3 5" xfId="2929" xr:uid="{00000000-0005-0000-0000-000062050000}"/>
    <cellStyle name="40% - Accent3 3 3 6" xfId="2230" xr:uid="{00000000-0005-0000-0000-000063050000}"/>
    <cellStyle name="40% - Accent3 3 4" xfId="771" xr:uid="{00000000-0005-0000-0000-000064050000}"/>
    <cellStyle name="40% - Accent3 3 4 2" xfId="1712" xr:uid="{00000000-0005-0000-0000-000065050000}"/>
    <cellStyle name="40% - Accent3 3 4 2 2" xfId="4774" xr:uid="{00000000-0005-0000-0000-000066050000}"/>
    <cellStyle name="40% - Accent3 3 4 3" xfId="3853" xr:uid="{00000000-0005-0000-0000-000067050000}"/>
    <cellStyle name="40% - Accent3 3 4 4" xfId="3160" xr:uid="{00000000-0005-0000-0000-000068050000}"/>
    <cellStyle name="40% - Accent3 3 4 5" xfId="2461" xr:uid="{00000000-0005-0000-0000-000069050000}"/>
    <cellStyle name="40% - Accent3 3 5" xfId="1232" xr:uid="{00000000-0005-0000-0000-00006A050000}"/>
    <cellStyle name="40% - Accent3 3 5 2" xfId="4308" xr:uid="{00000000-0005-0000-0000-00006B050000}"/>
    <cellStyle name="40% - Accent3 3 6" xfId="3395" xr:uid="{00000000-0005-0000-0000-00006C050000}"/>
    <cellStyle name="40% - Accent3 3 7" xfId="2694" xr:uid="{00000000-0005-0000-0000-00006D050000}"/>
    <cellStyle name="40% - Accent3 3 8" xfId="1989" xr:uid="{00000000-0005-0000-0000-00006E050000}"/>
    <cellStyle name="40% - Accent3 3 9" xfId="5333" xr:uid="{351176E3-7C90-4510-BC42-456FCE86C05E}"/>
    <cellStyle name="40% - Accent3 4" xfId="212" xr:uid="{00000000-0005-0000-0000-00006F050000}"/>
    <cellStyle name="40% - Accent3 4 2" xfId="213" xr:uid="{00000000-0005-0000-0000-000070050000}"/>
    <cellStyle name="40% - Accent3 4 2 2" xfId="620" xr:uid="{00000000-0005-0000-0000-000071050000}"/>
    <cellStyle name="40% - Accent3 4 2 2 2" xfId="1083" xr:uid="{00000000-0005-0000-0000-000072050000}"/>
    <cellStyle name="40% - Accent3 4 2 2 2 2" xfId="4162" xr:uid="{00000000-0005-0000-0000-000073050000}"/>
    <cellStyle name="40% - Accent3 4 2 2 3" xfId="1558" xr:uid="{00000000-0005-0000-0000-000074050000}"/>
    <cellStyle name="40% - Accent3 4 2 2 3 2" xfId="4624" xr:uid="{00000000-0005-0000-0000-000075050000}"/>
    <cellStyle name="40% - Accent3 4 2 2 4" xfId="3707" xr:uid="{00000000-0005-0000-0000-000076050000}"/>
    <cellStyle name="40% - Accent3 4 2 2 5" xfId="3010" xr:uid="{00000000-0005-0000-0000-000077050000}"/>
    <cellStyle name="40% - Accent3 4 2 2 6" xfId="2311" xr:uid="{00000000-0005-0000-0000-000078050000}"/>
    <cellStyle name="40% - Accent3 4 2 3" xfId="855" xr:uid="{00000000-0005-0000-0000-000079050000}"/>
    <cellStyle name="40% - Accent3 4 2 3 2" xfId="1796" xr:uid="{00000000-0005-0000-0000-00007A050000}"/>
    <cellStyle name="40% - Accent3 4 2 3 2 2" xfId="4858" xr:uid="{00000000-0005-0000-0000-00007B050000}"/>
    <cellStyle name="40% - Accent3 4 2 3 3" xfId="3935" xr:uid="{00000000-0005-0000-0000-00007C050000}"/>
    <cellStyle name="40% - Accent3 4 2 3 4" xfId="3242" xr:uid="{00000000-0005-0000-0000-00007D050000}"/>
    <cellStyle name="40% - Accent3 4 2 3 5" xfId="2542" xr:uid="{00000000-0005-0000-0000-00007E050000}"/>
    <cellStyle name="40% - Accent3 4 2 4" xfId="1314" xr:uid="{00000000-0005-0000-0000-00007F050000}"/>
    <cellStyle name="40% - Accent3 4 2 4 2" xfId="4390" xr:uid="{00000000-0005-0000-0000-000080050000}"/>
    <cellStyle name="40% - Accent3 4 2 5" xfId="3477" xr:uid="{00000000-0005-0000-0000-000081050000}"/>
    <cellStyle name="40% - Accent3 4 2 6" xfId="2776" xr:uid="{00000000-0005-0000-0000-000082050000}"/>
    <cellStyle name="40% - Accent3 4 2 7" xfId="2075" xr:uid="{00000000-0005-0000-0000-000083050000}"/>
    <cellStyle name="40% - Accent3 4 3" xfId="619" xr:uid="{00000000-0005-0000-0000-000084050000}"/>
    <cellStyle name="40% - Accent3 4 3 2" xfId="1082" xr:uid="{00000000-0005-0000-0000-000085050000}"/>
    <cellStyle name="40% - Accent3 4 3 2 2" xfId="4161" xr:uid="{00000000-0005-0000-0000-000086050000}"/>
    <cellStyle name="40% - Accent3 4 3 3" xfId="1557" xr:uid="{00000000-0005-0000-0000-000087050000}"/>
    <cellStyle name="40% - Accent3 4 3 3 2" xfId="4623" xr:uid="{00000000-0005-0000-0000-000088050000}"/>
    <cellStyle name="40% - Accent3 4 3 4" xfId="3706" xr:uid="{00000000-0005-0000-0000-000089050000}"/>
    <cellStyle name="40% - Accent3 4 3 5" xfId="3009" xr:uid="{00000000-0005-0000-0000-00008A050000}"/>
    <cellStyle name="40% - Accent3 4 3 6" xfId="2310" xr:uid="{00000000-0005-0000-0000-00008B050000}"/>
    <cellStyle name="40% - Accent3 4 4" xfId="854" xr:uid="{00000000-0005-0000-0000-00008C050000}"/>
    <cellStyle name="40% - Accent3 4 4 2" xfId="1795" xr:uid="{00000000-0005-0000-0000-00008D050000}"/>
    <cellStyle name="40% - Accent3 4 4 2 2" xfId="4857" xr:uid="{00000000-0005-0000-0000-00008E050000}"/>
    <cellStyle name="40% - Accent3 4 4 3" xfId="3934" xr:uid="{00000000-0005-0000-0000-00008F050000}"/>
    <cellStyle name="40% - Accent3 4 4 4" xfId="3241" xr:uid="{00000000-0005-0000-0000-000090050000}"/>
    <cellStyle name="40% - Accent3 4 4 5" xfId="2541" xr:uid="{00000000-0005-0000-0000-000091050000}"/>
    <cellStyle name="40% - Accent3 4 5" xfId="1313" xr:uid="{00000000-0005-0000-0000-000092050000}"/>
    <cellStyle name="40% - Accent3 4 5 2" xfId="4389" xr:uid="{00000000-0005-0000-0000-000093050000}"/>
    <cellStyle name="40% - Accent3 4 6" xfId="3476" xr:uid="{00000000-0005-0000-0000-000094050000}"/>
    <cellStyle name="40% - Accent3 4 7" xfId="2775" xr:uid="{00000000-0005-0000-0000-000095050000}"/>
    <cellStyle name="40% - Accent3 4 8" xfId="2074" xr:uid="{00000000-0005-0000-0000-000096050000}"/>
    <cellStyle name="40% - Accent4" xfId="5253" builtinId="43" customBuiltin="1"/>
    <cellStyle name="40% - Accent4 2" xfId="33" xr:uid="{00000000-0005-0000-0000-000097050000}"/>
    <cellStyle name="40% - Accent4 2 10" xfId="5272" xr:uid="{7306F26C-FDDD-4F81-8281-549D6CA6763F}"/>
    <cellStyle name="40% - Accent4 2 2" xfId="214" xr:uid="{00000000-0005-0000-0000-000098050000}"/>
    <cellStyle name="40% - Accent4 2 2 2" xfId="215" xr:uid="{00000000-0005-0000-0000-000099050000}"/>
    <cellStyle name="40% - Accent4 2 2 2 2" xfId="622" xr:uid="{00000000-0005-0000-0000-00009A050000}"/>
    <cellStyle name="40% - Accent4 2 2 2 2 2" xfId="1085" xr:uid="{00000000-0005-0000-0000-00009B050000}"/>
    <cellStyle name="40% - Accent4 2 2 2 2 2 2" xfId="4164" xr:uid="{00000000-0005-0000-0000-00009C050000}"/>
    <cellStyle name="40% - Accent4 2 2 2 2 3" xfId="1560" xr:uid="{00000000-0005-0000-0000-00009D050000}"/>
    <cellStyle name="40% - Accent4 2 2 2 2 3 2" xfId="4626" xr:uid="{00000000-0005-0000-0000-00009E050000}"/>
    <cellStyle name="40% - Accent4 2 2 2 2 4" xfId="3709" xr:uid="{00000000-0005-0000-0000-00009F050000}"/>
    <cellStyle name="40% - Accent4 2 2 2 2 5" xfId="3012" xr:uid="{00000000-0005-0000-0000-0000A0050000}"/>
    <cellStyle name="40% - Accent4 2 2 2 2 6" xfId="2313" xr:uid="{00000000-0005-0000-0000-0000A1050000}"/>
    <cellStyle name="40% - Accent4 2 2 2 3" xfId="857" xr:uid="{00000000-0005-0000-0000-0000A2050000}"/>
    <cellStyle name="40% - Accent4 2 2 2 3 2" xfId="1798" xr:uid="{00000000-0005-0000-0000-0000A3050000}"/>
    <cellStyle name="40% - Accent4 2 2 2 3 2 2" xfId="4860" xr:uid="{00000000-0005-0000-0000-0000A4050000}"/>
    <cellStyle name="40% - Accent4 2 2 2 3 3" xfId="3937" xr:uid="{00000000-0005-0000-0000-0000A5050000}"/>
    <cellStyle name="40% - Accent4 2 2 2 3 4" xfId="3244" xr:uid="{00000000-0005-0000-0000-0000A6050000}"/>
    <cellStyle name="40% - Accent4 2 2 2 3 5" xfId="2544" xr:uid="{00000000-0005-0000-0000-0000A7050000}"/>
    <cellStyle name="40% - Accent4 2 2 2 4" xfId="1316" xr:uid="{00000000-0005-0000-0000-0000A8050000}"/>
    <cellStyle name="40% - Accent4 2 2 2 4 2" xfId="4392" xr:uid="{00000000-0005-0000-0000-0000A9050000}"/>
    <cellStyle name="40% - Accent4 2 2 2 5" xfId="3479" xr:uid="{00000000-0005-0000-0000-0000AA050000}"/>
    <cellStyle name="40% - Accent4 2 2 2 6" xfId="2778" xr:uid="{00000000-0005-0000-0000-0000AB050000}"/>
    <cellStyle name="40% - Accent4 2 2 2 7" xfId="2077" xr:uid="{00000000-0005-0000-0000-0000AC050000}"/>
    <cellStyle name="40% - Accent4 2 2 3" xfId="621" xr:uid="{00000000-0005-0000-0000-0000AD050000}"/>
    <cellStyle name="40% - Accent4 2 2 3 2" xfId="1084" xr:uid="{00000000-0005-0000-0000-0000AE050000}"/>
    <cellStyle name="40% - Accent4 2 2 3 2 2" xfId="4163" xr:uid="{00000000-0005-0000-0000-0000AF050000}"/>
    <cellStyle name="40% - Accent4 2 2 3 3" xfId="1559" xr:uid="{00000000-0005-0000-0000-0000B0050000}"/>
    <cellStyle name="40% - Accent4 2 2 3 3 2" xfId="4625" xr:uid="{00000000-0005-0000-0000-0000B1050000}"/>
    <cellStyle name="40% - Accent4 2 2 3 4" xfId="3708" xr:uid="{00000000-0005-0000-0000-0000B2050000}"/>
    <cellStyle name="40% - Accent4 2 2 3 5" xfId="3011" xr:uid="{00000000-0005-0000-0000-0000B3050000}"/>
    <cellStyle name="40% - Accent4 2 2 3 6" xfId="2312" xr:uid="{00000000-0005-0000-0000-0000B4050000}"/>
    <cellStyle name="40% - Accent4 2 2 4" xfId="856" xr:uid="{00000000-0005-0000-0000-0000B5050000}"/>
    <cellStyle name="40% - Accent4 2 2 4 2" xfId="1797" xr:uid="{00000000-0005-0000-0000-0000B6050000}"/>
    <cellStyle name="40% - Accent4 2 2 4 2 2" xfId="4859" xr:uid="{00000000-0005-0000-0000-0000B7050000}"/>
    <cellStyle name="40% - Accent4 2 2 4 3" xfId="3936" xr:uid="{00000000-0005-0000-0000-0000B8050000}"/>
    <cellStyle name="40% - Accent4 2 2 4 4" xfId="3243" xr:uid="{00000000-0005-0000-0000-0000B9050000}"/>
    <cellStyle name="40% - Accent4 2 2 4 5" xfId="2543" xr:uid="{00000000-0005-0000-0000-0000BA050000}"/>
    <cellStyle name="40% - Accent4 2 2 5" xfId="1315" xr:uid="{00000000-0005-0000-0000-0000BB050000}"/>
    <cellStyle name="40% - Accent4 2 2 5 2" xfId="4391" xr:uid="{00000000-0005-0000-0000-0000BC050000}"/>
    <cellStyle name="40% - Accent4 2 2 6" xfId="3478" xr:uid="{00000000-0005-0000-0000-0000BD050000}"/>
    <cellStyle name="40% - Accent4 2 2 7" xfId="2777" xr:uid="{00000000-0005-0000-0000-0000BE050000}"/>
    <cellStyle name="40% - Accent4 2 2 8" xfId="2076" xr:uid="{00000000-0005-0000-0000-0000BF050000}"/>
    <cellStyle name="40% - Accent4 2 2 9" xfId="5336" xr:uid="{0A0B9D57-FD0B-45F8-B948-064DB57D6365}"/>
    <cellStyle name="40% - Accent4 2 3" xfId="216" xr:uid="{00000000-0005-0000-0000-0000C0050000}"/>
    <cellStyle name="40% - Accent4 2 3 2" xfId="623" xr:uid="{00000000-0005-0000-0000-0000C1050000}"/>
    <cellStyle name="40% - Accent4 2 3 2 2" xfId="1086" xr:uid="{00000000-0005-0000-0000-0000C2050000}"/>
    <cellStyle name="40% - Accent4 2 3 2 2 2" xfId="4165" xr:uid="{00000000-0005-0000-0000-0000C3050000}"/>
    <cellStyle name="40% - Accent4 2 3 2 3" xfId="1561" xr:uid="{00000000-0005-0000-0000-0000C4050000}"/>
    <cellStyle name="40% - Accent4 2 3 2 3 2" xfId="4627" xr:uid="{00000000-0005-0000-0000-0000C5050000}"/>
    <cellStyle name="40% - Accent4 2 3 2 4" xfId="3710" xr:uid="{00000000-0005-0000-0000-0000C6050000}"/>
    <cellStyle name="40% - Accent4 2 3 2 5" xfId="3013" xr:uid="{00000000-0005-0000-0000-0000C7050000}"/>
    <cellStyle name="40% - Accent4 2 3 2 6" xfId="2314" xr:uid="{00000000-0005-0000-0000-0000C8050000}"/>
    <cellStyle name="40% - Accent4 2 3 3" xfId="858" xr:uid="{00000000-0005-0000-0000-0000C9050000}"/>
    <cellStyle name="40% - Accent4 2 3 3 2" xfId="1799" xr:uid="{00000000-0005-0000-0000-0000CA050000}"/>
    <cellStyle name="40% - Accent4 2 3 3 2 2" xfId="4861" xr:uid="{00000000-0005-0000-0000-0000CB050000}"/>
    <cellStyle name="40% - Accent4 2 3 3 3" xfId="3938" xr:uid="{00000000-0005-0000-0000-0000CC050000}"/>
    <cellStyle name="40% - Accent4 2 3 3 4" xfId="3245" xr:uid="{00000000-0005-0000-0000-0000CD050000}"/>
    <cellStyle name="40% - Accent4 2 3 3 5" xfId="2545" xr:uid="{00000000-0005-0000-0000-0000CE050000}"/>
    <cellStyle name="40% - Accent4 2 3 4" xfId="1317" xr:uid="{00000000-0005-0000-0000-0000CF050000}"/>
    <cellStyle name="40% - Accent4 2 3 4 2" xfId="4393" xr:uid="{00000000-0005-0000-0000-0000D0050000}"/>
    <cellStyle name="40% - Accent4 2 3 5" xfId="3480" xr:uid="{00000000-0005-0000-0000-0000D1050000}"/>
    <cellStyle name="40% - Accent4 2 3 6" xfId="2779" xr:uid="{00000000-0005-0000-0000-0000D2050000}"/>
    <cellStyle name="40% - Accent4 2 3 7" xfId="2078" xr:uid="{00000000-0005-0000-0000-0000D3050000}"/>
    <cellStyle name="40% - Accent4 2 3 8" xfId="5313" xr:uid="{2415BA39-7A0E-480C-BFE5-241789F9030A}"/>
    <cellStyle name="40% - Accent4 2 4" xfId="542" xr:uid="{00000000-0005-0000-0000-0000D4050000}"/>
    <cellStyle name="40% - Accent4 2 4 2" xfId="1005" xr:uid="{00000000-0005-0000-0000-0000D5050000}"/>
    <cellStyle name="40% - Accent4 2 4 2 2" xfId="4084" xr:uid="{00000000-0005-0000-0000-0000D6050000}"/>
    <cellStyle name="40% - Accent4 2 4 3" xfId="1480" xr:uid="{00000000-0005-0000-0000-0000D7050000}"/>
    <cellStyle name="40% - Accent4 2 4 3 2" xfId="4546" xr:uid="{00000000-0005-0000-0000-0000D8050000}"/>
    <cellStyle name="40% - Accent4 2 4 4" xfId="3629" xr:uid="{00000000-0005-0000-0000-0000D9050000}"/>
    <cellStyle name="40% - Accent4 2 4 5" xfId="2932" xr:uid="{00000000-0005-0000-0000-0000DA050000}"/>
    <cellStyle name="40% - Accent4 2 4 6" xfId="2233" xr:uid="{00000000-0005-0000-0000-0000DB050000}"/>
    <cellStyle name="40% - Accent4 2 5" xfId="774" xr:uid="{00000000-0005-0000-0000-0000DC050000}"/>
    <cellStyle name="40% - Accent4 2 5 2" xfId="1715" xr:uid="{00000000-0005-0000-0000-0000DD050000}"/>
    <cellStyle name="40% - Accent4 2 5 2 2" xfId="4777" xr:uid="{00000000-0005-0000-0000-0000DE050000}"/>
    <cellStyle name="40% - Accent4 2 5 3" xfId="3856" xr:uid="{00000000-0005-0000-0000-0000DF050000}"/>
    <cellStyle name="40% - Accent4 2 5 4" xfId="3163" xr:uid="{00000000-0005-0000-0000-0000E0050000}"/>
    <cellStyle name="40% - Accent4 2 5 5" xfId="2464" xr:uid="{00000000-0005-0000-0000-0000E1050000}"/>
    <cellStyle name="40% - Accent4 2 6" xfId="1235" xr:uid="{00000000-0005-0000-0000-0000E2050000}"/>
    <cellStyle name="40% - Accent4 2 6 2" xfId="4311" xr:uid="{00000000-0005-0000-0000-0000E3050000}"/>
    <cellStyle name="40% - Accent4 2 7" xfId="3398" xr:uid="{00000000-0005-0000-0000-0000E4050000}"/>
    <cellStyle name="40% - Accent4 2 8" xfId="2697" xr:uid="{00000000-0005-0000-0000-0000E5050000}"/>
    <cellStyle name="40% - Accent4 2 9" xfId="1992" xr:uid="{00000000-0005-0000-0000-0000E6050000}"/>
    <cellStyle name="40% - Accent4 3" xfId="32" xr:uid="{00000000-0005-0000-0000-0000E7050000}"/>
    <cellStyle name="40% - Accent4 3 2" xfId="217" xr:uid="{00000000-0005-0000-0000-0000E8050000}"/>
    <cellStyle name="40% - Accent4 3 2 2" xfId="624" xr:uid="{00000000-0005-0000-0000-0000E9050000}"/>
    <cellStyle name="40% - Accent4 3 2 2 2" xfId="1087" xr:uid="{00000000-0005-0000-0000-0000EA050000}"/>
    <cellStyle name="40% - Accent4 3 2 2 2 2" xfId="4166" xr:uid="{00000000-0005-0000-0000-0000EB050000}"/>
    <cellStyle name="40% - Accent4 3 2 2 3" xfId="1562" xr:uid="{00000000-0005-0000-0000-0000EC050000}"/>
    <cellStyle name="40% - Accent4 3 2 2 3 2" xfId="4628" xr:uid="{00000000-0005-0000-0000-0000ED050000}"/>
    <cellStyle name="40% - Accent4 3 2 2 4" xfId="3711" xr:uid="{00000000-0005-0000-0000-0000EE050000}"/>
    <cellStyle name="40% - Accent4 3 2 2 5" xfId="3014" xr:uid="{00000000-0005-0000-0000-0000EF050000}"/>
    <cellStyle name="40% - Accent4 3 2 2 6" xfId="2315" xr:uid="{00000000-0005-0000-0000-0000F0050000}"/>
    <cellStyle name="40% - Accent4 3 2 3" xfId="859" xr:uid="{00000000-0005-0000-0000-0000F1050000}"/>
    <cellStyle name="40% - Accent4 3 2 3 2" xfId="1800" xr:uid="{00000000-0005-0000-0000-0000F2050000}"/>
    <cellStyle name="40% - Accent4 3 2 3 2 2" xfId="4862" xr:uid="{00000000-0005-0000-0000-0000F3050000}"/>
    <cellStyle name="40% - Accent4 3 2 3 3" xfId="3939" xr:uid="{00000000-0005-0000-0000-0000F4050000}"/>
    <cellStyle name="40% - Accent4 3 2 3 4" xfId="3246" xr:uid="{00000000-0005-0000-0000-0000F5050000}"/>
    <cellStyle name="40% - Accent4 3 2 3 5" xfId="2546" xr:uid="{00000000-0005-0000-0000-0000F6050000}"/>
    <cellStyle name="40% - Accent4 3 2 4" xfId="1318" xr:uid="{00000000-0005-0000-0000-0000F7050000}"/>
    <cellStyle name="40% - Accent4 3 2 4 2" xfId="4394" xr:uid="{00000000-0005-0000-0000-0000F8050000}"/>
    <cellStyle name="40% - Accent4 3 2 5" xfId="3481" xr:uid="{00000000-0005-0000-0000-0000F9050000}"/>
    <cellStyle name="40% - Accent4 3 2 6" xfId="2780" xr:uid="{00000000-0005-0000-0000-0000FA050000}"/>
    <cellStyle name="40% - Accent4 3 2 7" xfId="2079" xr:uid="{00000000-0005-0000-0000-0000FB050000}"/>
    <cellStyle name="40% - Accent4 3 3" xfId="541" xr:uid="{00000000-0005-0000-0000-0000FC050000}"/>
    <cellStyle name="40% - Accent4 3 3 2" xfId="1004" xr:uid="{00000000-0005-0000-0000-0000FD050000}"/>
    <cellStyle name="40% - Accent4 3 3 2 2" xfId="4083" xr:uid="{00000000-0005-0000-0000-0000FE050000}"/>
    <cellStyle name="40% - Accent4 3 3 3" xfId="1479" xr:uid="{00000000-0005-0000-0000-0000FF050000}"/>
    <cellStyle name="40% - Accent4 3 3 3 2" xfId="4545" xr:uid="{00000000-0005-0000-0000-000000060000}"/>
    <cellStyle name="40% - Accent4 3 3 4" xfId="3628" xr:uid="{00000000-0005-0000-0000-000001060000}"/>
    <cellStyle name="40% - Accent4 3 3 5" xfId="2931" xr:uid="{00000000-0005-0000-0000-000002060000}"/>
    <cellStyle name="40% - Accent4 3 3 6" xfId="2232" xr:uid="{00000000-0005-0000-0000-000003060000}"/>
    <cellStyle name="40% - Accent4 3 4" xfId="773" xr:uid="{00000000-0005-0000-0000-000004060000}"/>
    <cellStyle name="40% - Accent4 3 4 2" xfId="1714" xr:uid="{00000000-0005-0000-0000-000005060000}"/>
    <cellStyle name="40% - Accent4 3 4 2 2" xfId="4776" xr:uid="{00000000-0005-0000-0000-000006060000}"/>
    <cellStyle name="40% - Accent4 3 4 3" xfId="3855" xr:uid="{00000000-0005-0000-0000-000007060000}"/>
    <cellStyle name="40% - Accent4 3 4 4" xfId="3162" xr:uid="{00000000-0005-0000-0000-000008060000}"/>
    <cellStyle name="40% - Accent4 3 4 5" xfId="2463" xr:uid="{00000000-0005-0000-0000-000009060000}"/>
    <cellStyle name="40% - Accent4 3 5" xfId="1234" xr:uid="{00000000-0005-0000-0000-00000A060000}"/>
    <cellStyle name="40% - Accent4 3 5 2" xfId="4310" xr:uid="{00000000-0005-0000-0000-00000B060000}"/>
    <cellStyle name="40% - Accent4 3 6" xfId="3397" xr:uid="{00000000-0005-0000-0000-00000C060000}"/>
    <cellStyle name="40% - Accent4 3 7" xfId="2696" xr:uid="{00000000-0005-0000-0000-00000D060000}"/>
    <cellStyle name="40% - Accent4 3 8" xfId="1991" xr:uid="{00000000-0005-0000-0000-00000E060000}"/>
    <cellStyle name="40% - Accent4 3 9" xfId="5335" xr:uid="{703CA031-7DD9-4E17-B40A-9C5A20F18179}"/>
    <cellStyle name="40% - Accent4 4" xfId="218" xr:uid="{00000000-0005-0000-0000-00000F060000}"/>
    <cellStyle name="40% - Accent4 4 2" xfId="219" xr:uid="{00000000-0005-0000-0000-000010060000}"/>
    <cellStyle name="40% - Accent4 4 2 2" xfId="626" xr:uid="{00000000-0005-0000-0000-000011060000}"/>
    <cellStyle name="40% - Accent4 4 2 2 2" xfId="1089" xr:uid="{00000000-0005-0000-0000-000012060000}"/>
    <cellStyle name="40% - Accent4 4 2 2 2 2" xfId="4168" xr:uid="{00000000-0005-0000-0000-000013060000}"/>
    <cellStyle name="40% - Accent4 4 2 2 3" xfId="1564" xr:uid="{00000000-0005-0000-0000-000014060000}"/>
    <cellStyle name="40% - Accent4 4 2 2 3 2" xfId="4630" xr:uid="{00000000-0005-0000-0000-000015060000}"/>
    <cellStyle name="40% - Accent4 4 2 2 4" xfId="3713" xr:uid="{00000000-0005-0000-0000-000016060000}"/>
    <cellStyle name="40% - Accent4 4 2 2 5" xfId="3016" xr:uid="{00000000-0005-0000-0000-000017060000}"/>
    <cellStyle name="40% - Accent4 4 2 2 6" xfId="2317" xr:uid="{00000000-0005-0000-0000-000018060000}"/>
    <cellStyle name="40% - Accent4 4 2 3" xfId="861" xr:uid="{00000000-0005-0000-0000-000019060000}"/>
    <cellStyle name="40% - Accent4 4 2 3 2" xfId="1802" xr:uid="{00000000-0005-0000-0000-00001A060000}"/>
    <cellStyle name="40% - Accent4 4 2 3 2 2" xfId="4864" xr:uid="{00000000-0005-0000-0000-00001B060000}"/>
    <cellStyle name="40% - Accent4 4 2 3 3" xfId="3941" xr:uid="{00000000-0005-0000-0000-00001C060000}"/>
    <cellStyle name="40% - Accent4 4 2 3 4" xfId="3248" xr:uid="{00000000-0005-0000-0000-00001D060000}"/>
    <cellStyle name="40% - Accent4 4 2 3 5" xfId="2548" xr:uid="{00000000-0005-0000-0000-00001E060000}"/>
    <cellStyle name="40% - Accent4 4 2 4" xfId="1320" xr:uid="{00000000-0005-0000-0000-00001F060000}"/>
    <cellStyle name="40% - Accent4 4 2 4 2" xfId="4396" xr:uid="{00000000-0005-0000-0000-000020060000}"/>
    <cellStyle name="40% - Accent4 4 2 5" xfId="3483" xr:uid="{00000000-0005-0000-0000-000021060000}"/>
    <cellStyle name="40% - Accent4 4 2 6" xfId="2782" xr:uid="{00000000-0005-0000-0000-000022060000}"/>
    <cellStyle name="40% - Accent4 4 2 7" xfId="2081" xr:uid="{00000000-0005-0000-0000-000023060000}"/>
    <cellStyle name="40% - Accent4 4 3" xfId="625" xr:uid="{00000000-0005-0000-0000-000024060000}"/>
    <cellStyle name="40% - Accent4 4 3 2" xfId="1088" xr:uid="{00000000-0005-0000-0000-000025060000}"/>
    <cellStyle name="40% - Accent4 4 3 2 2" xfId="4167" xr:uid="{00000000-0005-0000-0000-000026060000}"/>
    <cellStyle name="40% - Accent4 4 3 3" xfId="1563" xr:uid="{00000000-0005-0000-0000-000027060000}"/>
    <cellStyle name="40% - Accent4 4 3 3 2" xfId="4629" xr:uid="{00000000-0005-0000-0000-000028060000}"/>
    <cellStyle name="40% - Accent4 4 3 4" xfId="3712" xr:uid="{00000000-0005-0000-0000-000029060000}"/>
    <cellStyle name="40% - Accent4 4 3 5" xfId="3015" xr:uid="{00000000-0005-0000-0000-00002A060000}"/>
    <cellStyle name="40% - Accent4 4 3 6" xfId="2316" xr:uid="{00000000-0005-0000-0000-00002B060000}"/>
    <cellStyle name="40% - Accent4 4 4" xfId="860" xr:uid="{00000000-0005-0000-0000-00002C060000}"/>
    <cellStyle name="40% - Accent4 4 4 2" xfId="1801" xr:uid="{00000000-0005-0000-0000-00002D060000}"/>
    <cellStyle name="40% - Accent4 4 4 2 2" xfId="4863" xr:uid="{00000000-0005-0000-0000-00002E060000}"/>
    <cellStyle name="40% - Accent4 4 4 3" xfId="3940" xr:uid="{00000000-0005-0000-0000-00002F060000}"/>
    <cellStyle name="40% - Accent4 4 4 4" xfId="3247" xr:uid="{00000000-0005-0000-0000-000030060000}"/>
    <cellStyle name="40% - Accent4 4 4 5" xfId="2547" xr:uid="{00000000-0005-0000-0000-000031060000}"/>
    <cellStyle name="40% - Accent4 4 5" xfId="1319" xr:uid="{00000000-0005-0000-0000-000032060000}"/>
    <cellStyle name="40% - Accent4 4 5 2" xfId="4395" xr:uid="{00000000-0005-0000-0000-000033060000}"/>
    <cellStyle name="40% - Accent4 4 6" xfId="3482" xr:uid="{00000000-0005-0000-0000-000034060000}"/>
    <cellStyle name="40% - Accent4 4 7" xfId="2781" xr:uid="{00000000-0005-0000-0000-000035060000}"/>
    <cellStyle name="40% - Accent4 4 8" xfId="2080" xr:uid="{00000000-0005-0000-0000-000036060000}"/>
    <cellStyle name="40% - Accent5" xfId="5256" builtinId="47" customBuiltin="1"/>
    <cellStyle name="40% - Accent5 2" xfId="35" xr:uid="{00000000-0005-0000-0000-000037060000}"/>
    <cellStyle name="40% - Accent5 2 10" xfId="5273" xr:uid="{1802D549-6B62-4658-BD66-0DCEDA0A6DB6}"/>
    <cellStyle name="40% - Accent5 2 2" xfId="220" xr:uid="{00000000-0005-0000-0000-000038060000}"/>
    <cellStyle name="40% - Accent5 2 2 2" xfId="221" xr:uid="{00000000-0005-0000-0000-000039060000}"/>
    <cellStyle name="40% - Accent5 2 2 2 2" xfId="628" xr:uid="{00000000-0005-0000-0000-00003A060000}"/>
    <cellStyle name="40% - Accent5 2 2 2 2 2" xfId="1091" xr:uid="{00000000-0005-0000-0000-00003B060000}"/>
    <cellStyle name="40% - Accent5 2 2 2 2 2 2" xfId="4170" xr:uid="{00000000-0005-0000-0000-00003C060000}"/>
    <cellStyle name="40% - Accent5 2 2 2 2 3" xfId="1566" xr:uid="{00000000-0005-0000-0000-00003D060000}"/>
    <cellStyle name="40% - Accent5 2 2 2 2 3 2" xfId="4632" xr:uid="{00000000-0005-0000-0000-00003E060000}"/>
    <cellStyle name="40% - Accent5 2 2 2 2 4" xfId="3715" xr:uid="{00000000-0005-0000-0000-00003F060000}"/>
    <cellStyle name="40% - Accent5 2 2 2 2 5" xfId="3018" xr:uid="{00000000-0005-0000-0000-000040060000}"/>
    <cellStyle name="40% - Accent5 2 2 2 2 6" xfId="2319" xr:uid="{00000000-0005-0000-0000-000041060000}"/>
    <cellStyle name="40% - Accent5 2 2 2 3" xfId="863" xr:uid="{00000000-0005-0000-0000-000042060000}"/>
    <cellStyle name="40% - Accent5 2 2 2 3 2" xfId="1804" xr:uid="{00000000-0005-0000-0000-000043060000}"/>
    <cellStyle name="40% - Accent5 2 2 2 3 2 2" xfId="4866" xr:uid="{00000000-0005-0000-0000-000044060000}"/>
    <cellStyle name="40% - Accent5 2 2 2 3 3" xfId="3943" xr:uid="{00000000-0005-0000-0000-000045060000}"/>
    <cellStyle name="40% - Accent5 2 2 2 3 4" xfId="3250" xr:uid="{00000000-0005-0000-0000-000046060000}"/>
    <cellStyle name="40% - Accent5 2 2 2 3 5" xfId="2550" xr:uid="{00000000-0005-0000-0000-000047060000}"/>
    <cellStyle name="40% - Accent5 2 2 2 4" xfId="1322" xr:uid="{00000000-0005-0000-0000-000048060000}"/>
    <cellStyle name="40% - Accent5 2 2 2 4 2" xfId="4398" xr:uid="{00000000-0005-0000-0000-000049060000}"/>
    <cellStyle name="40% - Accent5 2 2 2 5" xfId="3485" xr:uid="{00000000-0005-0000-0000-00004A060000}"/>
    <cellStyle name="40% - Accent5 2 2 2 6" xfId="2784" xr:uid="{00000000-0005-0000-0000-00004B060000}"/>
    <cellStyle name="40% - Accent5 2 2 2 7" xfId="2083" xr:uid="{00000000-0005-0000-0000-00004C060000}"/>
    <cellStyle name="40% - Accent5 2 2 3" xfId="627" xr:uid="{00000000-0005-0000-0000-00004D060000}"/>
    <cellStyle name="40% - Accent5 2 2 3 2" xfId="1090" xr:uid="{00000000-0005-0000-0000-00004E060000}"/>
    <cellStyle name="40% - Accent5 2 2 3 2 2" xfId="4169" xr:uid="{00000000-0005-0000-0000-00004F060000}"/>
    <cellStyle name="40% - Accent5 2 2 3 3" xfId="1565" xr:uid="{00000000-0005-0000-0000-000050060000}"/>
    <cellStyle name="40% - Accent5 2 2 3 3 2" xfId="4631" xr:uid="{00000000-0005-0000-0000-000051060000}"/>
    <cellStyle name="40% - Accent5 2 2 3 4" xfId="3714" xr:uid="{00000000-0005-0000-0000-000052060000}"/>
    <cellStyle name="40% - Accent5 2 2 3 5" xfId="3017" xr:uid="{00000000-0005-0000-0000-000053060000}"/>
    <cellStyle name="40% - Accent5 2 2 3 6" xfId="2318" xr:uid="{00000000-0005-0000-0000-000054060000}"/>
    <cellStyle name="40% - Accent5 2 2 4" xfId="862" xr:uid="{00000000-0005-0000-0000-000055060000}"/>
    <cellStyle name="40% - Accent5 2 2 4 2" xfId="1803" xr:uid="{00000000-0005-0000-0000-000056060000}"/>
    <cellStyle name="40% - Accent5 2 2 4 2 2" xfId="4865" xr:uid="{00000000-0005-0000-0000-000057060000}"/>
    <cellStyle name="40% - Accent5 2 2 4 3" xfId="3942" xr:uid="{00000000-0005-0000-0000-000058060000}"/>
    <cellStyle name="40% - Accent5 2 2 4 4" xfId="3249" xr:uid="{00000000-0005-0000-0000-000059060000}"/>
    <cellStyle name="40% - Accent5 2 2 4 5" xfId="2549" xr:uid="{00000000-0005-0000-0000-00005A060000}"/>
    <cellStyle name="40% - Accent5 2 2 5" xfId="1321" xr:uid="{00000000-0005-0000-0000-00005B060000}"/>
    <cellStyle name="40% - Accent5 2 2 5 2" xfId="4397" xr:uid="{00000000-0005-0000-0000-00005C060000}"/>
    <cellStyle name="40% - Accent5 2 2 6" xfId="3484" xr:uid="{00000000-0005-0000-0000-00005D060000}"/>
    <cellStyle name="40% - Accent5 2 2 7" xfId="2783" xr:uid="{00000000-0005-0000-0000-00005E060000}"/>
    <cellStyle name="40% - Accent5 2 2 8" xfId="2082" xr:uid="{00000000-0005-0000-0000-00005F060000}"/>
    <cellStyle name="40% - Accent5 2 2 9" xfId="5338" xr:uid="{6DC5E18E-3AC7-4CF2-BCA2-F94831272DFE}"/>
    <cellStyle name="40% - Accent5 2 3" xfId="222" xr:uid="{00000000-0005-0000-0000-000060060000}"/>
    <cellStyle name="40% - Accent5 2 3 2" xfId="629" xr:uid="{00000000-0005-0000-0000-000061060000}"/>
    <cellStyle name="40% - Accent5 2 3 2 2" xfId="1092" xr:uid="{00000000-0005-0000-0000-000062060000}"/>
    <cellStyle name="40% - Accent5 2 3 2 2 2" xfId="4171" xr:uid="{00000000-0005-0000-0000-000063060000}"/>
    <cellStyle name="40% - Accent5 2 3 2 3" xfId="1567" xr:uid="{00000000-0005-0000-0000-000064060000}"/>
    <cellStyle name="40% - Accent5 2 3 2 3 2" xfId="4633" xr:uid="{00000000-0005-0000-0000-000065060000}"/>
    <cellStyle name="40% - Accent5 2 3 2 4" xfId="3716" xr:uid="{00000000-0005-0000-0000-000066060000}"/>
    <cellStyle name="40% - Accent5 2 3 2 5" xfId="3019" xr:uid="{00000000-0005-0000-0000-000067060000}"/>
    <cellStyle name="40% - Accent5 2 3 2 6" xfId="2320" xr:uid="{00000000-0005-0000-0000-000068060000}"/>
    <cellStyle name="40% - Accent5 2 3 3" xfId="864" xr:uid="{00000000-0005-0000-0000-000069060000}"/>
    <cellStyle name="40% - Accent5 2 3 3 2" xfId="1805" xr:uid="{00000000-0005-0000-0000-00006A060000}"/>
    <cellStyle name="40% - Accent5 2 3 3 2 2" xfId="4867" xr:uid="{00000000-0005-0000-0000-00006B060000}"/>
    <cellStyle name="40% - Accent5 2 3 3 3" xfId="3944" xr:uid="{00000000-0005-0000-0000-00006C060000}"/>
    <cellStyle name="40% - Accent5 2 3 3 4" xfId="3251" xr:uid="{00000000-0005-0000-0000-00006D060000}"/>
    <cellStyle name="40% - Accent5 2 3 3 5" xfId="2551" xr:uid="{00000000-0005-0000-0000-00006E060000}"/>
    <cellStyle name="40% - Accent5 2 3 4" xfId="1323" xr:uid="{00000000-0005-0000-0000-00006F060000}"/>
    <cellStyle name="40% - Accent5 2 3 4 2" xfId="4399" xr:uid="{00000000-0005-0000-0000-000070060000}"/>
    <cellStyle name="40% - Accent5 2 3 5" xfId="3486" xr:uid="{00000000-0005-0000-0000-000071060000}"/>
    <cellStyle name="40% - Accent5 2 3 6" xfId="2785" xr:uid="{00000000-0005-0000-0000-000072060000}"/>
    <cellStyle name="40% - Accent5 2 3 7" xfId="2084" xr:uid="{00000000-0005-0000-0000-000073060000}"/>
    <cellStyle name="40% - Accent5 2 3 8" xfId="5314" xr:uid="{81ED8726-8FA0-4783-A2E5-E1D90DD8CF1B}"/>
    <cellStyle name="40% - Accent5 2 4" xfId="544" xr:uid="{00000000-0005-0000-0000-000074060000}"/>
    <cellStyle name="40% - Accent5 2 4 2" xfId="1007" xr:uid="{00000000-0005-0000-0000-000075060000}"/>
    <cellStyle name="40% - Accent5 2 4 2 2" xfId="4086" xr:uid="{00000000-0005-0000-0000-000076060000}"/>
    <cellStyle name="40% - Accent5 2 4 3" xfId="1482" xr:uid="{00000000-0005-0000-0000-000077060000}"/>
    <cellStyle name="40% - Accent5 2 4 3 2" xfId="4548" xr:uid="{00000000-0005-0000-0000-000078060000}"/>
    <cellStyle name="40% - Accent5 2 4 4" xfId="3631" xr:uid="{00000000-0005-0000-0000-000079060000}"/>
    <cellStyle name="40% - Accent5 2 4 5" xfId="2934" xr:uid="{00000000-0005-0000-0000-00007A060000}"/>
    <cellStyle name="40% - Accent5 2 4 6" xfId="2235" xr:uid="{00000000-0005-0000-0000-00007B060000}"/>
    <cellStyle name="40% - Accent5 2 5" xfId="776" xr:uid="{00000000-0005-0000-0000-00007C060000}"/>
    <cellStyle name="40% - Accent5 2 5 2" xfId="1717" xr:uid="{00000000-0005-0000-0000-00007D060000}"/>
    <cellStyle name="40% - Accent5 2 5 2 2" xfId="4779" xr:uid="{00000000-0005-0000-0000-00007E060000}"/>
    <cellStyle name="40% - Accent5 2 5 3" xfId="3858" xr:uid="{00000000-0005-0000-0000-00007F060000}"/>
    <cellStyle name="40% - Accent5 2 5 4" xfId="3165" xr:uid="{00000000-0005-0000-0000-000080060000}"/>
    <cellStyle name="40% - Accent5 2 5 5" xfId="2466" xr:uid="{00000000-0005-0000-0000-000081060000}"/>
    <cellStyle name="40% - Accent5 2 6" xfId="1237" xr:uid="{00000000-0005-0000-0000-000082060000}"/>
    <cellStyle name="40% - Accent5 2 6 2" xfId="4313" xr:uid="{00000000-0005-0000-0000-000083060000}"/>
    <cellStyle name="40% - Accent5 2 7" xfId="3400" xr:uid="{00000000-0005-0000-0000-000084060000}"/>
    <cellStyle name="40% - Accent5 2 8" xfId="2699" xr:uid="{00000000-0005-0000-0000-000085060000}"/>
    <cellStyle name="40% - Accent5 2 9" xfId="1994" xr:uid="{00000000-0005-0000-0000-000086060000}"/>
    <cellStyle name="40% - Accent5 3" xfId="34" xr:uid="{00000000-0005-0000-0000-000087060000}"/>
    <cellStyle name="40% - Accent5 3 2" xfId="223" xr:uid="{00000000-0005-0000-0000-000088060000}"/>
    <cellStyle name="40% - Accent5 3 2 2" xfId="630" xr:uid="{00000000-0005-0000-0000-000089060000}"/>
    <cellStyle name="40% - Accent5 3 2 2 2" xfId="1093" xr:uid="{00000000-0005-0000-0000-00008A060000}"/>
    <cellStyle name="40% - Accent5 3 2 2 2 2" xfId="4172" xr:uid="{00000000-0005-0000-0000-00008B060000}"/>
    <cellStyle name="40% - Accent5 3 2 2 3" xfId="1568" xr:uid="{00000000-0005-0000-0000-00008C060000}"/>
    <cellStyle name="40% - Accent5 3 2 2 3 2" xfId="4634" xr:uid="{00000000-0005-0000-0000-00008D060000}"/>
    <cellStyle name="40% - Accent5 3 2 2 4" xfId="3717" xr:uid="{00000000-0005-0000-0000-00008E060000}"/>
    <cellStyle name="40% - Accent5 3 2 2 5" xfId="3020" xr:uid="{00000000-0005-0000-0000-00008F060000}"/>
    <cellStyle name="40% - Accent5 3 2 2 6" xfId="2321" xr:uid="{00000000-0005-0000-0000-000090060000}"/>
    <cellStyle name="40% - Accent5 3 2 3" xfId="865" xr:uid="{00000000-0005-0000-0000-000091060000}"/>
    <cellStyle name="40% - Accent5 3 2 3 2" xfId="1806" xr:uid="{00000000-0005-0000-0000-000092060000}"/>
    <cellStyle name="40% - Accent5 3 2 3 2 2" xfId="4868" xr:uid="{00000000-0005-0000-0000-000093060000}"/>
    <cellStyle name="40% - Accent5 3 2 3 3" xfId="3945" xr:uid="{00000000-0005-0000-0000-000094060000}"/>
    <cellStyle name="40% - Accent5 3 2 3 4" xfId="3252" xr:uid="{00000000-0005-0000-0000-000095060000}"/>
    <cellStyle name="40% - Accent5 3 2 3 5" xfId="2552" xr:uid="{00000000-0005-0000-0000-000096060000}"/>
    <cellStyle name="40% - Accent5 3 2 4" xfId="1324" xr:uid="{00000000-0005-0000-0000-000097060000}"/>
    <cellStyle name="40% - Accent5 3 2 4 2" xfId="4400" xr:uid="{00000000-0005-0000-0000-000098060000}"/>
    <cellStyle name="40% - Accent5 3 2 5" xfId="3487" xr:uid="{00000000-0005-0000-0000-000099060000}"/>
    <cellStyle name="40% - Accent5 3 2 6" xfId="2786" xr:uid="{00000000-0005-0000-0000-00009A060000}"/>
    <cellStyle name="40% - Accent5 3 2 7" xfId="2085" xr:uid="{00000000-0005-0000-0000-00009B060000}"/>
    <cellStyle name="40% - Accent5 3 3" xfId="543" xr:uid="{00000000-0005-0000-0000-00009C060000}"/>
    <cellStyle name="40% - Accent5 3 3 2" xfId="1006" xr:uid="{00000000-0005-0000-0000-00009D060000}"/>
    <cellStyle name="40% - Accent5 3 3 2 2" xfId="4085" xr:uid="{00000000-0005-0000-0000-00009E060000}"/>
    <cellStyle name="40% - Accent5 3 3 3" xfId="1481" xr:uid="{00000000-0005-0000-0000-00009F060000}"/>
    <cellStyle name="40% - Accent5 3 3 3 2" xfId="4547" xr:uid="{00000000-0005-0000-0000-0000A0060000}"/>
    <cellStyle name="40% - Accent5 3 3 4" xfId="3630" xr:uid="{00000000-0005-0000-0000-0000A1060000}"/>
    <cellStyle name="40% - Accent5 3 3 5" xfId="2933" xr:uid="{00000000-0005-0000-0000-0000A2060000}"/>
    <cellStyle name="40% - Accent5 3 3 6" xfId="2234" xr:uid="{00000000-0005-0000-0000-0000A3060000}"/>
    <cellStyle name="40% - Accent5 3 4" xfId="775" xr:uid="{00000000-0005-0000-0000-0000A4060000}"/>
    <cellStyle name="40% - Accent5 3 4 2" xfId="1716" xr:uid="{00000000-0005-0000-0000-0000A5060000}"/>
    <cellStyle name="40% - Accent5 3 4 2 2" xfId="4778" xr:uid="{00000000-0005-0000-0000-0000A6060000}"/>
    <cellStyle name="40% - Accent5 3 4 3" xfId="3857" xr:uid="{00000000-0005-0000-0000-0000A7060000}"/>
    <cellStyle name="40% - Accent5 3 4 4" xfId="3164" xr:uid="{00000000-0005-0000-0000-0000A8060000}"/>
    <cellStyle name="40% - Accent5 3 4 5" xfId="2465" xr:uid="{00000000-0005-0000-0000-0000A9060000}"/>
    <cellStyle name="40% - Accent5 3 5" xfId="1236" xr:uid="{00000000-0005-0000-0000-0000AA060000}"/>
    <cellStyle name="40% - Accent5 3 5 2" xfId="4312" xr:uid="{00000000-0005-0000-0000-0000AB060000}"/>
    <cellStyle name="40% - Accent5 3 6" xfId="3399" xr:uid="{00000000-0005-0000-0000-0000AC060000}"/>
    <cellStyle name="40% - Accent5 3 7" xfId="2698" xr:uid="{00000000-0005-0000-0000-0000AD060000}"/>
    <cellStyle name="40% - Accent5 3 8" xfId="1993" xr:uid="{00000000-0005-0000-0000-0000AE060000}"/>
    <cellStyle name="40% - Accent5 3 9" xfId="5337" xr:uid="{8D0A8CDA-9431-4E1E-B5D6-455329CE4693}"/>
    <cellStyle name="40% - Accent5 4" xfId="224" xr:uid="{00000000-0005-0000-0000-0000AF060000}"/>
    <cellStyle name="40% - Accent5 4 2" xfId="225" xr:uid="{00000000-0005-0000-0000-0000B0060000}"/>
    <cellStyle name="40% - Accent5 4 2 2" xfId="632" xr:uid="{00000000-0005-0000-0000-0000B1060000}"/>
    <cellStyle name="40% - Accent5 4 2 2 2" xfId="1095" xr:uid="{00000000-0005-0000-0000-0000B2060000}"/>
    <cellStyle name="40% - Accent5 4 2 2 2 2" xfId="4174" xr:uid="{00000000-0005-0000-0000-0000B3060000}"/>
    <cellStyle name="40% - Accent5 4 2 2 3" xfId="1570" xr:uid="{00000000-0005-0000-0000-0000B4060000}"/>
    <cellStyle name="40% - Accent5 4 2 2 3 2" xfId="4636" xr:uid="{00000000-0005-0000-0000-0000B5060000}"/>
    <cellStyle name="40% - Accent5 4 2 2 4" xfId="3719" xr:uid="{00000000-0005-0000-0000-0000B6060000}"/>
    <cellStyle name="40% - Accent5 4 2 2 5" xfId="3022" xr:uid="{00000000-0005-0000-0000-0000B7060000}"/>
    <cellStyle name="40% - Accent5 4 2 2 6" xfId="2323" xr:uid="{00000000-0005-0000-0000-0000B8060000}"/>
    <cellStyle name="40% - Accent5 4 2 3" xfId="867" xr:uid="{00000000-0005-0000-0000-0000B9060000}"/>
    <cellStyle name="40% - Accent5 4 2 3 2" xfId="1808" xr:uid="{00000000-0005-0000-0000-0000BA060000}"/>
    <cellStyle name="40% - Accent5 4 2 3 2 2" xfId="4870" xr:uid="{00000000-0005-0000-0000-0000BB060000}"/>
    <cellStyle name="40% - Accent5 4 2 3 3" xfId="3947" xr:uid="{00000000-0005-0000-0000-0000BC060000}"/>
    <cellStyle name="40% - Accent5 4 2 3 4" xfId="3254" xr:uid="{00000000-0005-0000-0000-0000BD060000}"/>
    <cellStyle name="40% - Accent5 4 2 3 5" xfId="2554" xr:uid="{00000000-0005-0000-0000-0000BE060000}"/>
    <cellStyle name="40% - Accent5 4 2 4" xfId="1326" xr:uid="{00000000-0005-0000-0000-0000BF060000}"/>
    <cellStyle name="40% - Accent5 4 2 4 2" xfId="4402" xr:uid="{00000000-0005-0000-0000-0000C0060000}"/>
    <cellStyle name="40% - Accent5 4 2 5" xfId="3489" xr:uid="{00000000-0005-0000-0000-0000C1060000}"/>
    <cellStyle name="40% - Accent5 4 2 6" xfId="2788" xr:uid="{00000000-0005-0000-0000-0000C2060000}"/>
    <cellStyle name="40% - Accent5 4 2 7" xfId="2087" xr:uid="{00000000-0005-0000-0000-0000C3060000}"/>
    <cellStyle name="40% - Accent5 4 3" xfId="631" xr:uid="{00000000-0005-0000-0000-0000C4060000}"/>
    <cellStyle name="40% - Accent5 4 3 2" xfId="1094" xr:uid="{00000000-0005-0000-0000-0000C5060000}"/>
    <cellStyle name="40% - Accent5 4 3 2 2" xfId="4173" xr:uid="{00000000-0005-0000-0000-0000C6060000}"/>
    <cellStyle name="40% - Accent5 4 3 3" xfId="1569" xr:uid="{00000000-0005-0000-0000-0000C7060000}"/>
    <cellStyle name="40% - Accent5 4 3 3 2" xfId="4635" xr:uid="{00000000-0005-0000-0000-0000C8060000}"/>
    <cellStyle name="40% - Accent5 4 3 4" xfId="3718" xr:uid="{00000000-0005-0000-0000-0000C9060000}"/>
    <cellStyle name="40% - Accent5 4 3 5" xfId="3021" xr:uid="{00000000-0005-0000-0000-0000CA060000}"/>
    <cellStyle name="40% - Accent5 4 3 6" xfId="2322" xr:uid="{00000000-0005-0000-0000-0000CB060000}"/>
    <cellStyle name="40% - Accent5 4 4" xfId="866" xr:uid="{00000000-0005-0000-0000-0000CC060000}"/>
    <cellStyle name="40% - Accent5 4 4 2" xfId="1807" xr:uid="{00000000-0005-0000-0000-0000CD060000}"/>
    <cellStyle name="40% - Accent5 4 4 2 2" xfId="4869" xr:uid="{00000000-0005-0000-0000-0000CE060000}"/>
    <cellStyle name="40% - Accent5 4 4 3" xfId="3946" xr:uid="{00000000-0005-0000-0000-0000CF060000}"/>
    <cellStyle name="40% - Accent5 4 4 4" xfId="3253" xr:uid="{00000000-0005-0000-0000-0000D0060000}"/>
    <cellStyle name="40% - Accent5 4 4 5" xfId="2553" xr:uid="{00000000-0005-0000-0000-0000D1060000}"/>
    <cellStyle name="40% - Accent5 4 5" xfId="1325" xr:uid="{00000000-0005-0000-0000-0000D2060000}"/>
    <cellStyle name="40% - Accent5 4 5 2" xfId="4401" xr:uid="{00000000-0005-0000-0000-0000D3060000}"/>
    <cellStyle name="40% - Accent5 4 6" xfId="3488" xr:uid="{00000000-0005-0000-0000-0000D4060000}"/>
    <cellStyle name="40% - Accent5 4 7" xfId="2787" xr:uid="{00000000-0005-0000-0000-0000D5060000}"/>
    <cellStyle name="40% - Accent5 4 8" xfId="2086" xr:uid="{00000000-0005-0000-0000-0000D6060000}"/>
    <cellStyle name="40% - Accent6" xfId="5258" builtinId="51" customBuiltin="1"/>
    <cellStyle name="40% - Accent6 2" xfId="37" xr:uid="{00000000-0005-0000-0000-0000D7060000}"/>
    <cellStyle name="40% - Accent6 2 10" xfId="5274" xr:uid="{B3E99E8B-E9A0-4750-B364-7FACE56E748B}"/>
    <cellStyle name="40% - Accent6 2 2" xfId="226" xr:uid="{00000000-0005-0000-0000-0000D8060000}"/>
    <cellStyle name="40% - Accent6 2 2 2" xfId="227" xr:uid="{00000000-0005-0000-0000-0000D9060000}"/>
    <cellStyle name="40% - Accent6 2 2 2 2" xfId="634" xr:uid="{00000000-0005-0000-0000-0000DA060000}"/>
    <cellStyle name="40% - Accent6 2 2 2 2 2" xfId="1097" xr:uid="{00000000-0005-0000-0000-0000DB060000}"/>
    <cellStyle name="40% - Accent6 2 2 2 2 2 2" xfId="4176" xr:uid="{00000000-0005-0000-0000-0000DC060000}"/>
    <cellStyle name="40% - Accent6 2 2 2 2 3" xfId="1572" xr:uid="{00000000-0005-0000-0000-0000DD060000}"/>
    <cellStyle name="40% - Accent6 2 2 2 2 3 2" xfId="4638" xr:uid="{00000000-0005-0000-0000-0000DE060000}"/>
    <cellStyle name="40% - Accent6 2 2 2 2 4" xfId="3721" xr:uid="{00000000-0005-0000-0000-0000DF060000}"/>
    <cellStyle name="40% - Accent6 2 2 2 2 5" xfId="3024" xr:uid="{00000000-0005-0000-0000-0000E0060000}"/>
    <cellStyle name="40% - Accent6 2 2 2 2 6" xfId="2325" xr:uid="{00000000-0005-0000-0000-0000E1060000}"/>
    <cellStyle name="40% - Accent6 2 2 2 3" xfId="869" xr:uid="{00000000-0005-0000-0000-0000E2060000}"/>
    <cellStyle name="40% - Accent6 2 2 2 3 2" xfId="1810" xr:uid="{00000000-0005-0000-0000-0000E3060000}"/>
    <cellStyle name="40% - Accent6 2 2 2 3 2 2" xfId="4872" xr:uid="{00000000-0005-0000-0000-0000E4060000}"/>
    <cellStyle name="40% - Accent6 2 2 2 3 3" xfId="3949" xr:uid="{00000000-0005-0000-0000-0000E5060000}"/>
    <cellStyle name="40% - Accent6 2 2 2 3 4" xfId="3256" xr:uid="{00000000-0005-0000-0000-0000E6060000}"/>
    <cellStyle name="40% - Accent6 2 2 2 3 5" xfId="2556" xr:uid="{00000000-0005-0000-0000-0000E7060000}"/>
    <cellStyle name="40% - Accent6 2 2 2 4" xfId="1328" xr:uid="{00000000-0005-0000-0000-0000E8060000}"/>
    <cellStyle name="40% - Accent6 2 2 2 4 2" xfId="4404" xr:uid="{00000000-0005-0000-0000-0000E9060000}"/>
    <cellStyle name="40% - Accent6 2 2 2 5" xfId="3491" xr:uid="{00000000-0005-0000-0000-0000EA060000}"/>
    <cellStyle name="40% - Accent6 2 2 2 6" xfId="2790" xr:uid="{00000000-0005-0000-0000-0000EB060000}"/>
    <cellStyle name="40% - Accent6 2 2 2 7" xfId="2089" xr:uid="{00000000-0005-0000-0000-0000EC060000}"/>
    <cellStyle name="40% - Accent6 2 2 3" xfId="633" xr:uid="{00000000-0005-0000-0000-0000ED060000}"/>
    <cellStyle name="40% - Accent6 2 2 3 2" xfId="1096" xr:uid="{00000000-0005-0000-0000-0000EE060000}"/>
    <cellStyle name="40% - Accent6 2 2 3 2 2" xfId="4175" xr:uid="{00000000-0005-0000-0000-0000EF060000}"/>
    <cellStyle name="40% - Accent6 2 2 3 3" xfId="1571" xr:uid="{00000000-0005-0000-0000-0000F0060000}"/>
    <cellStyle name="40% - Accent6 2 2 3 3 2" xfId="4637" xr:uid="{00000000-0005-0000-0000-0000F1060000}"/>
    <cellStyle name="40% - Accent6 2 2 3 4" xfId="3720" xr:uid="{00000000-0005-0000-0000-0000F2060000}"/>
    <cellStyle name="40% - Accent6 2 2 3 5" xfId="3023" xr:uid="{00000000-0005-0000-0000-0000F3060000}"/>
    <cellStyle name="40% - Accent6 2 2 3 6" xfId="2324" xr:uid="{00000000-0005-0000-0000-0000F4060000}"/>
    <cellStyle name="40% - Accent6 2 2 4" xfId="868" xr:uid="{00000000-0005-0000-0000-0000F5060000}"/>
    <cellStyle name="40% - Accent6 2 2 4 2" xfId="1809" xr:uid="{00000000-0005-0000-0000-0000F6060000}"/>
    <cellStyle name="40% - Accent6 2 2 4 2 2" xfId="4871" xr:uid="{00000000-0005-0000-0000-0000F7060000}"/>
    <cellStyle name="40% - Accent6 2 2 4 3" xfId="3948" xr:uid="{00000000-0005-0000-0000-0000F8060000}"/>
    <cellStyle name="40% - Accent6 2 2 4 4" xfId="3255" xr:uid="{00000000-0005-0000-0000-0000F9060000}"/>
    <cellStyle name="40% - Accent6 2 2 4 5" xfId="2555" xr:uid="{00000000-0005-0000-0000-0000FA060000}"/>
    <cellStyle name="40% - Accent6 2 2 5" xfId="1327" xr:uid="{00000000-0005-0000-0000-0000FB060000}"/>
    <cellStyle name="40% - Accent6 2 2 5 2" xfId="4403" xr:uid="{00000000-0005-0000-0000-0000FC060000}"/>
    <cellStyle name="40% - Accent6 2 2 6" xfId="3490" xr:uid="{00000000-0005-0000-0000-0000FD060000}"/>
    <cellStyle name="40% - Accent6 2 2 7" xfId="2789" xr:uid="{00000000-0005-0000-0000-0000FE060000}"/>
    <cellStyle name="40% - Accent6 2 2 8" xfId="2088" xr:uid="{00000000-0005-0000-0000-0000FF060000}"/>
    <cellStyle name="40% - Accent6 2 2 9" xfId="5340" xr:uid="{1600E004-808C-416D-AA06-650DC6202C8E}"/>
    <cellStyle name="40% - Accent6 2 3" xfId="228" xr:uid="{00000000-0005-0000-0000-000000070000}"/>
    <cellStyle name="40% - Accent6 2 3 2" xfId="635" xr:uid="{00000000-0005-0000-0000-000001070000}"/>
    <cellStyle name="40% - Accent6 2 3 2 2" xfId="1098" xr:uid="{00000000-0005-0000-0000-000002070000}"/>
    <cellStyle name="40% - Accent6 2 3 2 2 2" xfId="4177" xr:uid="{00000000-0005-0000-0000-000003070000}"/>
    <cellStyle name="40% - Accent6 2 3 2 3" xfId="1573" xr:uid="{00000000-0005-0000-0000-000004070000}"/>
    <cellStyle name="40% - Accent6 2 3 2 3 2" xfId="4639" xr:uid="{00000000-0005-0000-0000-000005070000}"/>
    <cellStyle name="40% - Accent6 2 3 2 4" xfId="3722" xr:uid="{00000000-0005-0000-0000-000006070000}"/>
    <cellStyle name="40% - Accent6 2 3 2 5" xfId="3025" xr:uid="{00000000-0005-0000-0000-000007070000}"/>
    <cellStyle name="40% - Accent6 2 3 2 6" xfId="2326" xr:uid="{00000000-0005-0000-0000-000008070000}"/>
    <cellStyle name="40% - Accent6 2 3 3" xfId="870" xr:uid="{00000000-0005-0000-0000-000009070000}"/>
    <cellStyle name="40% - Accent6 2 3 3 2" xfId="1811" xr:uid="{00000000-0005-0000-0000-00000A070000}"/>
    <cellStyle name="40% - Accent6 2 3 3 2 2" xfId="4873" xr:uid="{00000000-0005-0000-0000-00000B070000}"/>
    <cellStyle name="40% - Accent6 2 3 3 3" xfId="3950" xr:uid="{00000000-0005-0000-0000-00000C070000}"/>
    <cellStyle name="40% - Accent6 2 3 3 4" xfId="3257" xr:uid="{00000000-0005-0000-0000-00000D070000}"/>
    <cellStyle name="40% - Accent6 2 3 3 5" xfId="2557" xr:uid="{00000000-0005-0000-0000-00000E070000}"/>
    <cellStyle name="40% - Accent6 2 3 4" xfId="1329" xr:uid="{00000000-0005-0000-0000-00000F070000}"/>
    <cellStyle name="40% - Accent6 2 3 4 2" xfId="4405" xr:uid="{00000000-0005-0000-0000-000010070000}"/>
    <cellStyle name="40% - Accent6 2 3 5" xfId="3492" xr:uid="{00000000-0005-0000-0000-000011070000}"/>
    <cellStyle name="40% - Accent6 2 3 6" xfId="2791" xr:uid="{00000000-0005-0000-0000-000012070000}"/>
    <cellStyle name="40% - Accent6 2 3 7" xfId="2090" xr:uid="{00000000-0005-0000-0000-000013070000}"/>
    <cellStyle name="40% - Accent6 2 3 8" xfId="5315" xr:uid="{0B1B2817-37D6-4F85-A34E-D840C150DD8B}"/>
    <cellStyle name="40% - Accent6 2 4" xfId="546" xr:uid="{00000000-0005-0000-0000-000014070000}"/>
    <cellStyle name="40% - Accent6 2 4 2" xfId="1009" xr:uid="{00000000-0005-0000-0000-000015070000}"/>
    <cellStyle name="40% - Accent6 2 4 2 2" xfId="4088" xr:uid="{00000000-0005-0000-0000-000016070000}"/>
    <cellStyle name="40% - Accent6 2 4 3" xfId="1484" xr:uid="{00000000-0005-0000-0000-000017070000}"/>
    <cellStyle name="40% - Accent6 2 4 3 2" xfId="4550" xr:uid="{00000000-0005-0000-0000-000018070000}"/>
    <cellStyle name="40% - Accent6 2 4 4" xfId="3633" xr:uid="{00000000-0005-0000-0000-000019070000}"/>
    <cellStyle name="40% - Accent6 2 4 5" xfId="2936" xr:uid="{00000000-0005-0000-0000-00001A070000}"/>
    <cellStyle name="40% - Accent6 2 4 6" xfId="2237" xr:uid="{00000000-0005-0000-0000-00001B070000}"/>
    <cellStyle name="40% - Accent6 2 5" xfId="778" xr:uid="{00000000-0005-0000-0000-00001C070000}"/>
    <cellStyle name="40% - Accent6 2 5 2" xfId="1719" xr:uid="{00000000-0005-0000-0000-00001D070000}"/>
    <cellStyle name="40% - Accent6 2 5 2 2" xfId="4781" xr:uid="{00000000-0005-0000-0000-00001E070000}"/>
    <cellStyle name="40% - Accent6 2 5 3" xfId="3860" xr:uid="{00000000-0005-0000-0000-00001F070000}"/>
    <cellStyle name="40% - Accent6 2 5 4" xfId="3167" xr:uid="{00000000-0005-0000-0000-000020070000}"/>
    <cellStyle name="40% - Accent6 2 5 5" xfId="2468" xr:uid="{00000000-0005-0000-0000-000021070000}"/>
    <cellStyle name="40% - Accent6 2 6" xfId="1239" xr:uid="{00000000-0005-0000-0000-000022070000}"/>
    <cellStyle name="40% - Accent6 2 6 2" xfId="4315" xr:uid="{00000000-0005-0000-0000-000023070000}"/>
    <cellStyle name="40% - Accent6 2 7" xfId="3402" xr:uid="{00000000-0005-0000-0000-000024070000}"/>
    <cellStyle name="40% - Accent6 2 8" xfId="2701" xr:uid="{00000000-0005-0000-0000-000025070000}"/>
    <cellStyle name="40% - Accent6 2 9" xfId="1996" xr:uid="{00000000-0005-0000-0000-000026070000}"/>
    <cellStyle name="40% - Accent6 3" xfId="36" xr:uid="{00000000-0005-0000-0000-000027070000}"/>
    <cellStyle name="40% - Accent6 3 2" xfId="229" xr:uid="{00000000-0005-0000-0000-000028070000}"/>
    <cellStyle name="40% - Accent6 3 2 2" xfId="636" xr:uid="{00000000-0005-0000-0000-000029070000}"/>
    <cellStyle name="40% - Accent6 3 2 2 2" xfId="1099" xr:uid="{00000000-0005-0000-0000-00002A070000}"/>
    <cellStyle name="40% - Accent6 3 2 2 2 2" xfId="4178" xr:uid="{00000000-0005-0000-0000-00002B070000}"/>
    <cellStyle name="40% - Accent6 3 2 2 3" xfId="1574" xr:uid="{00000000-0005-0000-0000-00002C070000}"/>
    <cellStyle name="40% - Accent6 3 2 2 3 2" xfId="4640" xr:uid="{00000000-0005-0000-0000-00002D070000}"/>
    <cellStyle name="40% - Accent6 3 2 2 4" xfId="3723" xr:uid="{00000000-0005-0000-0000-00002E070000}"/>
    <cellStyle name="40% - Accent6 3 2 2 5" xfId="3026" xr:uid="{00000000-0005-0000-0000-00002F070000}"/>
    <cellStyle name="40% - Accent6 3 2 2 6" xfId="2327" xr:uid="{00000000-0005-0000-0000-000030070000}"/>
    <cellStyle name="40% - Accent6 3 2 3" xfId="871" xr:uid="{00000000-0005-0000-0000-000031070000}"/>
    <cellStyle name="40% - Accent6 3 2 3 2" xfId="1812" xr:uid="{00000000-0005-0000-0000-000032070000}"/>
    <cellStyle name="40% - Accent6 3 2 3 2 2" xfId="4874" xr:uid="{00000000-0005-0000-0000-000033070000}"/>
    <cellStyle name="40% - Accent6 3 2 3 3" xfId="3951" xr:uid="{00000000-0005-0000-0000-000034070000}"/>
    <cellStyle name="40% - Accent6 3 2 3 4" xfId="3258" xr:uid="{00000000-0005-0000-0000-000035070000}"/>
    <cellStyle name="40% - Accent6 3 2 3 5" xfId="2558" xr:uid="{00000000-0005-0000-0000-000036070000}"/>
    <cellStyle name="40% - Accent6 3 2 4" xfId="1330" xr:uid="{00000000-0005-0000-0000-000037070000}"/>
    <cellStyle name="40% - Accent6 3 2 4 2" xfId="4406" xr:uid="{00000000-0005-0000-0000-000038070000}"/>
    <cellStyle name="40% - Accent6 3 2 5" xfId="3493" xr:uid="{00000000-0005-0000-0000-000039070000}"/>
    <cellStyle name="40% - Accent6 3 2 6" xfId="2792" xr:uid="{00000000-0005-0000-0000-00003A070000}"/>
    <cellStyle name="40% - Accent6 3 2 7" xfId="2091" xr:uid="{00000000-0005-0000-0000-00003B070000}"/>
    <cellStyle name="40% - Accent6 3 3" xfId="545" xr:uid="{00000000-0005-0000-0000-00003C070000}"/>
    <cellStyle name="40% - Accent6 3 3 2" xfId="1008" xr:uid="{00000000-0005-0000-0000-00003D070000}"/>
    <cellStyle name="40% - Accent6 3 3 2 2" xfId="4087" xr:uid="{00000000-0005-0000-0000-00003E070000}"/>
    <cellStyle name="40% - Accent6 3 3 3" xfId="1483" xr:uid="{00000000-0005-0000-0000-00003F070000}"/>
    <cellStyle name="40% - Accent6 3 3 3 2" xfId="4549" xr:uid="{00000000-0005-0000-0000-000040070000}"/>
    <cellStyle name="40% - Accent6 3 3 4" xfId="3632" xr:uid="{00000000-0005-0000-0000-000041070000}"/>
    <cellStyle name="40% - Accent6 3 3 5" xfId="2935" xr:uid="{00000000-0005-0000-0000-000042070000}"/>
    <cellStyle name="40% - Accent6 3 3 6" xfId="2236" xr:uid="{00000000-0005-0000-0000-000043070000}"/>
    <cellStyle name="40% - Accent6 3 4" xfId="777" xr:uid="{00000000-0005-0000-0000-000044070000}"/>
    <cellStyle name="40% - Accent6 3 4 2" xfId="1718" xr:uid="{00000000-0005-0000-0000-000045070000}"/>
    <cellStyle name="40% - Accent6 3 4 2 2" xfId="4780" xr:uid="{00000000-0005-0000-0000-000046070000}"/>
    <cellStyle name="40% - Accent6 3 4 3" xfId="3859" xr:uid="{00000000-0005-0000-0000-000047070000}"/>
    <cellStyle name="40% - Accent6 3 4 4" xfId="3166" xr:uid="{00000000-0005-0000-0000-000048070000}"/>
    <cellStyle name="40% - Accent6 3 4 5" xfId="2467" xr:uid="{00000000-0005-0000-0000-000049070000}"/>
    <cellStyle name="40% - Accent6 3 5" xfId="1238" xr:uid="{00000000-0005-0000-0000-00004A070000}"/>
    <cellStyle name="40% - Accent6 3 5 2" xfId="4314" xr:uid="{00000000-0005-0000-0000-00004B070000}"/>
    <cellStyle name="40% - Accent6 3 6" xfId="3401" xr:uid="{00000000-0005-0000-0000-00004C070000}"/>
    <cellStyle name="40% - Accent6 3 7" xfId="2700" xr:uid="{00000000-0005-0000-0000-00004D070000}"/>
    <cellStyle name="40% - Accent6 3 8" xfId="1995" xr:uid="{00000000-0005-0000-0000-00004E070000}"/>
    <cellStyle name="40% - Accent6 3 9" xfId="5339" xr:uid="{BB9002D9-0A97-486C-9CBC-46814133F3A7}"/>
    <cellStyle name="40% - Accent6 4" xfId="230" xr:uid="{00000000-0005-0000-0000-00004F070000}"/>
    <cellStyle name="40% - Accent6 4 2" xfId="231" xr:uid="{00000000-0005-0000-0000-000050070000}"/>
    <cellStyle name="40% - Accent6 4 2 2" xfId="638" xr:uid="{00000000-0005-0000-0000-000051070000}"/>
    <cellStyle name="40% - Accent6 4 2 2 2" xfId="1101" xr:uid="{00000000-0005-0000-0000-000052070000}"/>
    <cellStyle name="40% - Accent6 4 2 2 2 2" xfId="4180" xr:uid="{00000000-0005-0000-0000-000053070000}"/>
    <cellStyle name="40% - Accent6 4 2 2 3" xfId="1576" xr:uid="{00000000-0005-0000-0000-000054070000}"/>
    <cellStyle name="40% - Accent6 4 2 2 3 2" xfId="4642" xr:uid="{00000000-0005-0000-0000-000055070000}"/>
    <cellStyle name="40% - Accent6 4 2 2 4" xfId="3725" xr:uid="{00000000-0005-0000-0000-000056070000}"/>
    <cellStyle name="40% - Accent6 4 2 2 5" xfId="3028" xr:uid="{00000000-0005-0000-0000-000057070000}"/>
    <cellStyle name="40% - Accent6 4 2 2 6" xfId="2329" xr:uid="{00000000-0005-0000-0000-000058070000}"/>
    <cellStyle name="40% - Accent6 4 2 3" xfId="873" xr:uid="{00000000-0005-0000-0000-000059070000}"/>
    <cellStyle name="40% - Accent6 4 2 3 2" xfId="1814" xr:uid="{00000000-0005-0000-0000-00005A070000}"/>
    <cellStyle name="40% - Accent6 4 2 3 2 2" xfId="4876" xr:uid="{00000000-0005-0000-0000-00005B070000}"/>
    <cellStyle name="40% - Accent6 4 2 3 3" xfId="3953" xr:uid="{00000000-0005-0000-0000-00005C070000}"/>
    <cellStyle name="40% - Accent6 4 2 3 4" xfId="3260" xr:uid="{00000000-0005-0000-0000-00005D070000}"/>
    <cellStyle name="40% - Accent6 4 2 3 5" xfId="2560" xr:uid="{00000000-0005-0000-0000-00005E070000}"/>
    <cellStyle name="40% - Accent6 4 2 4" xfId="1332" xr:uid="{00000000-0005-0000-0000-00005F070000}"/>
    <cellStyle name="40% - Accent6 4 2 4 2" xfId="4408" xr:uid="{00000000-0005-0000-0000-000060070000}"/>
    <cellStyle name="40% - Accent6 4 2 5" xfId="3495" xr:uid="{00000000-0005-0000-0000-000061070000}"/>
    <cellStyle name="40% - Accent6 4 2 6" xfId="2794" xr:uid="{00000000-0005-0000-0000-000062070000}"/>
    <cellStyle name="40% - Accent6 4 2 7" xfId="2093" xr:uid="{00000000-0005-0000-0000-000063070000}"/>
    <cellStyle name="40% - Accent6 4 3" xfId="637" xr:uid="{00000000-0005-0000-0000-000064070000}"/>
    <cellStyle name="40% - Accent6 4 3 2" xfId="1100" xr:uid="{00000000-0005-0000-0000-000065070000}"/>
    <cellStyle name="40% - Accent6 4 3 2 2" xfId="4179" xr:uid="{00000000-0005-0000-0000-000066070000}"/>
    <cellStyle name="40% - Accent6 4 3 3" xfId="1575" xr:uid="{00000000-0005-0000-0000-000067070000}"/>
    <cellStyle name="40% - Accent6 4 3 3 2" xfId="4641" xr:uid="{00000000-0005-0000-0000-000068070000}"/>
    <cellStyle name="40% - Accent6 4 3 4" xfId="3724" xr:uid="{00000000-0005-0000-0000-000069070000}"/>
    <cellStyle name="40% - Accent6 4 3 5" xfId="3027" xr:uid="{00000000-0005-0000-0000-00006A070000}"/>
    <cellStyle name="40% - Accent6 4 3 6" xfId="2328" xr:uid="{00000000-0005-0000-0000-00006B070000}"/>
    <cellStyle name="40% - Accent6 4 4" xfId="872" xr:uid="{00000000-0005-0000-0000-00006C070000}"/>
    <cellStyle name="40% - Accent6 4 4 2" xfId="1813" xr:uid="{00000000-0005-0000-0000-00006D070000}"/>
    <cellStyle name="40% - Accent6 4 4 2 2" xfId="4875" xr:uid="{00000000-0005-0000-0000-00006E070000}"/>
    <cellStyle name="40% - Accent6 4 4 3" xfId="3952" xr:uid="{00000000-0005-0000-0000-00006F070000}"/>
    <cellStyle name="40% - Accent6 4 4 4" xfId="3259" xr:uid="{00000000-0005-0000-0000-000070070000}"/>
    <cellStyle name="40% - Accent6 4 4 5" xfId="2559" xr:uid="{00000000-0005-0000-0000-000071070000}"/>
    <cellStyle name="40% - Accent6 4 5" xfId="1331" xr:uid="{00000000-0005-0000-0000-000072070000}"/>
    <cellStyle name="40% - Accent6 4 5 2" xfId="4407" xr:uid="{00000000-0005-0000-0000-000073070000}"/>
    <cellStyle name="40% - Accent6 4 6" xfId="3494" xr:uid="{00000000-0005-0000-0000-000074070000}"/>
    <cellStyle name="40% - Accent6 4 7" xfId="2793" xr:uid="{00000000-0005-0000-0000-000075070000}"/>
    <cellStyle name="40% - Accent6 4 8" xfId="2092" xr:uid="{00000000-0005-0000-0000-000076070000}"/>
    <cellStyle name="40% - Accent6 5" xfId="1460" xr:uid="{00000000-0005-0000-0000-000077070000}"/>
    <cellStyle name="5x indented GHG Textfiels" xfId="232" xr:uid="{00000000-0005-0000-0000-000078070000}"/>
    <cellStyle name="5x indented GHG Textfiels 2" xfId="1720" xr:uid="{00000000-0005-0000-0000-000079070000}"/>
    <cellStyle name="5x indented GHG Textfiels 2 2" xfId="4782" xr:uid="{00000000-0005-0000-0000-00007A070000}"/>
    <cellStyle name="5x indented GHG Textfiels 2 2 2" xfId="5056" xr:uid="{00000000-0005-0000-0000-00007B070000}"/>
    <cellStyle name="5x indented GHG Textfiels 2 2 3" xfId="5122" xr:uid="{00000000-0005-0000-0000-00007C070000}"/>
    <cellStyle name="5x indented GHG Textfiels 2 3" xfId="5109" xr:uid="{00000000-0005-0000-0000-00007D070000}"/>
    <cellStyle name="5x indented GHG Textfiels 2 4" xfId="5057" xr:uid="{00000000-0005-0000-0000-00007E070000}"/>
    <cellStyle name="5x indented GHG Textfiels 3" xfId="5044" xr:uid="{00000000-0005-0000-0000-00007F070000}"/>
    <cellStyle name="5x indented GHG Textfiels 4" xfId="5108" xr:uid="{00000000-0005-0000-0000-000080070000}"/>
    <cellStyle name="60% - Accent1 2" xfId="39" xr:uid="{00000000-0005-0000-0000-000081070000}"/>
    <cellStyle name="60% - Accent1 2 2" xfId="5275" xr:uid="{CDF2B628-E829-4F69-B613-56DF2B9690D8}"/>
    <cellStyle name="60% - Accent1 3" xfId="38" xr:uid="{00000000-0005-0000-0000-000082070000}"/>
    <cellStyle name="60% - Accent1 3 2" xfId="5352" xr:uid="{654E2437-7BCB-49CD-AB23-321B13C3929E}"/>
    <cellStyle name="60% - Accent2 2" xfId="41" xr:uid="{00000000-0005-0000-0000-000083070000}"/>
    <cellStyle name="60% - Accent2 2 2" xfId="5276" xr:uid="{DA411B62-2645-4D64-85FE-96617C48C35E}"/>
    <cellStyle name="60% - Accent2 3" xfId="40" xr:uid="{00000000-0005-0000-0000-000084070000}"/>
    <cellStyle name="60% - Accent2 3 2" xfId="5353" xr:uid="{1BC2176C-F0FE-4703-AFA4-219B98E4BE4E}"/>
    <cellStyle name="60% - Accent3 2" xfId="43" xr:uid="{00000000-0005-0000-0000-000085070000}"/>
    <cellStyle name="60% - Accent3 2 2" xfId="5277" xr:uid="{87CDCCEB-9C3A-4D54-B828-28777713EC04}"/>
    <cellStyle name="60% - Accent3 3" xfId="42" xr:uid="{00000000-0005-0000-0000-000086070000}"/>
    <cellStyle name="60% - Accent3 3 2" xfId="5354" xr:uid="{14559B49-7A3A-46C4-BB84-470C0FEC8559}"/>
    <cellStyle name="60% - Accent4 2" xfId="45" xr:uid="{00000000-0005-0000-0000-000087070000}"/>
    <cellStyle name="60% - Accent4 2 2" xfId="5278" xr:uid="{3FF9E952-0A9E-415D-994C-B3F70B4207D3}"/>
    <cellStyle name="60% - Accent4 3" xfId="44" xr:uid="{00000000-0005-0000-0000-000088070000}"/>
    <cellStyle name="60% - Accent4 3 2" xfId="5355" xr:uid="{2B342ED6-7350-4B0E-94D6-86715C286E60}"/>
    <cellStyle name="60% - Accent5 2" xfId="47" xr:uid="{00000000-0005-0000-0000-000089070000}"/>
    <cellStyle name="60% - Accent5 2 2" xfId="5279" xr:uid="{8FAE7009-41B2-4785-9AF8-0BD4257D114F}"/>
    <cellStyle name="60% - Accent5 3" xfId="46" xr:uid="{00000000-0005-0000-0000-00008A070000}"/>
    <cellStyle name="60% - Accent5 3 2" xfId="5356" xr:uid="{301359D1-66EA-4F6D-9513-92D84EDB77D2}"/>
    <cellStyle name="60% - Accent6 2" xfId="49" xr:uid="{00000000-0005-0000-0000-00008B070000}"/>
    <cellStyle name="60% - Accent6 2 2" xfId="5280" xr:uid="{6E3E78E0-5A77-45C4-9556-77D9D7B3FC83}"/>
    <cellStyle name="60% - Accent6 3" xfId="48" xr:uid="{00000000-0005-0000-0000-00008C070000}"/>
    <cellStyle name="60% - Accent6 3 2" xfId="5357" xr:uid="{CBEAC861-6056-4877-BB7A-B8B505DCCBA5}"/>
    <cellStyle name="60% - Accent6 4" xfId="1459" xr:uid="{00000000-0005-0000-0000-00008D070000}"/>
    <cellStyle name="Accent1" xfId="5242" builtinId="29" customBuiltin="1"/>
    <cellStyle name="Accent1 2" xfId="51" xr:uid="{00000000-0005-0000-0000-00008E070000}"/>
    <cellStyle name="Accent1 2 2" xfId="5281" xr:uid="{41285996-0634-4FD7-9495-BBA483858175}"/>
    <cellStyle name="Accent1 3" xfId="50" xr:uid="{00000000-0005-0000-0000-00008F070000}"/>
    <cellStyle name="Accent2" xfId="5245" builtinId="33" customBuiltin="1"/>
    <cellStyle name="Accent2 2" xfId="53" xr:uid="{00000000-0005-0000-0000-000090070000}"/>
    <cellStyle name="Accent2 2 2" xfId="5282" xr:uid="{3EBE4950-B99B-4DA8-8949-6EEC204A6B18}"/>
    <cellStyle name="Accent2 3" xfId="52" xr:uid="{00000000-0005-0000-0000-000091070000}"/>
    <cellStyle name="Accent3" xfId="5248" builtinId="37" customBuiltin="1"/>
    <cellStyle name="Accent3 2" xfId="55" xr:uid="{00000000-0005-0000-0000-000092070000}"/>
    <cellStyle name="Accent3 2 2" xfId="5283" xr:uid="{6ED59E0C-0E21-456C-B400-5C0E177DDF2F}"/>
    <cellStyle name="Accent3 3" xfId="54" xr:uid="{00000000-0005-0000-0000-000093070000}"/>
    <cellStyle name="Accent4" xfId="5251" builtinId="41" customBuiltin="1"/>
    <cellStyle name="Accent4 2" xfId="57" xr:uid="{00000000-0005-0000-0000-000094070000}"/>
    <cellStyle name="Accent4 2 2" xfId="5284" xr:uid="{FAD3895D-A888-4A55-B959-51EFD310C952}"/>
    <cellStyle name="Accent4 3" xfId="56" xr:uid="{00000000-0005-0000-0000-000095070000}"/>
    <cellStyle name="Accent5" xfId="5254" builtinId="45" customBuiltin="1"/>
    <cellStyle name="Accent5 2" xfId="59" xr:uid="{00000000-0005-0000-0000-000096070000}"/>
    <cellStyle name="Accent5 2 2" xfId="5285" xr:uid="{7FB2DBE6-7D7F-4144-B65B-B9DC4273CDC5}"/>
    <cellStyle name="Accent5 3" xfId="58" xr:uid="{00000000-0005-0000-0000-000097070000}"/>
    <cellStyle name="Accent6" xfId="5257" builtinId="49" customBuiltin="1"/>
    <cellStyle name="Accent6 2" xfId="61" xr:uid="{00000000-0005-0000-0000-000098070000}"/>
    <cellStyle name="Accent6 2 2" xfId="5286" xr:uid="{1E2FCF32-F333-4635-804E-251C7EA7E8E6}"/>
    <cellStyle name="Accent6 3" xfId="60" xr:uid="{00000000-0005-0000-0000-000099070000}"/>
    <cellStyle name="Bad" xfId="8" builtinId="27" customBuiltin="1"/>
    <cellStyle name="Bad 2" xfId="5287" xr:uid="{74A36BA6-25FE-4068-A183-61E305B94C2C}"/>
    <cellStyle name="Bad 3" xfId="5349" xr:uid="{CE983106-FA6B-417A-AE50-B0259780B9FB}"/>
    <cellStyle name="Bold GHG Numbers (0.00)" xfId="233" xr:uid="{00000000-0005-0000-0000-00009B070000}"/>
    <cellStyle name="Calculation" xfId="5240" builtinId="22" customBuiltin="1"/>
    <cellStyle name="Calculation 2" xfId="63" xr:uid="{00000000-0005-0000-0000-00009C070000}"/>
    <cellStyle name="Calculation 2 2" xfId="5288" xr:uid="{E4C5FBAC-4AE7-4157-8647-53F65607406A}"/>
    <cellStyle name="Calculation 3" xfId="62" xr:uid="{00000000-0005-0000-0000-00009D070000}"/>
    <cellStyle name="Check Cell" xfId="12" builtinId="23" customBuiltin="1"/>
    <cellStyle name="Check Cell 2" xfId="5289" xr:uid="{11DB25E3-DA68-4E83-A6C9-B9DCC558067B}"/>
    <cellStyle name="clsAltData" xfId="64" xr:uid="{00000000-0005-0000-0000-00009F070000}"/>
    <cellStyle name="clsAltData 2" xfId="1953" xr:uid="{00000000-0005-0000-0000-0000A0070000}"/>
    <cellStyle name="clsAltData 2 2" xfId="5014" xr:uid="{00000000-0005-0000-0000-0000A1070000}"/>
    <cellStyle name="clsAltData 2 2 2" xfId="5195" xr:uid="{00000000-0005-0000-0000-0000A2070000}"/>
    <cellStyle name="clsAltData 2 2 3" xfId="5224" xr:uid="{00000000-0005-0000-0000-0000A3070000}"/>
    <cellStyle name="clsAltData 2 3" xfId="5113" xr:uid="{00000000-0005-0000-0000-0000A4070000}"/>
    <cellStyle name="clsAltData 2 4" xfId="5098" xr:uid="{00000000-0005-0000-0000-0000A5070000}"/>
    <cellStyle name="clsAltData 3" xfId="5046" xr:uid="{00000000-0005-0000-0000-0000A6070000}"/>
    <cellStyle name="clsAltData 4" xfId="5179" xr:uid="{00000000-0005-0000-0000-0000A7070000}"/>
    <cellStyle name="clsAltMRVData" xfId="65" xr:uid="{00000000-0005-0000-0000-0000A8070000}"/>
    <cellStyle name="clsAltMRVData 2" xfId="1826" xr:uid="{00000000-0005-0000-0000-0000A9070000}"/>
    <cellStyle name="clsAltMRVData 2 2" xfId="4888" xr:uid="{00000000-0005-0000-0000-0000AA070000}"/>
    <cellStyle name="clsAltMRVData 2 2 2" xfId="5129" xr:uid="{00000000-0005-0000-0000-0000AB070000}"/>
    <cellStyle name="clsAltMRVData 2 2 3" xfId="5176" xr:uid="{00000000-0005-0000-0000-0000AC070000}"/>
    <cellStyle name="clsAltMRVData 2 3" xfId="5178" xr:uid="{00000000-0005-0000-0000-0000AD070000}"/>
    <cellStyle name="clsAltMRVData 2 4" xfId="5076" xr:uid="{00000000-0005-0000-0000-0000AE070000}"/>
    <cellStyle name="clsAltMRVData 3" xfId="5089" xr:uid="{00000000-0005-0000-0000-0000AF070000}"/>
    <cellStyle name="clsAltMRVData 4" xfId="5123" xr:uid="{00000000-0005-0000-0000-0000B0070000}"/>
    <cellStyle name="clsAltRowHeader" xfId="66" xr:uid="{00000000-0005-0000-0000-0000B1070000}"/>
    <cellStyle name="clsAltRowHeader 2" xfId="1825" xr:uid="{00000000-0005-0000-0000-0000B2070000}"/>
    <cellStyle name="clsAltRowHeader 2 2" xfId="4887" xr:uid="{00000000-0005-0000-0000-0000B3070000}"/>
    <cellStyle name="clsAltRowHeader 2 2 2" xfId="5092" xr:uid="{00000000-0005-0000-0000-0000B4070000}"/>
    <cellStyle name="clsAltRowHeader 2 2 3" xfId="5185" xr:uid="{00000000-0005-0000-0000-0000B5070000}"/>
    <cellStyle name="clsAltRowHeader 2 3" xfId="5126" xr:uid="{00000000-0005-0000-0000-0000B6070000}"/>
    <cellStyle name="clsAltRowHeader 2 4" xfId="5061" xr:uid="{00000000-0005-0000-0000-0000B7070000}"/>
    <cellStyle name="clsAltRowHeader 3" xfId="5128" xr:uid="{00000000-0005-0000-0000-0000B8070000}"/>
    <cellStyle name="clsAltRowHeader 4" xfId="5175" xr:uid="{00000000-0005-0000-0000-0000B9070000}"/>
    <cellStyle name="clsBlank" xfId="67" xr:uid="{00000000-0005-0000-0000-0000BA070000}"/>
    <cellStyle name="clsColumnHeader" xfId="68" xr:uid="{00000000-0005-0000-0000-0000BB070000}"/>
    <cellStyle name="clsColumnHeader 2" xfId="1935" xr:uid="{00000000-0005-0000-0000-0000BC070000}"/>
    <cellStyle name="clsColumnHeader 2 2" xfId="4997" xr:uid="{00000000-0005-0000-0000-0000BD070000}"/>
    <cellStyle name="clsColumnHeader 2 2 2" xfId="5120" xr:uid="{00000000-0005-0000-0000-0000BE070000}"/>
    <cellStyle name="clsColumnHeader 2 2 3" xfId="5212" xr:uid="{00000000-0005-0000-0000-0000BF070000}"/>
    <cellStyle name="clsColumnHeader 2 3" xfId="5102" xr:uid="{00000000-0005-0000-0000-0000C0070000}"/>
    <cellStyle name="clsColumnHeader 2 4" xfId="1998" xr:uid="{00000000-0005-0000-0000-0000C1070000}"/>
    <cellStyle name="clsColumnHeader 3" xfId="5116" xr:uid="{00000000-0005-0000-0000-0000C2070000}"/>
    <cellStyle name="clsColumnHeader 4" xfId="5162" xr:uid="{00000000-0005-0000-0000-0000C3070000}"/>
    <cellStyle name="clsColumnHeader1" xfId="69" xr:uid="{00000000-0005-0000-0000-0000C4070000}"/>
    <cellStyle name="clsColumnHeader1 2" xfId="1823" xr:uid="{00000000-0005-0000-0000-0000C5070000}"/>
    <cellStyle name="clsColumnHeader1 2 2" xfId="4885" xr:uid="{00000000-0005-0000-0000-0000C6070000}"/>
    <cellStyle name="clsColumnHeader1 2 2 2" xfId="5189" xr:uid="{00000000-0005-0000-0000-0000C7070000}"/>
    <cellStyle name="clsColumnHeader1 2 2 3" xfId="5174" xr:uid="{00000000-0005-0000-0000-0000C8070000}"/>
    <cellStyle name="clsColumnHeader1 2 3" xfId="5048" xr:uid="{00000000-0005-0000-0000-0000C9070000}"/>
    <cellStyle name="clsColumnHeader1 2 4" xfId="5063" xr:uid="{00000000-0005-0000-0000-0000CA070000}"/>
    <cellStyle name="clsColumnHeader1 3" xfId="5208" xr:uid="{00000000-0005-0000-0000-0000CB070000}"/>
    <cellStyle name="clsColumnHeader1 4" xfId="5105" xr:uid="{00000000-0005-0000-0000-0000CC070000}"/>
    <cellStyle name="clsColumnHeader2" xfId="70" xr:uid="{00000000-0005-0000-0000-0000CD070000}"/>
    <cellStyle name="clsColumnHeader2 2" xfId="1820" xr:uid="{00000000-0005-0000-0000-0000CE070000}"/>
    <cellStyle name="clsColumnHeader2 2 2" xfId="4882" xr:uid="{00000000-0005-0000-0000-0000CF070000}"/>
    <cellStyle name="clsColumnHeader2 2 2 2" xfId="5168" xr:uid="{00000000-0005-0000-0000-0000D0070000}"/>
    <cellStyle name="clsColumnHeader2 2 2 3" xfId="5130" xr:uid="{00000000-0005-0000-0000-0000D1070000}"/>
    <cellStyle name="clsColumnHeader2 2 3" xfId="5131" xr:uid="{00000000-0005-0000-0000-0000D2070000}"/>
    <cellStyle name="clsColumnHeader2 2 4" xfId="5099" xr:uid="{00000000-0005-0000-0000-0000D3070000}"/>
    <cellStyle name="clsColumnHeader2 3" xfId="5074" xr:uid="{00000000-0005-0000-0000-0000D4070000}"/>
    <cellStyle name="clsColumnHeader2 4" xfId="5182" xr:uid="{00000000-0005-0000-0000-0000D5070000}"/>
    <cellStyle name="clsData" xfId="71" xr:uid="{00000000-0005-0000-0000-0000D6070000}"/>
    <cellStyle name="clsData 2" xfId="1954" xr:uid="{00000000-0005-0000-0000-0000D7070000}"/>
    <cellStyle name="clsData 2 2" xfId="5015" xr:uid="{00000000-0005-0000-0000-0000D8070000}"/>
    <cellStyle name="clsData 2 2 2" xfId="5059" xr:uid="{00000000-0005-0000-0000-0000D9070000}"/>
    <cellStyle name="clsData 2 2 3" xfId="5225" xr:uid="{00000000-0005-0000-0000-0000DA070000}"/>
    <cellStyle name="clsData 2 3" xfId="5150" xr:uid="{00000000-0005-0000-0000-0000DB070000}"/>
    <cellStyle name="clsData 2 4" xfId="5127" xr:uid="{00000000-0005-0000-0000-0000DC070000}"/>
    <cellStyle name="clsData 3" xfId="5045" xr:uid="{00000000-0005-0000-0000-0000DD070000}"/>
    <cellStyle name="clsData 4" xfId="5114" xr:uid="{00000000-0005-0000-0000-0000DE070000}"/>
    <cellStyle name="clsDefault" xfId="72" xr:uid="{00000000-0005-0000-0000-0000DF070000}"/>
    <cellStyle name="clsIndexTableData" xfId="73" xr:uid="{00000000-0005-0000-0000-0000E0070000}"/>
    <cellStyle name="clsIndexTableHdr" xfId="74" xr:uid="{00000000-0005-0000-0000-0000E1070000}"/>
    <cellStyle name="clsIndexTableTitle" xfId="75" xr:uid="{00000000-0005-0000-0000-0000E2070000}"/>
    <cellStyle name="clsIndexTableTitle 2" xfId="1721" xr:uid="{00000000-0005-0000-0000-0000E3070000}"/>
    <cellStyle name="clsIndexTableTitle 2 2" xfId="4783" xr:uid="{00000000-0005-0000-0000-0000E4070000}"/>
    <cellStyle name="clsIndexTableTitle 2 2 2" xfId="5093" xr:uid="{00000000-0005-0000-0000-0000E5070000}"/>
    <cellStyle name="clsIndexTableTitle 2 2 3" xfId="5054" xr:uid="{00000000-0005-0000-0000-0000E6070000}"/>
    <cellStyle name="clsIndexTableTitle 2 3" xfId="5194" xr:uid="{00000000-0005-0000-0000-0000E7070000}"/>
    <cellStyle name="clsIndexTableTitle 2 4" xfId="5086" xr:uid="{00000000-0005-0000-0000-0000E8070000}"/>
    <cellStyle name="clsIndexTableTitle 3" xfId="5180" xr:uid="{00000000-0005-0000-0000-0000E9070000}"/>
    <cellStyle name="clsIndexTableTitle 4" xfId="5156" xr:uid="{00000000-0005-0000-0000-0000EA070000}"/>
    <cellStyle name="clsMRVData" xfId="76" xr:uid="{00000000-0005-0000-0000-0000EB070000}"/>
    <cellStyle name="clsMRVData 2" xfId="1936" xr:uid="{00000000-0005-0000-0000-0000EC070000}"/>
    <cellStyle name="clsMRVData 2 2" xfId="4998" xr:uid="{00000000-0005-0000-0000-0000ED070000}"/>
    <cellStyle name="clsMRVData 2 2 2" xfId="5170" xr:uid="{00000000-0005-0000-0000-0000EE070000}"/>
    <cellStyle name="clsMRVData 2 2 3" xfId="5213" xr:uid="{00000000-0005-0000-0000-0000EF070000}"/>
    <cellStyle name="clsMRVData 2 3" xfId="5135" xr:uid="{00000000-0005-0000-0000-0000F0070000}"/>
    <cellStyle name="clsMRVData 2 4" xfId="5060" xr:uid="{00000000-0005-0000-0000-0000F1070000}"/>
    <cellStyle name="clsMRVData 3" xfId="5115" xr:uid="{00000000-0005-0000-0000-0000F2070000}"/>
    <cellStyle name="clsMRVData 4" xfId="5205" xr:uid="{00000000-0005-0000-0000-0000F3070000}"/>
    <cellStyle name="clsMRVRow" xfId="77" xr:uid="{00000000-0005-0000-0000-0000F4070000}"/>
    <cellStyle name="clsMRVRow 2" xfId="1944" xr:uid="{00000000-0005-0000-0000-0000F5070000}"/>
    <cellStyle name="clsMRVRow 2 2" xfId="5006" xr:uid="{00000000-0005-0000-0000-0000F6070000}"/>
    <cellStyle name="clsMRVRow 2 2 2" xfId="5154" xr:uid="{00000000-0005-0000-0000-0000F7070000}"/>
    <cellStyle name="clsMRVRow 2 2 3" xfId="5216" xr:uid="{00000000-0005-0000-0000-0000F8070000}"/>
    <cellStyle name="clsMRVRow 2 3" xfId="5077" xr:uid="{00000000-0005-0000-0000-0000F9070000}"/>
    <cellStyle name="clsMRVRow 2 4" xfId="5112" xr:uid="{00000000-0005-0000-0000-0000FA070000}"/>
    <cellStyle name="clsMRVRow 3" xfId="5152" xr:uid="{00000000-0005-0000-0000-0000FB070000}"/>
    <cellStyle name="clsMRVRow 4" xfId="5087" xr:uid="{00000000-0005-0000-0000-0000FC070000}"/>
    <cellStyle name="clsReportFooter" xfId="78" xr:uid="{00000000-0005-0000-0000-0000FD070000}"/>
    <cellStyle name="clsReportFooter 2" xfId="1938" xr:uid="{00000000-0005-0000-0000-0000FE070000}"/>
    <cellStyle name="clsReportFooter 2 2" xfId="5000" xr:uid="{00000000-0005-0000-0000-0000FF070000}"/>
    <cellStyle name="clsReportFooter 2 2 2" xfId="5143" xr:uid="{00000000-0005-0000-0000-000000080000}"/>
    <cellStyle name="clsReportFooter 2 2 3" xfId="5214" xr:uid="{00000000-0005-0000-0000-000001080000}"/>
    <cellStyle name="clsReportFooter 2 3" xfId="5163" xr:uid="{00000000-0005-0000-0000-000002080000}"/>
    <cellStyle name="clsReportFooter 2 4" xfId="5201" xr:uid="{00000000-0005-0000-0000-000003080000}"/>
    <cellStyle name="clsReportFooter 3" xfId="5207" xr:uid="{00000000-0005-0000-0000-000004080000}"/>
    <cellStyle name="clsReportFooter 4" xfId="5037" xr:uid="{00000000-0005-0000-0000-000005080000}"/>
    <cellStyle name="clsReportHeader" xfId="79" xr:uid="{00000000-0005-0000-0000-000006080000}"/>
    <cellStyle name="clsReportHeader 2" xfId="1818" xr:uid="{00000000-0005-0000-0000-000007080000}"/>
    <cellStyle name="clsReportHeader 2 2" xfId="4880" xr:uid="{00000000-0005-0000-0000-000008080000}"/>
    <cellStyle name="clsReportHeader 2 2 2" xfId="5075" xr:uid="{00000000-0005-0000-0000-000009080000}"/>
    <cellStyle name="clsReportHeader 2 2 3" xfId="2118" xr:uid="{00000000-0005-0000-0000-00000A080000}"/>
    <cellStyle name="clsReportHeader 2 3" xfId="5058" xr:uid="{00000000-0005-0000-0000-00000B080000}"/>
    <cellStyle name="clsReportHeader 2 4" xfId="5199" xr:uid="{00000000-0005-0000-0000-00000C080000}"/>
    <cellStyle name="clsReportHeader 3" xfId="5072" xr:uid="{00000000-0005-0000-0000-00000D080000}"/>
    <cellStyle name="clsReportHeader 4" xfId="5083" xr:uid="{00000000-0005-0000-0000-00000E080000}"/>
    <cellStyle name="clsRowHeader" xfId="80" xr:uid="{00000000-0005-0000-0000-00000F080000}"/>
    <cellStyle name="clsRowHeader 2" xfId="1934" xr:uid="{00000000-0005-0000-0000-000010080000}"/>
    <cellStyle name="clsRowHeader 2 2" xfId="4996" xr:uid="{00000000-0005-0000-0000-000011080000}"/>
    <cellStyle name="clsRowHeader 2 2 2" xfId="5079" xr:uid="{00000000-0005-0000-0000-000012080000}"/>
    <cellStyle name="clsRowHeader 2 2 3" xfId="5211" xr:uid="{00000000-0005-0000-0000-000013080000}"/>
    <cellStyle name="clsRowHeader 2 3" xfId="5067" xr:uid="{00000000-0005-0000-0000-000014080000}"/>
    <cellStyle name="clsRowHeader 2 4" xfId="5133" xr:uid="{00000000-0005-0000-0000-000015080000}"/>
    <cellStyle name="clsRowHeader 3" xfId="5104" xr:uid="{00000000-0005-0000-0000-000016080000}"/>
    <cellStyle name="clsRowHeader 4" xfId="3867" xr:uid="{00000000-0005-0000-0000-000017080000}"/>
    <cellStyle name="clsRptComment" xfId="81" xr:uid="{00000000-0005-0000-0000-000018080000}"/>
    <cellStyle name="clsRptComment 2" xfId="1817" xr:uid="{00000000-0005-0000-0000-000019080000}"/>
    <cellStyle name="clsRptComment 2 2" xfId="4879" xr:uid="{00000000-0005-0000-0000-00001A080000}"/>
    <cellStyle name="clsRptComment 2 2 2" xfId="2208" xr:uid="{00000000-0005-0000-0000-00001B080000}"/>
    <cellStyle name="clsRptComment 2 2 3" xfId="5166" xr:uid="{00000000-0005-0000-0000-00001C080000}"/>
    <cellStyle name="clsRptComment 2 3" xfId="5192" xr:uid="{00000000-0005-0000-0000-00001D080000}"/>
    <cellStyle name="clsRptComment 2 4" xfId="5159" xr:uid="{00000000-0005-0000-0000-00001E080000}"/>
    <cellStyle name="clsRptComment 3" xfId="5138" xr:uid="{00000000-0005-0000-0000-00001F080000}"/>
    <cellStyle name="clsRptComment 4" xfId="5134" xr:uid="{00000000-0005-0000-0000-000020080000}"/>
    <cellStyle name="clsScale" xfId="82" xr:uid="{00000000-0005-0000-0000-000021080000}"/>
    <cellStyle name="clsScale 2" xfId="1955" xr:uid="{00000000-0005-0000-0000-000022080000}"/>
    <cellStyle name="clsScale 2 2" xfId="5016" xr:uid="{00000000-0005-0000-0000-000023080000}"/>
    <cellStyle name="clsScale 2 2 2" xfId="5095" xr:uid="{00000000-0005-0000-0000-000024080000}"/>
    <cellStyle name="clsScale 2 2 3" xfId="5226" xr:uid="{00000000-0005-0000-0000-000025080000}"/>
    <cellStyle name="clsScale 2 3" xfId="5203" xr:uid="{00000000-0005-0000-0000-000026080000}"/>
    <cellStyle name="clsScale 2 4" xfId="5124" xr:uid="{00000000-0005-0000-0000-000027080000}"/>
    <cellStyle name="clsScale 3" xfId="5188" xr:uid="{00000000-0005-0000-0000-000028080000}"/>
    <cellStyle name="clsScale 4" xfId="5117" xr:uid="{00000000-0005-0000-0000-000029080000}"/>
    <cellStyle name="clsSection" xfId="83" xr:uid="{00000000-0005-0000-0000-00002A080000}"/>
    <cellStyle name="clsSection 2" xfId="1939" xr:uid="{00000000-0005-0000-0000-00002B080000}"/>
    <cellStyle name="clsSection 2 2" xfId="5001" xr:uid="{00000000-0005-0000-0000-00002C080000}"/>
    <cellStyle name="clsSection 2 2 2" xfId="5196" xr:uid="{00000000-0005-0000-0000-00002D080000}"/>
    <cellStyle name="clsSection 2 2 3" xfId="5215" xr:uid="{00000000-0005-0000-0000-00002E080000}"/>
    <cellStyle name="clsSection 2 3" xfId="5052" xr:uid="{00000000-0005-0000-0000-00002F080000}"/>
    <cellStyle name="clsSection 2 4" xfId="5190" xr:uid="{00000000-0005-0000-0000-000030080000}"/>
    <cellStyle name="clsSection 3" xfId="5167" xr:uid="{00000000-0005-0000-0000-000031080000}"/>
    <cellStyle name="clsSection 4" xfId="5091" xr:uid="{00000000-0005-0000-0000-000032080000}"/>
    <cellStyle name="Comma" xfId="1" builtinId="3"/>
    <cellStyle name="Comma  - Style1" xfId="234" xr:uid="{00000000-0005-0000-0000-000034080000}"/>
    <cellStyle name="Comma  - Style1 2" xfId="235" xr:uid="{00000000-0005-0000-0000-000035080000}"/>
    <cellStyle name="Comma  - Style2" xfId="236" xr:uid="{00000000-0005-0000-0000-000036080000}"/>
    <cellStyle name="Comma  - Style2 2" xfId="237" xr:uid="{00000000-0005-0000-0000-000037080000}"/>
    <cellStyle name="Comma  - Style3" xfId="238" xr:uid="{00000000-0005-0000-0000-000038080000}"/>
    <cellStyle name="Comma  - Style3 2" xfId="239" xr:uid="{00000000-0005-0000-0000-000039080000}"/>
    <cellStyle name="Comma 10" xfId="240" xr:uid="{00000000-0005-0000-0000-00003A080000}"/>
    <cellStyle name="Comma 10 2" xfId="1214" xr:uid="{00000000-0005-0000-0000-00003B080000}"/>
    <cellStyle name="Comma 11" xfId="241" xr:uid="{00000000-0005-0000-0000-00003C080000}"/>
    <cellStyle name="Comma 12" xfId="242" xr:uid="{00000000-0005-0000-0000-00003D080000}"/>
    <cellStyle name="Comma 13" xfId="243" xr:uid="{00000000-0005-0000-0000-00003E080000}"/>
    <cellStyle name="Comma 14" xfId="244" xr:uid="{00000000-0005-0000-0000-00003F080000}"/>
    <cellStyle name="Comma 15" xfId="245" xr:uid="{00000000-0005-0000-0000-000040080000}"/>
    <cellStyle name="Comma 16" xfId="246" xr:uid="{00000000-0005-0000-0000-000041080000}"/>
    <cellStyle name="Comma 17" xfId="247" xr:uid="{00000000-0005-0000-0000-000042080000}"/>
    <cellStyle name="Comma 18" xfId="248" xr:uid="{00000000-0005-0000-0000-000043080000}"/>
    <cellStyle name="Comma 19" xfId="249" xr:uid="{00000000-0005-0000-0000-000044080000}"/>
    <cellStyle name="Comma 2" xfId="84" xr:uid="{00000000-0005-0000-0000-000045080000}"/>
    <cellStyle name="Comma 2 2" xfId="85" xr:uid="{00000000-0005-0000-0000-000046080000}"/>
    <cellStyle name="Comma 2 2 2" xfId="250" xr:uid="{00000000-0005-0000-0000-000047080000}"/>
    <cellStyle name="Comma 2 2 3" xfId="251" xr:uid="{00000000-0005-0000-0000-000048080000}"/>
    <cellStyle name="Comma 2 2 4" xfId="252" xr:uid="{00000000-0005-0000-0000-000049080000}"/>
    <cellStyle name="Comma 2 3" xfId="86" xr:uid="{00000000-0005-0000-0000-00004A080000}"/>
    <cellStyle name="Comma 2 3 2" xfId="253" xr:uid="{00000000-0005-0000-0000-00004B080000}"/>
    <cellStyle name="Comma 2 4" xfId="254" xr:uid="{00000000-0005-0000-0000-00004C080000}"/>
    <cellStyle name="Comma 2 4 2" xfId="5361" xr:uid="{1952BB68-31AC-4430-9AAB-DB1AFA207F90}"/>
    <cellStyle name="Comma 2 5" xfId="1457" xr:uid="{00000000-0005-0000-0000-00004D080000}"/>
    <cellStyle name="Comma 2 5 2" xfId="1694" xr:uid="{00000000-0005-0000-0000-00004E080000}"/>
    <cellStyle name="Comma 2 5 2 2" xfId="4757" xr:uid="{00000000-0005-0000-0000-00004F080000}"/>
    <cellStyle name="Comma 2 5 2 3" xfId="3143" xr:uid="{00000000-0005-0000-0000-000050080000}"/>
    <cellStyle name="Comma 2 5 2 4" xfId="2444" xr:uid="{00000000-0005-0000-0000-000051080000}"/>
    <cellStyle name="Comma 2 5 3" xfId="1942" xr:uid="{00000000-0005-0000-0000-000052080000}"/>
    <cellStyle name="Comma 2 5 3 2" xfId="5004" xr:uid="{00000000-0005-0000-0000-000053080000}"/>
    <cellStyle name="Comma 2 5 3 3" xfId="3375" xr:uid="{00000000-0005-0000-0000-000054080000}"/>
    <cellStyle name="Comma 2 5 3 4" xfId="2676" xr:uid="{00000000-0005-0000-0000-000055080000}"/>
    <cellStyle name="Comma 2 5 4" xfId="4526" xr:uid="{00000000-0005-0000-0000-000056080000}"/>
    <cellStyle name="Comma 2 5 5" xfId="2912" xr:uid="{00000000-0005-0000-0000-000057080000}"/>
    <cellStyle name="Comma 2 5 6" xfId="2212" xr:uid="{00000000-0005-0000-0000-000058080000}"/>
    <cellStyle name="Comma 20" xfId="255" xr:uid="{00000000-0005-0000-0000-000059080000}"/>
    <cellStyle name="Comma 21" xfId="256" xr:uid="{00000000-0005-0000-0000-00005A080000}"/>
    <cellStyle name="Comma 22" xfId="257" xr:uid="{00000000-0005-0000-0000-00005B080000}"/>
    <cellStyle name="Comma 23" xfId="258" xr:uid="{00000000-0005-0000-0000-00005C080000}"/>
    <cellStyle name="Comma 24" xfId="259" xr:uid="{00000000-0005-0000-0000-00005D080000}"/>
    <cellStyle name="Comma 25" xfId="260" xr:uid="{00000000-0005-0000-0000-00005E080000}"/>
    <cellStyle name="Comma 26" xfId="261" xr:uid="{00000000-0005-0000-0000-00005F080000}"/>
    <cellStyle name="Comma 27" xfId="262" xr:uid="{00000000-0005-0000-0000-000060080000}"/>
    <cellStyle name="Comma 28" xfId="263" xr:uid="{00000000-0005-0000-0000-000061080000}"/>
    <cellStyle name="Comma 29" xfId="264" xr:uid="{00000000-0005-0000-0000-000062080000}"/>
    <cellStyle name="Comma 3" xfId="87" xr:uid="{00000000-0005-0000-0000-000063080000}"/>
    <cellStyle name="Comma 3 2" xfId="265" xr:uid="{00000000-0005-0000-0000-000064080000}"/>
    <cellStyle name="Comma 3 2 2" xfId="266" xr:uid="{00000000-0005-0000-0000-000065080000}"/>
    <cellStyle name="Comma 3 2 2 2" xfId="640" xr:uid="{00000000-0005-0000-0000-000066080000}"/>
    <cellStyle name="Comma 3 2 2 2 2" xfId="1103" xr:uid="{00000000-0005-0000-0000-000067080000}"/>
    <cellStyle name="Comma 3 2 2 2 2 2" xfId="4182" xr:uid="{00000000-0005-0000-0000-000068080000}"/>
    <cellStyle name="Comma 3 2 2 2 3" xfId="1578" xr:uid="{00000000-0005-0000-0000-000069080000}"/>
    <cellStyle name="Comma 3 2 2 2 3 2" xfId="4644" xr:uid="{00000000-0005-0000-0000-00006A080000}"/>
    <cellStyle name="Comma 3 2 2 2 4" xfId="3727" xr:uid="{00000000-0005-0000-0000-00006B080000}"/>
    <cellStyle name="Comma 3 2 2 2 5" xfId="3030" xr:uid="{00000000-0005-0000-0000-00006C080000}"/>
    <cellStyle name="Comma 3 2 2 2 6" xfId="2331" xr:uid="{00000000-0005-0000-0000-00006D080000}"/>
    <cellStyle name="Comma 3 2 2 3" xfId="875" xr:uid="{00000000-0005-0000-0000-00006E080000}"/>
    <cellStyle name="Comma 3 2 2 3 2" xfId="1816" xr:uid="{00000000-0005-0000-0000-00006F080000}"/>
    <cellStyle name="Comma 3 2 2 3 2 2" xfId="4878" xr:uid="{00000000-0005-0000-0000-000070080000}"/>
    <cellStyle name="Comma 3 2 2 3 3" xfId="3955" xr:uid="{00000000-0005-0000-0000-000071080000}"/>
    <cellStyle name="Comma 3 2 2 3 4" xfId="3262" xr:uid="{00000000-0005-0000-0000-000072080000}"/>
    <cellStyle name="Comma 3 2 2 3 5" xfId="2562" xr:uid="{00000000-0005-0000-0000-000073080000}"/>
    <cellStyle name="Comma 3 2 2 4" xfId="1334" xr:uid="{00000000-0005-0000-0000-000074080000}"/>
    <cellStyle name="Comma 3 2 2 4 2" xfId="4410" xr:uid="{00000000-0005-0000-0000-000075080000}"/>
    <cellStyle name="Comma 3 2 2 5" xfId="3497" xr:uid="{00000000-0005-0000-0000-000076080000}"/>
    <cellStyle name="Comma 3 2 2 6" xfId="2796" xr:uid="{00000000-0005-0000-0000-000077080000}"/>
    <cellStyle name="Comma 3 2 2 7" xfId="2095" xr:uid="{00000000-0005-0000-0000-000078080000}"/>
    <cellStyle name="Comma 3 2 3" xfId="639" xr:uid="{00000000-0005-0000-0000-000079080000}"/>
    <cellStyle name="Comma 3 2 3 2" xfId="1102" xr:uid="{00000000-0005-0000-0000-00007A080000}"/>
    <cellStyle name="Comma 3 2 3 2 2" xfId="4181" xr:uid="{00000000-0005-0000-0000-00007B080000}"/>
    <cellStyle name="Comma 3 2 3 3" xfId="1577" xr:uid="{00000000-0005-0000-0000-00007C080000}"/>
    <cellStyle name="Comma 3 2 3 3 2" xfId="4643" xr:uid="{00000000-0005-0000-0000-00007D080000}"/>
    <cellStyle name="Comma 3 2 3 4" xfId="3726" xr:uid="{00000000-0005-0000-0000-00007E080000}"/>
    <cellStyle name="Comma 3 2 3 5" xfId="3029" xr:uid="{00000000-0005-0000-0000-00007F080000}"/>
    <cellStyle name="Comma 3 2 3 6" xfId="2330" xr:uid="{00000000-0005-0000-0000-000080080000}"/>
    <cellStyle name="Comma 3 2 4" xfId="874" xr:uid="{00000000-0005-0000-0000-000081080000}"/>
    <cellStyle name="Comma 3 2 4 2" xfId="1815" xr:uid="{00000000-0005-0000-0000-000082080000}"/>
    <cellStyle name="Comma 3 2 4 2 2" xfId="4877" xr:uid="{00000000-0005-0000-0000-000083080000}"/>
    <cellStyle name="Comma 3 2 4 3" xfId="3954" xr:uid="{00000000-0005-0000-0000-000084080000}"/>
    <cellStyle name="Comma 3 2 4 4" xfId="3261" xr:uid="{00000000-0005-0000-0000-000085080000}"/>
    <cellStyle name="Comma 3 2 4 5" xfId="2561" xr:uid="{00000000-0005-0000-0000-000086080000}"/>
    <cellStyle name="Comma 3 2 5" xfId="1333" xr:uid="{00000000-0005-0000-0000-000087080000}"/>
    <cellStyle name="Comma 3 2 5 2" xfId="4409" xr:uid="{00000000-0005-0000-0000-000088080000}"/>
    <cellStyle name="Comma 3 2 6" xfId="3496" xr:uid="{00000000-0005-0000-0000-000089080000}"/>
    <cellStyle name="Comma 3 2 7" xfId="2795" xr:uid="{00000000-0005-0000-0000-00008A080000}"/>
    <cellStyle name="Comma 3 2 8" xfId="2094" xr:uid="{00000000-0005-0000-0000-00008B080000}"/>
    <cellStyle name="Comma 3 3" xfId="267" xr:uid="{00000000-0005-0000-0000-00008C080000}"/>
    <cellStyle name="Comma 3 4" xfId="1453" xr:uid="{00000000-0005-0000-0000-00008D080000}"/>
    <cellStyle name="Comma 3 5" xfId="5290" xr:uid="{3C56B114-02D8-4AD7-8099-6EB40EA042F5}"/>
    <cellStyle name="Comma 30" xfId="268" xr:uid="{00000000-0005-0000-0000-00008E080000}"/>
    <cellStyle name="Comma 31" xfId="269" xr:uid="{00000000-0005-0000-0000-00008F080000}"/>
    <cellStyle name="Comma 32" xfId="270" xr:uid="{00000000-0005-0000-0000-000090080000}"/>
    <cellStyle name="Comma 32 2" xfId="641" xr:uid="{00000000-0005-0000-0000-000091080000}"/>
    <cellStyle name="Comma 32 2 2" xfId="1104" xr:uid="{00000000-0005-0000-0000-000092080000}"/>
    <cellStyle name="Comma 32 2 2 2" xfId="4183" xr:uid="{00000000-0005-0000-0000-000093080000}"/>
    <cellStyle name="Comma 32 2 3" xfId="1579" xr:uid="{00000000-0005-0000-0000-000094080000}"/>
    <cellStyle name="Comma 32 2 3 2" xfId="4645" xr:uid="{00000000-0005-0000-0000-000095080000}"/>
    <cellStyle name="Comma 32 2 4" xfId="3728" xr:uid="{00000000-0005-0000-0000-000096080000}"/>
    <cellStyle name="Comma 32 2 5" xfId="3031" xr:uid="{00000000-0005-0000-0000-000097080000}"/>
    <cellStyle name="Comma 32 2 6" xfId="2332" xr:uid="{00000000-0005-0000-0000-000098080000}"/>
    <cellStyle name="Comma 32 3" xfId="876" xr:uid="{00000000-0005-0000-0000-000099080000}"/>
    <cellStyle name="Comma 32 3 2" xfId="1819" xr:uid="{00000000-0005-0000-0000-00009A080000}"/>
    <cellStyle name="Comma 32 3 2 2" xfId="4881" xr:uid="{00000000-0005-0000-0000-00009B080000}"/>
    <cellStyle name="Comma 32 3 3" xfId="3956" xr:uid="{00000000-0005-0000-0000-00009C080000}"/>
    <cellStyle name="Comma 32 3 4" xfId="3263" xr:uid="{00000000-0005-0000-0000-00009D080000}"/>
    <cellStyle name="Comma 32 3 5" xfId="2563" xr:uid="{00000000-0005-0000-0000-00009E080000}"/>
    <cellStyle name="Comma 32 4" xfId="1335" xr:uid="{00000000-0005-0000-0000-00009F080000}"/>
    <cellStyle name="Comma 32 4 2" xfId="4411" xr:uid="{00000000-0005-0000-0000-0000A0080000}"/>
    <cellStyle name="Comma 32 5" xfId="3498" xr:uid="{00000000-0005-0000-0000-0000A1080000}"/>
    <cellStyle name="Comma 32 6" xfId="2797" xr:uid="{00000000-0005-0000-0000-0000A2080000}"/>
    <cellStyle name="Comma 32 7" xfId="2096" xr:uid="{00000000-0005-0000-0000-0000A3080000}"/>
    <cellStyle name="Comma 33" xfId="1448" xr:uid="{00000000-0005-0000-0000-0000A4080000}"/>
    <cellStyle name="Comma 34" xfId="753" xr:uid="{00000000-0005-0000-0000-0000A5080000}"/>
    <cellStyle name="Comma 35" xfId="1959" xr:uid="{00000000-0005-0000-0000-0000A6080000}"/>
    <cellStyle name="Comma 35 2" xfId="5020" xr:uid="{00000000-0005-0000-0000-0000A7080000}"/>
    <cellStyle name="Comma 36" xfId="1961" xr:uid="{00000000-0005-0000-0000-0000A8080000}"/>
    <cellStyle name="Comma 36 2" xfId="5028" xr:uid="{00000000-0005-0000-0000-0000A9080000}"/>
    <cellStyle name="Comma 37" xfId="1963" xr:uid="{00000000-0005-0000-0000-0000AA080000}"/>
    <cellStyle name="Comma 37 2" xfId="5030" xr:uid="{00000000-0005-0000-0000-0000AB080000}"/>
    <cellStyle name="Comma 38" xfId="1972" xr:uid="{00000000-0005-0000-0000-0000AC080000}"/>
    <cellStyle name="Comma 38 2" xfId="5032" xr:uid="{00000000-0005-0000-0000-0000AD080000}"/>
    <cellStyle name="Comma 39" xfId="5035" xr:uid="{00000000-0005-0000-0000-0000AE080000}"/>
    <cellStyle name="Comma 4" xfId="88" xr:uid="{00000000-0005-0000-0000-0000AF080000}"/>
    <cellStyle name="Comma 4 2" xfId="271" xr:uid="{00000000-0005-0000-0000-0000B0080000}"/>
    <cellStyle name="Comma 4 2 2" xfId="272" xr:uid="{00000000-0005-0000-0000-0000B1080000}"/>
    <cellStyle name="Comma 4 2 2 2" xfId="273" xr:uid="{00000000-0005-0000-0000-0000B2080000}"/>
    <cellStyle name="Comma 4 2 2 2 2" xfId="643" xr:uid="{00000000-0005-0000-0000-0000B3080000}"/>
    <cellStyle name="Comma 4 2 2 2 2 2" xfId="1106" xr:uid="{00000000-0005-0000-0000-0000B4080000}"/>
    <cellStyle name="Comma 4 2 2 2 2 2 2" xfId="4185" xr:uid="{00000000-0005-0000-0000-0000B5080000}"/>
    <cellStyle name="Comma 4 2 2 2 2 3" xfId="1581" xr:uid="{00000000-0005-0000-0000-0000B6080000}"/>
    <cellStyle name="Comma 4 2 2 2 2 3 2" xfId="4647" xr:uid="{00000000-0005-0000-0000-0000B7080000}"/>
    <cellStyle name="Comma 4 2 2 2 2 4" xfId="3730" xr:uid="{00000000-0005-0000-0000-0000B8080000}"/>
    <cellStyle name="Comma 4 2 2 2 2 5" xfId="3033" xr:uid="{00000000-0005-0000-0000-0000B9080000}"/>
    <cellStyle name="Comma 4 2 2 2 2 6" xfId="2334" xr:uid="{00000000-0005-0000-0000-0000BA080000}"/>
    <cellStyle name="Comma 4 2 2 2 3" xfId="878" xr:uid="{00000000-0005-0000-0000-0000BB080000}"/>
    <cellStyle name="Comma 4 2 2 2 3 2" xfId="1822" xr:uid="{00000000-0005-0000-0000-0000BC080000}"/>
    <cellStyle name="Comma 4 2 2 2 3 2 2" xfId="4884" xr:uid="{00000000-0005-0000-0000-0000BD080000}"/>
    <cellStyle name="Comma 4 2 2 2 3 3" xfId="3958" xr:uid="{00000000-0005-0000-0000-0000BE080000}"/>
    <cellStyle name="Comma 4 2 2 2 3 4" xfId="3265" xr:uid="{00000000-0005-0000-0000-0000BF080000}"/>
    <cellStyle name="Comma 4 2 2 2 3 5" xfId="2565" xr:uid="{00000000-0005-0000-0000-0000C0080000}"/>
    <cellStyle name="Comma 4 2 2 2 4" xfId="1337" xr:uid="{00000000-0005-0000-0000-0000C1080000}"/>
    <cellStyle name="Comma 4 2 2 2 4 2" xfId="4413" xr:uid="{00000000-0005-0000-0000-0000C2080000}"/>
    <cellStyle name="Comma 4 2 2 2 5" xfId="3500" xr:uid="{00000000-0005-0000-0000-0000C3080000}"/>
    <cellStyle name="Comma 4 2 2 2 6" xfId="2799" xr:uid="{00000000-0005-0000-0000-0000C4080000}"/>
    <cellStyle name="Comma 4 2 2 2 7" xfId="2098" xr:uid="{00000000-0005-0000-0000-0000C5080000}"/>
    <cellStyle name="Comma 4 2 2 3" xfId="642" xr:uid="{00000000-0005-0000-0000-0000C6080000}"/>
    <cellStyle name="Comma 4 2 2 3 2" xfId="1105" xr:uid="{00000000-0005-0000-0000-0000C7080000}"/>
    <cellStyle name="Comma 4 2 2 3 2 2" xfId="4184" xr:uid="{00000000-0005-0000-0000-0000C8080000}"/>
    <cellStyle name="Comma 4 2 2 3 3" xfId="1580" xr:uid="{00000000-0005-0000-0000-0000C9080000}"/>
    <cellStyle name="Comma 4 2 2 3 3 2" xfId="4646" xr:uid="{00000000-0005-0000-0000-0000CA080000}"/>
    <cellStyle name="Comma 4 2 2 3 4" xfId="3729" xr:uid="{00000000-0005-0000-0000-0000CB080000}"/>
    <cellStyle name="Comma 4 2 2 3 5" xfId="3032" xr:uid="{00000000-0005-0000-0000-0000CC080000}"/>
    <cellStyle name="Comma 4 2 2 3 6" xfId="2333" xr:uid="{00000000-0005-0000-0000-0000CD080000}"/>
    <cellStyle name="Comma 4 2 2 4" xfId="877" xr:uid="{00000000-0005-0000-0000-0000CE080000}"/>
    <cellStyle name="Comma 4 2 2 4 2" xfId="1821" xr:uid="{00000000-0005-0000-0000-0000CF080000}"/>
    <cellStyle name="Comma 4 2 2 4 2 2" xfId="4883" xr:uid="{00000000-0005-0000-0000-0000D0080000}"/>
    <cellStyle name="Comma 4 2 2 4 3" xfId="3957" xr:uid="{00000000-0005-0000-0000-0000D1080000}"/>
    <cellStyle name="Comma 4 2 2 4 4" xfId="3264" xr:uid="{00000000-0005-0000-0000-0000D2080000}"/>
    <cellStyle name="Comma 4 2 2 4 5" xfId="2564" xr:uid="{00000000-0005-0000-0000-0000D3080000}"/>
    <cellStyle name="Comma 4 2 2 5" xfId="1336" xr:uid="{00000000-0005-0000-0000-0000D4080000}"/>
    <cellStyle name="Comma 4 2 2 5 2" xfId="4412" xr:uid="{00000000-0005-0000-0000-0000D5080000}"/>
    <cellStyle name="Comma 4 2 2 6" xfId="3499" xr:uid="{00000000-0005-0000-0000-0000D6080000}"/>
    <cellStyle name="Comma 4 2 2 7" xfId="2798" xr:uid="{00000000-0005-0000-0000-0000D7080000}"/>
    <cellStyle name="Comma 4 2 2 8" xfId="2097" xr:uid="{00000000-0005-0000-0000-0000D8080000}"/>
    <cellStyle name="Comma 4 3" xfId="274" xr:uid="{00000000-0005-0000-0000-0000D9080000}"/>
    <cellStyle name="Comma 40" xfId="5230" xr:uid="{7657A265-2F2B-4C43-979E-2B45A3E70B07}"/>
    <cellStyle name="Comma 41" xfId="5261" xr:uid="{00000000-0005-0000-0000-0000DC140000}"/>
    <cellStyle name="Comma 5" xfId="89" xr:uid="{00000000-0005-0000-0000-0000DA080000}"/>
    <cellStyle name="Comma 5 2" xfId="90" xr:uid="{00000000-0005-0000-0000-0000DB080000}"/>
    <cellStyle name="Comma 5 2 2" xfId="275" xr:uid="{00000000-0005-0000-0000-0000DC080000}"/>
    <cellStyle name="Comma 5 2 2 2" xfId="644" xr:uid="{00000000-0005-0000-0000-0000DD080000}"/>
    <cellStyle name="Comma 5 2 2 2 2" xfId="1107" xr:uid="{00000000-0005-0000-0000-0000DE080000}"/>
    <cellStyle name="Comma 5 2 2 2 2 2" xfId="4186" xr:uid="{00000000-0005-0000-0000-0000DF080000}"/>
    <cellStyle name="Comma 5 2 2 2 3" xfId="1582" xr:uid="{00000000-0005-0000-0000-0000E0080000}"/>
    <cellStyle name="Comma 5 2 2 2 3 2" xfId="4648" xr:uid="{00000000-0005-0000-0000-0000E1080000}"/>
    <cellStyle name="Comma 5 2 2 2 4" xfId="3731" xr:uid="{00000000-0005-0000-0000-0000E2080000}"/>
    <cellStyle name="Comma 5 2 2 2 5" xfId="3034" xr:uid="{00000000-0005-0000-0000-0000E3080000}"/>
    <cellStyle name="Comma 5 2 2 2 6" xfId="2335" xr:uid="{00000000-0005-0000-0000-0000E4080000}"/>
    <cellStyle name="Comma 5 2 2 3" xfId="879" xr:uid="{00000000-0005-0000-0000-0000E5080000}"/>
    <cellStyle name="Comma 5 2 2 3 2" xfId="1824" xr:uid="{00000000-0005-0000-0000-0000E6080000}"/>
    <cellStyle name="Comma 5 2 2 3 2 2" xfId="4886" xr:uid="{00000000-0005-0000-0000-0000E7080000}"/>
    <cellStyle name="Comma 5 2 2 3 3" xfId="3959" xr:uid="{00000000-0005-0000-0000-0000E8080000}"/>
    <cellStyle name="Comma 5 2 2 3 4" xfId="3266" xr:uid="{00000000-0005-0000-0000-0000E9080000}"/>
    <cellStyle name="Comma 5 2 2 3 5" xfId="2567" xr:uid="{00000000-0005-0000-0000-0000EA080000}"/>
    <cellStyle name="Comma 5 2 2 4" xfId="1338" xr:uid="{00000000-0005-0000-0000-0000EB080000}"/>
    <cellStyle name="Comma 5 2 2 4 2" xfId="4414" xr:uid="{00000000-0005-0000-0000-0000EC080000}"/>
    <cellStyle name="Comma 5 2 2 5" xfId="3501" xr:uid="{00000000-0005-0000-0000-0000ED080000}"/>
    <cellStyle name="Comma 5 2 2 6" xfId="2800" xr:uid="{00000000-0005-0000-0000-0000EE080000}"/>
    <cellStyle name="Comma 5 2 2 7" xfId="2099" xr:uid="{00000000-0005-0000-0000-0000EF080000}"/>
    <cellStyle name="Comma 5 2 3" xfId="547" xr:uid="{00000000-0005-0000-0000-0000F0080000}"/>
    <cellStyle name="Comma 5 2 3 2" xfId="1010" xr:uid="{00000000-0005-0000-0000-0000F1080000}"/>
    <cellStyle name="Comma 5 2 3 2 2" xfId="4089" xr:uid="{00000000-0005-0000-0000-0000F2080000}"/>
    <cellStyle name="Comma 5 2 3 3" xfId="1485" xr:uid="{00000000-0005-0000-0000-0000F3080000}"/>
    <cellStyle name="Comma 5 2 3 3 2" xfId="4551" xr:uid="{00000000-0005-0000-0000-0000F4080000}"/>
    <cellStyle name="Comma 5 2 3 4" xfId="3634" xr:uid="{00000000-0005-0000-0000-0000F5080000}"/>
    <cellStyle name="Comma 5 2 3 5" xfId="2937" xr:uid="{00000000-0005-0000-0000-0000F6080000}"/>
    <cellStyle name="Comma 5 2 3 6" xfId="2238" xr:uid="{00000000-0005-0000-0000-0000F7080000}"/>
    <cellStyle name="Comma 5 2 4" xfId="779" xr:uid="{00000000-0005-0000-0000-0000F8080000}"/>
    <cellStyle name="Comma 5 2 4 2" xfId="1722" xr:uid="{00000000-0005-0000-0000-0000F9080000}"/>
    <cellStyle name="Comma 5 2 4 2 2" xfId="4784" xr:uid="{00000000-0005-0000-0000-0000FA080000}"/>
    <cellStyle name="Comma 5 2 4 3" xfId="3861" xr:uid="{00000000-0005-0000-0000-0000FB080000}"/>
    <cellStyle name="Comma 5 2 4 4" xfId="3168" xr:uid="{00000000-0005-0000-0000-0000FC080000}"/>
    <cellStyle name="Comma 5 2 4 5" xfId="2469" xr:uid="{00000000-0005-0000-0000-0000FD080000}"/>
    <cellStyle name="Comma 5 2 5" xfId="1240" xr:uid="{00000000-0005-0000-0000-0000FE080000}"/>
    <cellStyle name="Comma 5 2 5 2" xfId="4316" xr:uid="{00000000-0005-0000-0000-0000FF080000}"/>
    <cellStyle name="Comma 5 2 6" xfId="3403" xr:uid="{00000000-0005-0000-0000-000000090000}"/>
    <cellStyle name="Comma 5 2 7" xfId="2702" xr:uid="{00000000-0005-0000-0000-000001090000}"/>
    <cellStyle name="Comma 5 2 8" xfId="1999" xr:uid="{00000000-0005-0000-0000-000002090000}"/>
    <cellStyle name="Comma 5 3" xfId="276" xr:uid="{00000000-0005-0000-0000-000003090000}"/>
    <cellStyle name="Comma 5 3 2" xfId="277" xr:uid="{00000000-0005-0000-0000-000004090000}"/>
    <cellStyle name="Comma 5 4" xfId="278" xr:uid="{00000000-0005-0000-0000-000005090000}"/>
    <cellStyle name="Comma 5 4 2" xfId="279" xr:uid="{00000000-0005-0000-0000-000006090000}"/>
    <cellStyle name="Comma 5 4 2 2" xfId="646" xr:uid="{00000000-0005-0000-0000-000007090000}"/>
    <cellStyle name="Comma 5 4 2 2 2" xfId="1109" xr:uid="{00000000-0005-0000-0000-000008090000}"/>
    <cellStyle name="Comma 5 4 2 2 2 2" xfId="4188" xr:uid="{00000000-0005-0000-0000-000009090000}"/>
    <cellStyle name="Comma 5 4 2 2 3" xfId="1584" xr:uid="{00000000-0005-0000-0000-00000A090000}"/>
    <cellStyle name="Comma 5 4 2 2 3 2" xfId="4650" xr:uid="{00000000-0005-0000-0000-00000B090000}"/>
    <cellStyle name="Comma 5 4 2 2 4" xfId="3733" xr:uid="{00000000-0005-0000-0000-00000C090000}"/>
    <cellStyle name="Comma 5 4 2 2 5" xfId="3036" xr:uid="{00000000-0005-0000-0000-00000D090000}"/>
    <cellStyle name="Comma 5 4 2 2 6" xfId="2337" xr:uid="{00000000-0005-0000-0000-00000E090000}"/>
    <cellStyle name="Comma 5 4 2 3" xfId="881" xr:uid="{00000000-0005-0000-0000-00000F090000}"/>
    <cellStyle name="Comma 5 4 2 3 2" xfId="1828" xr:uid="{00000000-0005-0000-0000-000010090000}"/>
    <cellStyle name="Comma 5 4 2 3 2 2" xfId="4890" xr:uid="{00000000-0005-0000-0000-000011090000}"/>
    <cellStyle name="Comma 5 4 2 3 3" xfId="3961" xr:uid="{00000000-0005-0000-0000-000012090000}"/>
    <cellStyle name="Comma 5 4 2 3 4" xfId="3268" xr:uid="{00000000-0005-0000-0000-000013090000}"/>
    <cellStyle name="Comma 5 4 2 3 5" xfId="2569" xr:uid="{00000000-0005-0000-0000-000014090000}"/>
    <cellStyle name="Comma 5 4 2 4" xfId="1340" xr:uid="{00000000-0005-0000-0000-000015090000}"/>
    <cellStyle name="Comma 5 4 2 4 2" xfId="4416" xr:uid="{00000000-0005-0000-0000-000016090000}"/>
    <cellStyle name="Comma 5 4 2 5" xfId="3503" xr:uid="{00000000-0005-0000-0000-000017090000}"/>
    <cellStyle name="Comma 5 4 2 6" xfId="2802" xr:uid="{00000000-0005-0000-0000-000018090000}"/>
    <cellStyle name="Comma 5 4 2 7" xfId="2101" xr:uid="{00000000-0005-0000-0000-000019090000}"/>
    <cellStyle name="Comma 5 4 3" xfId="645" xr:uid="{00000000-0005-0000-0000-00001A090000}"/>
    <cellStyle name="Comma 5 4 3 2" xfId="1108" xr:uid="{00000000-0005-0000-0000-00001B090000}"/>
    <cellStyle name="Comma 5 4 3 2 2" xfId="4187" xr:uid="{00000000-0005-0000-0000-00001C090000}"/>
    <cellStyle name="Comma 5 4 3 3" xfId="1583" xr:uid="{00000000-0005-0000-0000-00001D090000}"/>
    <cellStyle name="Comma 5 4 3 3 2" xfId="4649" xr:uid="{00000000-0005-0000-0000-00001E090000}"/>
    <cellStyle name="Comma 5 4 3 4" xfId="3732" xr:uid="{00000000-0005-0000-0000-00001F090000}"/>
    <cellStyle name="Comma 5 4 3 5" xfId="3035" xr:uid="{00000000-0005-0000-0000-000020090000}"/>
    <cellStyle name="Comma 5 4 3 6" xfId="2336" xr:uid="{00000000-0005-0000-0000-000021090000}"/>
    <cellStyle name="Comma 5 4 4" xfId="880" xr:uid="{00000000-0005-0000-0000-000022090000}"/>
    <cellStyle name="Comma 5 4 4 2" xfId="1827" xr:uid="{00000000-0005-0000-0000-000023090000}"/>
    <cellStyle name="Comma 5 4 4 2 2" xfId="4889" xr:uid="{00000000-0005-0000-0000-000024090000}"/>
    <cellStyle name="Comma 5 4 4 3" xfId="3960" xr:uid="{00000000-0005-0000-0000-000025090000}"/>
    <cellStyle name="Comma 5 4 4 4" xfId="3267" xr:uid="{00000000-0005-0000-0000-000026090000}"/>
    <cellStyle name="Comma 5 4 4 5" xfId="2568" xr:uid="{00000000-0005-0000-0000-000027090000}"/>
    <cellStyle name="Comma 5 4 5" xfId="1339" xr:uid="{00000000-0005-0000-0000-000028090000}"/>
    <cellStyle name="Comma 5 4 5 2" xfId="4415" xr:uid="{00000000-0005-0000-0000-000029090000}"/>
    <cellStyle name="Comma 5 4 6" xfId="3502" xr:uid="{00000000-0005-0000-0000-00002A090000}"/>
    <cellStyle name="Comma 5 4 7" xfId="2801" xr:uid="{00000000-0005-0000-0000-00002B090000}"/>
    <cellStyle name="Comma 5 4 8" xfId="2100" xr:uid="{00000000-0005-0000-0000-00002C090000}"/>
    <cellStyle name="Comma 6" xfId="280" xr:uid="{00000000-0005-0000-0000-00002D090000}"/>
    <cellStyle name="Comma 6 2" xfId="281" xr:uid="{00000000-0005-0000-0000-00002E090000}"/>
    <cellStyle name="Comma 6 2 2" xfId="282" xr:uid="{00000000-0005-0000-0000-00002F090000}"/>
    <cellStyle name="Comma 6 2 2 2" xfId="649" xr:uid="{00000000-0005-0000-0000-000030090000}"/>
    <cellStyle name="Comma 6 2 2 2 2" xfId="1112" xr:uid="{00000000-0005-0000-0000-000031090000}"/>
    <cellStyle name="Comma 6 2 2 2 2 2" xfId="4191" xr:uid="{00000000-0005-0000-0000-000032090000}"/>
    <cellStyle name="Comma 6 2 2 2 3" xfId="1587" xr:uid="{00000000-0005-0000-0000-000033090000}"/>
    <cellStyle name="Comma 6 2 2 2 3 2" xfId="4653" xr:uid="{00000000-0005-0000-0000-000034090000}"/>
    <cellStyle name="Comma 6 2 2 2 4" xfId="3736" xr:uid="{00000000-0005-0000-0000-000035090000}"/>
    <cellStyle name="Comma 6 2 2 2 5" xfId="3039" xr:uid="{00000000-0005-0000-0000-000036090000}"/>
    <cellStyle name="Comma 6 2 2 2 6" xfId="2340" xr:uid="{00000000-0005-0000-0000-000037090000}"/>
    <cellStyle name="Comma 6 2 2 3" xfId="884" xr:uid="{00000000-0005-0000-0000-000038090000}"/>
    <cellStyle name="Comma 6 2 2 3 2" xfId="1831" xr:uid="{00000000-0005-0000-0000-000039090000}"/>
    <cellStyle name="Comma 6 2 2 3 2 2" xfId="4893" xr:uid="{00000000-0005-0000-0000-00003A090000}"/>
    <cellStyle name="Comma 6 2 2 3 3" xfId="3964" xr:uid="{00000000-0005-0000-0000-00003B090000}"/>
    <cellStyle name="Comma 6 2 2 3 4" xfId="3271" xr:uid="{00000000-0005-0000-0000-00003C090000}"/>
    <cellStyle name="Comma 6 2 2 3 5" xfId="2572" xr:uid="{00000000-0005-0000-0000-00003D090000}"/>
    <cellStyle name="Comma 6 2 2 4" xfId="1343" xr:uid="{00000000-0005-0000-0000-00003E090000}"/>
    <cellStyle name="Comma 6 2 2 4 2" xfId="4419" xr:uid="{00000000-0005-0000-0000-00003F090000}"/>
    <cellStyle name="Comma 6 2 2 5" xfId="3506" xr:uid="{00000000-0005-0000-0000-000040090000}"/>
    <cellStyle name="Comma 6 2 2 6" xfId="2805" xr:uid="{00000000-0005-0000-0000-000041090000}"/>
    <cellStyle name="Comma 6 2 2 7" xfId="2104" xr:uid="{00000000-0005-0000-0000-000042090000}"/>
    <cellStyle name="Comma 6 2 3" xfId="648" xr:uid="{00000000-0005-0000-0000-000043090000}"/>
    <cellStyle name="Comma 6 2 3 2" xfId="1111" xr:uid="{00000000-0005-0000-0000-000044090000}"/>
    <cellStyle name="Comma 6 2 3 2 2" xfId="4190" xr:uid="{00000000-0005-0000-0000-000045090000}"/>
    <cellStyle name="Comma 6 2 3 3" xfId="1586" xr:uid="{00000000-0005-0000-0000-000046090000}"/>
    <cellStyle name="Comma 6 2 3 3 2" xfId="4652" xr:uid="{00000000-0005-0000-0000-000047090000}"/>
    <cellStyle name="Comma 6 2 3 4" xfId="3735" xr:uid="{00000000-0005-0000-0000-000048090000}"/>
    <cellStyle name="Comma 6 2 3 5" xfId="3038" xr:uid="{00000000-0005-0000-0000-000049090000}"/>
    <cellStyle name="Comma 6 2 3 6" xfId="2339" xr:uid="{00000000-0005-0000-0000-00004A090000}"/>
    <cellStyle name="Comma 6 2 4" xfId="883" xr:uid="{00000000-0005-0000-0000-00004B090000}"/>
    <cellStyle name="Comma 6 2 4 2" xfId="1830" xr:uid="{00000000-0005-0000-0000-00004C090000}"/>
    <cellStyle name="Comma 6 2 4 2 2" xfId="4892" xr:uid="{00000000-0005-0000-0000-00004D090000}"/>
    <cellStyle name="Comma 6 2 4 3" xfId="3963" xr:uid="{00000000-0005-0000-0000-00004E090000}"/>
    <cellStyle name="Comma 6 2 4 4" xfId="3270" xr:uid="{00000000-0005-0000-0000-00004F090000}"/>
    <cellStyle name="Comma 6 2 4 5" xfId="2571" xr:uid="{00000000-0005-0000-0000-000050090000}"/>
    <cellStyle name="Comma 6 2 5" xfId="1342" xr:uid="{00000000-0005-0000-0000-000051090000}"/>
    <cellStyle name="Comma 6 2 5 2" xfId="4418" xr:uid="{00000000-0005-0000-0000-000052090000}"/>
    <cellStyle name="Comma 6 2 6" xfId="1969" xr:uid="{00000000-0005-0000-0000-000053090000}"/>
    <cellStyle name="Comma 6 2 6 2" xfId="3505" xr:uid="{00000000-0005-0000-0000-000054090000}"/>
    <cellStyle name="Comma 6 2 7" xfId="2804" xr:uid="{00000000-0005-0000-0000-000055090000}"/>
    <cellStyle name="Comma 6 2 8" xfId="5027" xr:uid="{00000000-0005-0000-0000-000056090000}"/>
    <cellStyle name="Comma 6 2 9" xfId="2103" xr:uid="{00000000-0005-0000-0000-000057090000}"/>
    <cellStyle name="Comma 6 3" xfId="283" xr:uid="{00000000-0005-0000-0000-000058090000}"/>
    <cellStyle name="Comma 6 3 2" xfId="650" xr:uid="{00000000-0005-0000-0000-000059090000}"/>
    <cellStyle name="Comma 6 3 2 2" xfId="1113" xr:uid="{00000000-0005-0000-0000-00005A090000}"/>
    <cellStyle name="Comma 6 3 2 2 2" xfId="4192" xr:uid="{00000000-0005-0000-0000-00005B090000}"/>
    <cellStyle name="Comma 6 3 2 3" xfId="1588" xr:uid="{00000000-0005-0000-0000-00005C090000}"/>
    <cellStyle name="Comma 6 3 2 3 2" xfId="4654" xr:uid="{00000000-0005-0000-0000-00005D090000}"/>
    <cellStyle name="Comma 6 3 2 4" xfId="3737" xr:uid="{00000000-0005-0000-0000-00005E090000}"/>
    <cellStyle name="Comma 6 3 2 5" xfId="3040" xr:uid="{00000000-0005-0000-0000-00005F090000}"/>
    <cellStyle name="Comma 6 3 2 6" xfId="2341" xr:uid="{00000000-0005-0000-0000-000060090000}"/>
    <cellStyle name="Comma 6 3 3" xfId="885" xr:uid="{00000000-0005-0000-0000-000061090000}"/>
    <cellStyle name="Comma 6 3 3 2" xfId="1832" xr:uid="{00000000-0005-0000-0000-000062090000}"/>
    <cellStyle name="Comma 6 3 3 2 2" xfId="4894" xr:uid="{00000000-0005-0000-0000-000063090000}"/>
    <cellStyle name="Comma 6 3 3 3" xfId="3965" xr:uid="{00000000-0005-0000-0000-000064090000}"/>
    <cellStyle name="Comma 6 3 3 4" xfId="3272" xr:uid="{00000000-0005-0000-0000-000065090000}"/>
    <cellStyle name="Comma 6 3 3 5" xfId="2573" xr:uid="{00000000-0005-0000-0000-000066090000}"/>
    <cellStyle name="Comma 6 3 4" xfId="1344" xr:uid="{00000000-0005-0000-0000-000067090000}"/>
    <cellStyle name="Comma 6 3 4 2" xfId="4420" xr:uid="{00000000-0005-0000-0000-000068090000}"/>
    <cellStyle name="Comma 6 3 5" xfId="3507" xr:uid="{00000000-0005-0000-0000-000069090000}"/>
    <cellStyle name="Comma 6 3 6" xfId="2806" xr:uid="{00000000-0005-0000-0000-00006A090000}"/>
    <cellStyle name="Comma 6 3 7" xfId="2105" xr:uid="{00000000-0005-0000-0000-00006B090000}"/>
    <cellStyle name="Comma 6 4" xfId="647" xr:uid="{00000000-0005-0000-0000-00006C090000}"/>
    <cellStyle name="Comma 6 4 2" xfId="1110" xr:uid="{00000000-0005-0000-0000-00006D090000}"/>
    <cellStyle name="Comma 6 4 2 2" xfId="4189" xr:uid="{00000000-0005-0000-0000-00006E090000}"/>
    <cellStyle name="Comma 6 4 3" xfId="1585" xr:uid="{00000000-0005-0000-0000-00006F090000}"/>
    <cellStyle name="Comma 6 4 3 2" xfId="4651" xr:uid="{00000000-0005-0000-0000-000070090000}"/>
    <cellStyle name="Comma 6 4 4" xfId="3734" xr:uid="{00000000-0005-0000-0000-000071090000}"/>
    <cellStyle name="Comma 6 4 5" xfId="3037" xr:uid="{00000000-0005-0000-0000-000072090000}"/>
    <cellStyle name="Comma 6 4 6" xfId="2338" xr:uid="{00000000-0005-0000-0000-000073090000}"/>
    <cellStyle name="Comma 6 5" xfId="882" xr:uid="{00000000-0005-0000-0000-000074090000}"/>
    <cellStyle name="Comma 6 5 2" xfId="1829" xr:uid="{00000000-0005-0000-0000-000075090000}"/>
    <cellStyle name="Comma 6 5 2 2" xfId="4891" xr:uid="{00000000-0005-0000-0000-000076090000}"/>
    <cellStyle name="Comma 6 5 3" xfId="3962" xr:uid="{00000000-0005-0000-0000-000077090000}"/>
    <cellStyle name="Comma 6 5 4" xfId="3269" xr:uid="{00000000-0005-0000-0000-000078090000}"/>
    <cellStyle name="Comma 6 5 5" xfId="2570" xr:uid="{00000000-0005-0000-0000-000079090000}"/>
    <cellStyle name="Comma 6 6" xfId="1341" xr:uid="{00000000-0005-0000-0000-00007A090000}"/>
    <cellStyle name="Comma 6 6 2" xfId="4417" xr:uid="{00000000-0005-0000-0000-00007B090000}"/>
    <cellStyle name="Comma 6 7" xfId="3504" xr:uid="{00000000-0005-0000-0000-00007C090000}"/>
    <cellStyle name="Comma 6 8" xfId="2803" xr:uid="{00000000-0005-0000-0000-00007D090000}"/>
    <cellStyle name="Comma 6 9" xfId="2102" xr:uid="{00000000-0005-0000-0000-00007E090000}"/>
    <cellStyle name="Comma 7" xfId="284" xr:uid="{00000000-0005-0000-0000-00007F090000}"/>
    <cellStyle name="Comma 8" xfId="285" xr:uid="{00000000-0005-0000-0000-000080090000}"/>
    <cellStyle name="Comma 9" xfId="286" xr:uid="{00000000-0005-0000-0000-000081090000}"/>
    <cellStyle name="Crystal Report Data" xfId="5359" xr:uid="{1DCC8E76-C46A-4B44-9A35-A9C8EEF5EC1C}"/>
    <cellStyle name="Crystal Report Field" xfId="5360" xr:uid="{58745C49-CF4B-48C5-A442-FBE15AB0F198}"/>
    <cellStyle name="Curren - Style7" xfId="287" xr:uid="{00000000-0005-0000-0000-000082090000}"/>
    <cellStyle name="Curren - Style7 2" xfId="288" xr:uid="{00000000-0005-0000-0000-000083090000}"/>
    <cellStyle name="Curren - Style8" xfId="289" xr:uid="{00000000-0005-0000-0000-000084090000}"/>
    <cellStyle name="Curren - Style8 2" xfId="290" xr:uid="{00000000-0005-0000-0000-000085090000}"/>
    <cellStyle name="Currency" xfId="2" builtinId="4"/>
    <cellStyle name="Currency 10" xfId="5036" xr:uid="{00000000-0005-0000-0000-000087090000}"/>
    <cellStyle name="Currency 11" xfId="5232" xr:uid="{22946F5D-6EAE-4C16-BAA9-B0EA8AF0EC83}"/>
    <cellStyle name="Currency 12" xfId="5393" xr:uid="{00000000-0005-0000-0000-0000E1140000}"/>
    <cellStyle name="Currency 2" xfId="91" xr:uid="{00000000-0005-0000-0000-000088090000}"/>
    <cellStyle name="Currency 2 2" xfId="92" xr:uid="{00000000-0005-0000-0000-000089090000}"/>
    <cellStyle name="Currency 2 2 2" xfId="291" xr:uid="{00000000-0005-0000-0000-00008A090000}"/>
    <cellStyle name="Currency 2 2 3" xfId="292" xr:uid="{00000000-0005-0000-0000-00008B090000}"/>
    <cellStyle name="Currency 2 3" xfId="93" xr:uid="{00000000-0005-0000-0000-00008C090000}"/>
    <cellStyle name="Currency 2 3 2" xfId="293" xr:uid="{00000000-0005-0000-0000-00008D090000}"/>
    <cellStyle name="Currency 2 4" xfId="294" xr:uid="{00000000-0005-0000-0000-00008E090000}"/>
    <cellStyle name="Currency 2 5" xfId="295" xr:uid="{00000000-0005-0000-0000-00008F090000}"/>
    <cellStyle name="Currency 2 6" xfId="1456" xr:uid="{00000000-0005-0000-0000-000090090000}"/>
    <cellStyle name="Currency 2 6 2" xfId="1693" xr:uid="{00000000-0005-0000-0000-000091090000}"/>
    <cellStyle name="Currency 2 6 2 2" xfId="4756" xr:uid="{00000000-0005-0000-0000-000092090000}"/>
    <cellStyle name="Currency 2 6 2 3" xfId="3142" xr:uid="{00000000-0005-0000-0000-000093090000}"/>
    <cellStyle name="Currency 2 6 2 4" xfId="2443" xr:uid="{00000000-0005-0000-0000-000094090000}"/>
    <cellStyle name="Currency 2 6 3" xfId="1941" xr:uid="{00000000-0005-0000-0000-000095090000}"/>
    <cellStyle name="Currency 2 6 3 2" xfId="5003" xr:uid="{00000000-0005-0000-0000-000096090000}"/>
    <cellStyle name="Currency 2 6 3 3" xfId="3374" xr:uid="{00000000-0005-0000-0000-000097090000}"/>
    <cellStyle name="Currency 2 6 3 4" xfId="2675" xr:uid="{00000000-0005-0000-0000-000098090000}"/>
    <cellStyle name="Currency 2 6 4" xfId="4525" xr:uid="{00000000-0005-0000-0000-000099090000}"/>
    <cellStyle name="Currency 2 6 5" xfId="2911" xr:uid="{00000000-0005-0000-0000-00009A090000}"/>
    <cellStyle name="Currency 2 6 6" xfId="2211" xr:uid="{00000000-0005-0000-0000-00009B090000}"/>
    <cellStyle name="Currency 3" xfId="94" xr:uid="{00000000-0005-0000-0000-00009C090000}"/>
    <cellStyle name="Currency 3 2" xfId="95" xr:uid="{00000000-0005-0000-0000-00009D090000}"/>
    <cellStyle name="Currency 3 2 2" xfId="96" xr:uid="{00000000-0005-0000-0000-00009E090000}"/>
    <cellStyle name="Currency 3 2 2 2" xfId="296" xr:uid="{00000000-0005-0000-0000-00009F090000}"/>
    <cellStyle name="Currency 3 2 2 2 2" xfId="651" xr:uid="{00000000-0005-0000-0000-0000A0090000}"/>
    <cellStyle name="Currency 3 2 2 2 2 2" xfId="1114" xr:uid="{00000000-0005-0000-0000-0000A1090000}"/>
    <cellStyle name="Currency 3 2 2 2 2 2 2" xfId="4193" xr:uid="{00000000-0005-0000-0000-0000A2090000}"/>
    <cellStyle name="Currency 3 2 2 2 2 3" xfId="1589" xr:uid="{00000000-0005-0000-0000-0000A3090000}"/>
    <cellStyle name="Currency 3 2 2 2 2 3 2" xfId="4655" xr:uid="{00000000-0005-0000-0000-0000A4090000}"/>
    <cellStyle name="Currency 3 2 2 2 2 4" xfId="3738" xr:uid="{00000000-0005-0000-0000-0000A5090000}"/>
    <cellStyle name="Currency 3 2 2 2 2 5" xfId="3041" xr:uid="{00000000-0005-0000-0000-0000A6090000}"/>
    <cellStyle name="Currency 3 2 2 2 2 6" xfId="2342" xr:uid="{00000000-0005-0000-0000-0000A7090000}"/>
    <cellStyle name="Currency 3 2 2 2 3" xfId="886" xr:uid="{00000000-0005-0000-0000-0000A8090000}"/>
    <cellStyle name="Currency 3 2 2 2 3 2" xfId="1833" xr:uid="{00000000-0005-0000-0000-0000A9090000}"/>
    <cellStyle name="Currency 3 2 2 2 3 2 2" xfId="4895" xr:uid="{00000000-0005-0000-0000-0000AA090000}"/>
    <cellStyle name="Currency 3 2 2 2 3 3" xfId="3966" xr:uid="{00000000-0005-0000-0000-0000AB090000}"/>
    <cellStyle name="Currency 3 2 2 2 3 4" xfId="3273" xr:uid="{00000000-0005-0000-0000-0000AC090000}"/>
    <cellStyle name="Currency 3 2 2 2 3 5" xfId="2574" xr:uid="{00000000-0005-0000-0000-0000AD090000}"/>
    <cellStyle name="Currency 3 2 2 2 4" xfId="1345" xr:uid="{00000000-0005-0000-0000-0000AE090000}"/>
    <cellStyle name="Currency 3 2 2 2 4 2" xfId="4421" xr:uid="{00000000-0005-0000-0000-0000AF090000}"/>
    <cellStyle name="Currency 3 2 2 2 5" xfId="3508" xr:uid="{00000000-0005-0000-0000-0000B0090000}"/>
    <cellStyle name="Currency 3 2 2 2 6" xfId="2807" xr:uid="{00000000-0005-0000-0000-0000B1090000}"/>
    <cellStyle name="Currency 3 2 2 2 7" xfId="2106" xr:uid="{00000000-0005-0000-0000-0000B2090000}"/>
    <cellStyle name="Currency 3 2 2 3" xfId="548" xr:uid="{00000000-0005-0000-0000-0000B3090000}"/>
    <cellStyle name="Currency 3 2 2 3 2" xfId="1011" xr:uid="{00000000-0005-0000-0000-0000B4090000}"/>
    <cellStyle name="Currency 3 2 2 3 2 2" xfId="4090" xr:uid="{00000000-0005-0000-0000-0000B5090000}"/>
    <cellStyle name="Currency 3 2 2 3 3" xfId="1486" xr:uid="{00000000-0005-0000-0000-0000B6090000}"/>
    <cellStyle name="Currency 3 2 2 3 3 2" xfId="4552" xr:uid="{00000000-0005-0000-0000-0000B7090000}"/>
    <cellStyle name="Currency 3 2 2 3 4" xfId="3635" xr:uid="{00000000-0005-0000-0000-0000B8090000}"/>
    <cellStyle name="Currency 3 2 2 3 5" xfId="2938" xr:uid="{00000000-0005-0000-0000-0000B9090000}"/>
    <cellStyle name="Currency 3 2 2 3 6" xfId="2239" xr:uid="{00000000-0005-0000-0000-0000BA090000}"/>
    <cellStyle name="Currency 3 2 2 4" xfId="780" xr:uid="{00000000-0005-0000-0000-0000BB090000}"/>
    <cellStyle name="Currency 3 2 2 4 2" xfId="1723" xr:uid="{00000000-0005-0000-0000-0000BC090000}"/>
    <cellStyle name="Currency 3 2 2 4 2 2" xfId="4785" xr:uid="{00000000-0005-0000-0000-0000BD090000}"/>
    <cellStyle name="Currency 3 2 2 4 3" xfId="3862" xr:uid="{00000000-0005-0000-0000-0000BE090000}"/>
    <cellStyle name="Currency 3 2 2 4 4" xfId="3169" xr:uid="{00000000-0005-0000-0000-0000BF090000}"/>
    <cellStyle name="Currency 3 2 2 4 5" xfId="2470" xr:uid="{00000000-0005-0000-0000-0000C0090000}"/>
    <cellStyle name="Currency 3 2 2 5" xfId="1241" xr:uid="{00000000-0005-0000-0000-0000C1090000}"/>
    <cellStyle name="Currency 3 2 2 5 2" xfId="4317" xr:uid="{00000000-0005-0000-0000-0000C2090000}"/>
    <cellStyle name="Currency 3 2 2 6" xfId="3404" xr:uid="{00000000-0005-0000-0000-0000C3090000}"/>
    <cellStyle name="Currency 3 2 2 7" xfId="2703" xr:uid="{00000000-0005-0000-0000-0000C4090000}"/>
    <cellStyle name="Currency 3 2 2 8" xfId="2000" xr:uid="{00000000-0005-0000-0000-0000C5090000}"/>
    <cellStyle name="Currency 3 2 3" xfId="297" xr:uid="{00000000-0005-0000-0000-0000C6090000}"/>
    <cellStyle name="Currency 3 2 4" xfId="298" xr:uid="{00000000-0005-0000-0000-0000C7090000}"/>
    <cellStyle name="Currency 3 2 4 2" xfId="299" xr:uid="{00000000-0005-0000-0000-0000C8090000}"/>
    <cellStyle name="Currency 3 2 4 2 2" xfId="653" xr:uid="{00000000-0005-0000-0000-0000C9090000}"/>
    <cellStyle name="Currency 3 2 4 2 2 2" xfId="1116" xr:uid="{00000000-0005-0000-0000-0000CA090000}"/>
    <cellStyle name="Currency 3 2 4 2 2 2 2" xfId="4195" xr:uid="{00000000-0005-0000-0000-0000CB090000}"/>
    <cellStyle name="Currency 3 2 4 2 2 3" xfId="1591" xr:uid="{00000000-0005-0000-0000-0000CC090000}"/>
    <cellStyle name="Currency 3 2 4 2 2 3 2" xfId="4657" xr:uid="{00000000-0005-0000-0000-0000CD090000}"/>
    <cellStyle name="Currency 3 2 4 2 2 4" xfId="3740" xr:uid="{00000000-0005-0000-0000-0000CE090000}"/>
    <cellStyle name="Currency 3 2 4 2 2 5" xfId="3043" xr:uid="{00000000-0005-0000-0000-0000CF090000}"/>
    <cellStyle name="Currency 3 2 4 2 2 6" xfId="2344" xr:uid="{00000000-0005-0000-0000-0000D0090000}"/>
    <cellStyle name="Currency 3 2 4 2 3" xfId="888" xr:uid="{00000000-0005-0000-0000-0000D1090000}"/>
    <cellStyle name="Currency 3 2 4 2 3 2" xfId="1835" xr:uid="{00000000-0005-0000-0000-0000D2090000}"/>
    <cellStyle name="Currency 3 2 4 2 3 2 2" xfId="4897" xr:uid="{00000000-0005-0000-0000-0000D3090000}"/>
    <cellStyle name="Currency 3 2 4 2 3 3" xfId="3968" xr:uid="{00000000-0005-0000-0000-0000D4090000}"/>
    <cellStyle name="Currency 3 2 4 2 3 4" xfId="3275" xr:uid="{00000000-0005-0000-0000-0000D5090000}"/>
    <cellStyle name="Currency 3 2 4 2 3 5" xfId="2576" xr:uid="{00000000-0005-0000-0000-0000D6090000}"/>
    <cellStyle name="Currency 3 2 4 2 4" xfId="1347" xr:uid="{00000000-0005-0000-0000-0000D7090000}"/>
    <cellStyle name="Currency 3 2 4 2 4 2" xfId="4423" xr:uid="{00000000-0005-0000-0000-0000D8090000}"/>
    <cellStyle name="Currency 3 2 4 2 5" xfId="3510" xr:uid="{00000000-0005-0000-0000-0000D9090000}"/>
    <cellStyle name="Currency 3 2 4 2 6" xfId="2809" xr:uid="{00000000-0005-0000-0000-0000DA090000}"/>
    <cellStyle name="Currency 3 2 4 2 7" xfId="2108" xr:uid="{00000000-0005-0000-0000-0000DB090000}"/>
    <cellStyle name="Currency 3 2 4 3" xfId="652" xr:uid="{00000000-0005-0000-0000-0000DC090000}"/>
    <cellStyle name="Currency 3 2 4 3 2" xfId="1115" xr:uid="{00000000-0005-0000-0000-0000DD090000}"/>
    <cellStyle name="Currency 3 2 4 3 2 2" xfId="4194" xr:uid="{00000000-0005-0000-0000-0000DE090000}"/>
    <cellStyle name="Currency 3 2 4 3 3" xfId="1590" xr:uid="{00000000-0005-0000-0000-0000DF090000}"/>
    <cellStyle name="Currency 3 2 4 3 3 2" xfId="4656" xr:uid="{00000000-0005-0000-0000-0000E0090000}"/>
    <cellStyle name="Currency 3 2 4 3 4" xfId="3739" xr:uid="{00000000-0005-0000-0000-0000E1090000}"/>
    <cellStyle name="Currency 3 2 4 3 5" xfId="3042" xr:uid="{00000000-0005-0000-0000-0000E2090000}"/>
    <cellStyle name="Currency 3 2 4 3 6" xfId="2343" xr:uid="{00000000-0005-0000-0000-0000E3090000}"/>
    <cellStyle name="Currency 3 2 4 4" xfId="887" xr:uid="{00000000-0005-0000-0000-0000E4090000}"/>
    <cellStyle name="Currency 3 2 4 4 2" xfId="1834" xr:uid="{00000000-0005-0000-0000-0000E5090000}"/>
    <cellStyle name="Currency 3 2 4 4 2 2" xfId="4896" xr:uid="{00000000-0005-0000-0000-0000E6090000}"/>
    <cellStyle name="Currency 3 2 4 4 3" xfId="3967" xr:uid="{00000000-0005-0000-0000-0000E7090000}"/>
    <cellStyle name="Currency 3 2 4 4 4" xfId="3274" xr:uid="{00000000-0005-0000-0000-0000E8090000}"/>
    <cellStyle name="Currency 3 2 4 4 5" xfId="2575" xr:uid="{00000000-0005-0000-0000-0000E9090000}"/>
    <cellStyle name="Currency 3 2 4 5" xfId="1346" xr:uid="{00000000-0005-0000-0000-0000EA090000}"/>
    <cellStyle name="Currency 3 2 4 5 2" xfId="4422" xr:uid="{00000000-0005-0000-0000-0000EB090000}"/>
    <cellStyle name="Currency 3 2 4 6" xfId="3509" xr:uid="{00000000-0005-0000-0000-0000EC090000}"/>
    <cellStyle name="Currency 3 2 4 7" xfId="2808" xr:uid="{00000000-0005-0000-0000-0000ED090000}"/>
    <cellStyle name="Currency 3 2 4 8" xfId="2107" xr:uid="{00000000-0005-0000-0000-0000EE090000}"/>
    <cellStyle name="Currency 3 3" xfId="97" xr:uid="{00000000-0005-0000-0000-0000EF090000}"/>
    <cellStyle name="Currency 3 3 2" xfId="300" xr:uid="{00000000-0005-0000-0000-0000F0090000}"/>
    <cellStyle name="Currency 3 3 2 2" xfId="654" xr:uid="{00000000-0005-0000-0000-0000F1090000}"/>
    <cellStyle name="Currency 3 3 2 2 2" xfId="1117" xr:uid="{00000000-0005-0000-0000-0000F2090000}"/>
    <cellStyle name="Currency 3 3 2 2 2 2" xfId="4196" xr:uid="{00000000-0005-0000-0000-0000F3090000}"/>
    <cellStyle name="Currency 3 3 2 2 3" xfId="1592" xr:uid="{00000000-0005-0000-0000-0000F4090000}"/>
    <cellStyle name="Currency 3 3 2 2 3 2" xfId="4658" xr:uid="{00000000-0005-0000-0000-0000F5090000}"/>
    <cellStyle name="Currency 3 3 2 2 4" xfId="3741" xr:uid="{00000000-0005-0000-0000-0000F6090000}"/>
    <cellStyle name="Currency 3 3 2 2 5" xfId="3044" xr:uid="{00000000-0005-0000-0000-0000F7090000}"/>
    <cellStyle name="Currency 3 3 2 2 6" xfId="2345" xr:uid="{00000000-0005-0000-0000-0000F8090000}"/>
    <cellStyle name="Currency 3 3 2 3" xfId="889" xr:uid="{00000000-0005-0000-0000-0000F9090000}"/>
    <cellStyle name="Currency 3 3 2 3 2" xfId="1836" xr:uid="{00000000-0005-0000-0000-0000FA090000}"/>
    <cellStyle name="Currency 3 3 2 3 2 2" xfId="4898" xr:uid="{00000000-0005-0000-0000-0000FB090000}"/>
    <cellStyle name="Currency 3 3 2 3 3" xfId="3969" xr:uid="{00000000-0005-0000-0000-0000FC090000}"/>
    <cellStyle name="Currency 3 3 2 3 4" xfId="3276" xr:uid="{00000000-0005-0000-0000-0000FD090000}"/>
    <cellStyle name="Currency 3 3 2 3 5" xfId="2577" xr:uid="{00000000-0005-0000-0000-0000FE090000}"/>
    <cellStyle name="Currency 3 3 2 4" xfId="1348" xr:uid="{00000000-0005-0000-0000-0000FF090000}"/>
    <cellStyle name="Currency 3 3 2 4 2" xfId="4424" xr:uid="{00000000-0005-0000-0000-0000000A0000}"/>
    <cellStyle name="Currency 3 3 2 5" xfId="3511" xr:uid="{00000000-0005-0000-0000-0000010A0000}"/>
    <cellStyle name="Currency 3 3 2 6" xfId="2810" xr:uid="{00000000-0005-0000-0000-0000020A0000}"/>
    <cellStyle name="Currency 3 3 2 7" xfId="2109" xr:uid="{00000000-0005-0000-0000-0000030A0000}"/>
    <cellStyle name="Currency 3 3 3" xfId="549" xr:uid="{00000000-0005-0000-0000-0000040A0000}"/>
    <cellStyle name="Currency 3 3 3 2" xfId="1012" xr:uid="{00000000-0005-0000-0000-0000050A0000}"/>
    <cellStyle name="Currency 3 3 3 2 2" xfId="4091" xr:uid="{00000000-0005-0000-0000-0000060A0000}"/>
    <cellStyle name="Currency 3 3 3 3" xfId="1487" xr:uid="{00000000-0005-0000-0000-0000070A0000}"/>
    <cellStyle name="Currency 3 3 3 3 2" xfId="4553" xr:uid="{00000000-0005-0000-0000-0000080A0000}"/>
    <cellStyle name="Currency 3 3 3 4" xfId="3636" xr:uid="{00000000-0005-0000-0000-0000090A0000}"/>
    <cellStyle name="Currency 3 3 3 5" xfId="2939" xr:uid="{00000000-0005-0000-0000-00000A0A0000}"/>
    <cellStyle name="Currency 3 3 3 6" xfId="2240" xr:uid="{00000000-0005-0000-0000-00000B0A0000}"/>
    <cellStyle name="Currency 3 3 4" xfId="781" xr:uid="{00000000-0005-0000-0000-00000C0A0000}"/>
    <cellStyle name="Currency 3 3 4 2" xfId="1724" xr:uid="{00000000-0005-0000-0000-00000D0A0000}"/>
    <cellStyle name="Currency 3 3 4 2 2" xfId="4786" xr:uid="{00000000-0005-0000-0000-00000E0A0000}"/>
    <cellStyle name="Currency 3 3 4 3" xfId="3863" xr:uid="{00000000-0005-0000-0000-00000F0A0000}"/>
    <cellStyle name="Currency 3 3 4 4" xfId="3170" xr:uid="{00000000-0005-0000-0000-0000100A0000}"/>
    <cellStyle name="Currency 3 3 4 5" xfId="2471" xr:uid="{00000000-0005-0000-0000-0000110A0000}"/>
    <cellStyle name="Currency 3 3 5" xfId="1242" xr:uid="{00000000-0005-0000-0000-0000120A0000}"/>
    <cellStyle name="Currency 3 3 5 2" xfId="4318" xr:uid="{00000000-0005-0000-0000-0000130A0000}"/>
    <cellStyle name="Currency 3 3 6" xfId="3405" xr:uid="{00000000-0005-0000-0000-0000140A0000}"/>
    <cellStyle name="Currency 3 3 7" xfId="2704" xr:uid="{00000000-0005-0000-0000-0000150A0000}"/>
    <cellStyle name="Currency 3 3 8" xfId="2001" xr:uid="{00000000-0005-0000-0000-0000160A0000}"/>
    <cellStyle name="Currency 3 4" xfId="301" xr:uid="{00000000-0005-0000-0000-0000170A0000}"/>
    <cellStyle name="Currency 3 5" xfId="302" xr:uid="{00000000-0005-0000-0000-0000180A0000}"/>
    <cellStyle name="Currency 3 5 2" xfId="303" xr:uid="{00000000-0005-0000-0000-0000190A0000}"/>
    <cellStyle name="Currency 3 5 2 2" xfId="656" xr:uid="{00000000-0005-0000-0000-00001A0A0000}"/>
    <cellStyle name="Currency 3 5 2 2 2" xfId="1119" xr:uid="{00000000-0005-0000-0000-00001B0A0000}"/>
    <cellStyle name="Currency 3 5 2 2 2 2" xfId="4198" xr:uid="{00000000-0005-0000-0000-00001C0A0000}"/>
    <cellStyle name="Currency 3 5 2 2 3" xfId="1594" xr:uid="{00000000-0005-0000-0000-00001D0A0000}"/>
    <cellStyle name="Currency 3 5 2 2 3 2" xfId="4660" xr:uid="{00000000-0005-0000-0000-00001E0A0000}"/>
    <cellStyle name="Currency 3 5 2 2 4" xfId="3743" xr:uid="{00000000-0005-0000-0000-00001F0A0000}"/>
    <cellStyle name="Currency 3 5 2 2 5" xfId="3046" xr:uid="{00000000-0005-0000-0000-0000200A0000}"/>
    <cellStyle name="Currency 3 5 2 2 6" xfId="2347" xr:uid="{00000000-0005-0000-0000-0000210A0000}"/>
    <cellStyle name="Currency 3 5 2 3" xfId="891" xr:uid="{00000000-0005-0000-0000-0000220A0000}"/>
    <cellStyle name="Currency 3 5 2 3 2" xfId="1838" xr:uid="{00000000-0005-0000-0000-0000230A0000}"/>
    <cellStyle name="Currency 3 5 2 3 2 2" xfId="4900" xr:uid="{00000000-0005-0000-0000-0000240A0000}"/>
    <cellStyle name="Currency 3 5 2 3 3" xfId="3971" xr:uid="{00000000-0005-0000-0000-0000250A0000}"/>
    <cellStyle name="Currency 3 5 2 3 4" xfId="3278" xr:uid="{00000000-0005-0000-0000-0000260A0000}"/>
    <cellStyle name="Currency 3 5 2 3 5" xfId="2579" xr:uid="{00000000-0005-0000-0000-0000270A0000}"/>
    <cellStyle name="Currency 3 5 2 4" xfId="1350" xr:uid="{00000000-0005-0000-0000-0000280A0000}"/>
    <cellStyle name="Currency 3 5 2 4 2" xfId="4426" xr:uid="{00000000-0005-0000-0000-0000290A0000}"/>
    <cellStyle name="Currency 3 5 2 5" xfId="3513" xr:uid="{00000000-0005-0000-0000-00002A0A0000}"/>
    <cellStyle name="Currency 3 5 2 6" xfId="2812" xr:uid="{00000000-0005-0000-0000-00002B0A0000}"/>
    <cellStyle name="Currency 3 5 2 7" xfId="2111" xr:uid="{00000000-0005-0000-0000-00002C0A0000}"/>
    <cellStyle name="Currency 3 5 3" xfId="655" xr:uid="{00000000-0005-0000-0000-00002D0A0000}"/>
    <cellStyle name="Currency 3 5 3 2" xfId="1118" xr:uid="{00000000-0005-0000-0000-00002E0A0000}"/>
    <cellStyle name="Currency 3 5 3 2 2" xfId="4197" xr:uid="{00000000-0005-0000-0000-00002F0A0000}"/>
    <cellStyle name="Currency 3 5 3 3" xfId="1593" xr:uid="{00000000-0005-0000-0000-0000300A0000}"/>
    <cellStyle name="Currency 3 5 3 3 2" xfId="4659" xr:uid="{00000000-0005-0000-0000-0000310A0000}"/>
    <cellStyle name="Currency 3 5 3 4" xfId="3742" xr:uid="{00000000-0005-0000-0000-0000320A0000}"/>
    <cellStyle name="Currency 3 5 3 5" xfId="3045" xr:uid="{00000000-0005-0000-0000-0000330A0000}"/>
    <cellStyle name="Currency 3 5 3 6" xfId="2346" xr:uid="{00000000-0005-0000-0000-0000340A0000}"/>
    <cellStyle name="Currency 3 5 4" xfId="890" xr:uid="{00000000-0005-0000-0000-0000350A0000}"/>
    <cellStyle name="Currency 3 5 4 2" xfId="1837" xr:uid="{00000000-0005-0000-0000-0000360A0000}"/>
    <cellStyle name="Currency 3 5 4 2 2" xfId="4899" xr:uid="{00000000-0005-0000-0000-0000370A0000}"/>
    <cellStyle name="Currency 3 5 4 3" xfId="3970" xr:uid="{00000000-0005-0000-0000-0000380A0000}"/>
    <cellStyle name="Currency 3 5 4 4" xfId="3277" xr:uid="{00000000-0005-0000-0000-0000390A0000}"/>
    <cellStyle name="Currency 3 5 4 5" xfId="2578" xr:uid="{00000000-0005-0000-0000-00003A0A0000}"/>
    <cellStyle name="Currency 3 5 5" xfId="1349" xr:uid="{00000000-0005-0000-0000-00003B0A0000}"/>
    <cellStyle name="Currency 3 5 5 2" xfId="4425" xr:uid="{00000000-0005-0000-0000-00003C0A0000}"/>
    <cellStyle name="Currency 3 5 6" xfId="3512" xr:uid="{00000000-0005-0000-0000-00003D0A0000}"/>
    <cellStyle name="Currency 3 5 7" xfId="2811" xr:uid="{00000000-0005-0000-0000-00003E0A0000}"/>
    <cellStyle name="Currency 3 5 8" xfId="2110" xr:uid="{00000000-0005-0000-0000-00003F0A0000}"/>
    <cellStyle name="Currency 3 6" xfId="1452" xr:uid="{00000000-0005-0000-0000-0000400A0000}"/>
    <cellStyle name="Currency 4" xfId="98" xr:uid="{00000000-0005-0000-0000-0000410A0000}"/>
    <cellStyle name="Currency 4 2" xfId="99" xr:uid="{00000000-0005-0000-0000-0000420A0000}"/>
    <cellStyle name="Currency 4 2 2" xfId="100" xr:uid="{00000000-0005-0000-0000-0000430A0000}"/>
    <cellStyle name="Currency 4 2 2 2" xfId="304" xr:uid="{00000000-0005-0000-0000-0000440A0000}"/>
    <cellStyle name="Currency 4 2 2 2 2" xfId="657" xr:uid="{00000000-0005-0000-0000-0000450A0000}"/>
    <cellStyle name="Currency 4 2 2 2 2 2" xfId="1120" xr:uid="{00000000-0005-0000-0000-0000460A0000}"/>
    <cellStyle name="Currency 4 2 2 2 2 2 2" xfId="4199" xr:uid="{00000000-0005-0000-0000-0000470A0000}"/>
    <cellStyle name="Currency 4 2 2 2 2 3" xfId="1595" xr:uid="{00000000-0005-0000-0000-0000480A0000}"/>
    <cellStyle name="Currency 4 2 2 2 2 3 2" xfId="4661" xr:uid="{00000000-0005-0000-0000-0000490A0000}"/>
    <cellStyle name="Currency 4 2 2 2 2 4" xfId="3744" xr:uid="{00000000-0005-0000-0000-00004A0A0000}"/>
    <cellStyle name="Currency 4 2 2 2 2 5" xfId="3047" xr:uid="{00000000-0005-0000-0000-00004B0A0000}"/>
    <cellStyle name="Currency 4 2 2 2 2 6" xfId="2348" xr:uid="{00000000-0005-0000-0000-00004C0A0000}"/>
    <cellStyle name="Currency 4 2 2 2 3" xfId="892" xr:uid="{00000000-0005-0000-0000-00004D0A0000}"/>
    <cellStyle name="Currency 4 2 2 2 3 2" xfId="1839" xr:uid="{00000000-0005-0000-0000-00004E0A0000}"/>
    <cellStyle name="Currency 4 2 2 2 3 2 2" xfId="4901" xr:uid="{00000000-0005-0000-0000-00004F0A0000}"/>
    <cellStyle name="Currency 4 2 2 2 3 3" xfId="3972" xr:uid="{00000000-0005-0000-0000-0000500A0000}"/>
    <cellStyle name="Currency 4 2 2 2 3 4" xfId="3279" xr:uid="{00000000-0005-0000-0000-0000510A0000}"/>
    <cellStyle name="Currency 4 2 2 2 3 5" xfId="2580" xr:uid="{00000000-0005-0000-0000-0000520A0000}"/>
    <cellStyle name="Currency 4 2 2 2 4" xfId="1351" xr:uid="{00000000-0005-0000-0000-0000530A0000}"/>
    <cellStyle name="Currency 4 2 2 2 4 2" xfId="4427" xr:uid="{00000000-0005-0000-0000-0000540A0000}"/>
    <cellStyle name="Currency 4 2 2 2 5" xfId="3514" xr:uid="{00000000-0005-0000-0000-0000550A0000}"/>
    <cellStyle name="Currency 4 2 2 2 6" xfId="2813" xr:uid="{00000000-0005-0000-0000-0000560A0000}"/>
    <cellStyle name="Currency 4 2 2 2 7" xfId="2112" xr:uid="{00000000-0005-0000-0000-0000570A0000}"/>
    <cellStyle name="Currency 4 2 2 3" xfId="550" xr:uid="{00000000-0005-0000-0000-0000580A0000}"/>
    <cellStyle name="Currency 4 2 2 3 2" xfId="1013" xr:uid="{00000000-0005-0000-0000-0000590A0000}"/>
    <cellStyle name="Currency 4 2 2 3 2 2" xfId="4092" xr:uid="{00000000-0005-0000-0000-00005A0A0000}"/>
    <cellStyle name="Currency 4 2 2 3 3" xfId="1488" xr:uid="{00000000-0005-0000-0000-00005B0A0000}"/>
    <cellStyle name="Currency 4 2 2 3 3 2" xfId="4554" xr:uid="{00000000-0005-0000-0000-00005C0A0000}"/>
    <cellStyle name="Currency 4 2 2 3 4" xfId="3637" xr:uid="{00000000-0005-0000-0000-00005D0A0000}"/>
    <cellStyle name="Currency 4 2 2 3 5" xfId="2940" xr:uid="{00000000-0005-0000-0000-00005E0A0000}"/>
    <cellStyle name="Currency 4 2 2 3 6" xfId="2241" xr:uid="{00000000-0005-0000-0000-00005F0A0000}"/>
    <cellStyle name="Currency 4 2 2 4" xfId="782" xr:uid="{00000000-0005-0000-0000-0000600A0000}"/>
    <cellStyle name="Currency 4 2 2 4 2" xfId="1725" xr:uid="{00000000-0005-0000-0000-0000610A0000}"/>
    <cellStyle name="Currency 4 2 2 4 2 2" xfId="4787" xr:uid="{00000000-0005-0000-0000-0000620A0000}"/>
    <cellStyle name="Currency 4 2 2 4 3" xfId="3864" xr:uid="{00000000-0005-0000-0000-0000630A0000}"/>
    <cellStyle name="Currency 4 2 2 4 4" xfId="3171" xr:uid="{00000000-0005-0000-0000-0000640A0000}"/>
    <cellStyle name="Currency 4 2 2 4 5" xfId="2472" xr:uid="{00000000-0005-0000-0000-0000650A0000}"/>
    <cellStyle name="Currency 4 2 2 5" xfId="1243" xr:uid="{00000000-0005-0000-0000-0000660A0000}"/>
    <cellStyle name="Currency 4 2 2 5 2" xfId="4319" xr:uid="{00000000-0005-0000-0000-0000670A0000}"/>
    <cellStyle name="Currency 4 2 2 6" xfId="3406" xr:uid="{00000000-0005-0000-0000-0000680A0000}"/>
    <cellStyle name="Currency 4 2 2 7" xfId="2705" xr:uid="{00000000-0005-0000-0000-0000690A0000}"/>
    <cellStyle name="Currency 4 2 2 8" xfId="2002" xr:uid="{00000000-0005-0000-0000-00006A0A0000}"/>
    <cellStyle name="Currency 4 2 3" xfId="305" xr:uid="{00000000-0005-0000-0000-00006B0A0000}"/>
    <cellStyle name="Currency 4 3" xfId="101" xr:uid="{00000000-0005-0000-0000-00006C0A0000}"/>
    <cellStyle name="Currency 4 3 2" xfId="102" xr:uid="{00000000-0005-0000-0000-00006D0A0000}"/>
    <cellStyle name="Currency 4 3 2 2" xfId="306" xr:uid="{00000000-0005-0000-0000-00006E0A0000}"/>
    <cellStyle name="Currency 4 3 2 2 2" xfId="658" xr:uid="{00000000-0005-0000-0000-00006F0A0000}"/>
    <cellStyle name="Currency 4 3 2 2 2 2" xfId="1121" xr:uid="{00000000-0005-0000-0000-0000700A0000}"/>
    <cellStyle name="Currency 4 3 2 2 2 2 2" xfId="4200" xr:uid="{00000000-0005-0000-0000-0000710A0000}"/>
    <cellStyle name="Currency 4 3 2 2 2 3" xfId="1596" xr:uid="{00000000-0005-0000-0000-0000720A0000}"/>
    <cellStyle name="Currency 4 3 2 2 2 3 2" xfId="4662" xr:uid="{00000000-0005-0000-0000-0000730A0000}"/>
    <cellStyle name="Currency 4 3 2 2 2 4" xfId="3745" xr:uid="{00000000-0005-0000-0000-0000740A0000}"/>
    <cellStyle name="Currency 4 3 2 2 2 5" xfId="3048" xr:uid="{00000000-0005-0000-0000-0000750A0000}"/>
    <cellStyle name="Currency 4 3 2 2 2 6" xfId="2349" xr:uid="{00000000-0005-0000-0000-0000760A0000}"/>
    <cellStyle name="Currency 4 3 2 2 3" xfId="893" xr:uid="{00000000-0005-0000-0000-0000770A0000}"/>
    <cellStyle name="Currency 4 3 2 2 3 2" xfId="1840" xr:uid="{00000000-0005-0000-0000-0000780A0000}"/>
    <cellStyle name="Currency 4 3 2 2 3 2 2" xfId="4902" xr:uid="{00000000-0005-0000-0000-0000790A0000}"/>
    <cellStyle name="Currency 4 3 2 2 3 3" xfId="3973" xr:uid="{00000000-0005-0000-0000-00007A0A0000}"/>
    <cellStyle name="Currency 4 3 2 2 3 4" xfId="3280" xr:uid="{00000000-0005-0000-0000-00007B0A0000}"/>
    <cellStyle name="Currency 4 3 2 2 3 5" xfId="2581" xr:uid="{00000000-0005-0000-0000-00007C0A0000}"/>
    <cellStyle name="Currency 4 3 2 2 4" xfId="1352" xr:uid="{00000000-0005-0000-0000-00007D0A0000}"/>
    <cellStyle name="Currency 4 3 2 2 4 2" xfId="4428" xr:uid="{00000000-0005-0000-0000-00007E0A0000}"/>
    <cellStyle name="Currency 4 3 2 2 5" xfId="3515" xr:uid="{00000000-0005-0000-0000-00007F0A0000}"/>
    <cellStyle name="Currency 4 3 2 2 6" xfId="2814" xr:uid="{00000000-0005-0000-0000-0000800A0000}"/>
    <cellStyle name="Currency 4 3 2 2 7" xfId="2113" xr:uid="{00000000-0005-0000-0000-0000810A0000}"/>
    <cellStyle name="Currency 4 3 2 3" xfId="551" xr:uid="{00000000-0005-0000-0000-0000820A0000}"/>
    <cellStyle name="Currency 4 3 2 3 2" xfId="1014" xr:uid="{00000000-0005-0000-0000-0000830A0000}"/>
    <cellStyle name="Currency 4 3 2 3 2 2" xfId="4093" xr:uid="{00000000-0005-0000-0000-0000840A0000}"/>
    <cellStyle name="Currency 4 3 2 3 3" xfId="1489" xr:uid="{00000000-0005-0000-0000-0000850A0000}"/>
    <cellStyle name="Currency 4 3 2 3 3 2" xfId="4555" xr:uid="{00000000-0005-0000-0000-0000860A0000}"/>
    <cellStyle name="Currency 4 3 2 3 4" xfId="3638" xr:uid="{00000000-0005-0000-0000-0000870A0000}"/>
    <cellStyle name="Currency 4 3 2 3 5" xfId="2941" xr:uid="{00000000-0005-0000-0000-0000880A0000}"/>
    <cellStyle name="Currency 4 3 2 3 6" xfId="2242" xr:uid="{00000000-0005-0000-0000-0000890A0000}"/>
    <cellStyle name="Currency 4 3 2 4" xfId="783" xr:uid="{00000000-0005-0000-0000-00008A0A0000}"/>
    <cellStyle name="Currency 4 3 2 4 2" xfId="1726" xr:uid="{00000000-0005-0000-0000-00008B0A0000}"/>
    <cellStyle name="Currency 4 3 2 4 2 2" xfId="4788" xr:uid="{00000000-0005-0000-0000-00008C0A0000}"/>
    <cellStyle name="Currency 4 3 2 4 3" xfId="3865" xr:uid="{00000000-0005-0000-0000-00008D0A0000}"/>
    <cellStyle name="Currency 4 3 2 4 4" xfId="3172" xr:uid="{00000000-0005-0000-0000-00008E0A0000}"/>
    <cellStyle name="Currency 4 3 2 4 5" xfId="2473" xr:uid="{00000000-0005-0000-0000-00008F0A0000}"/>
    <cellStyle name="Currency 4 3 2 5" xfId="1244" xr:uid="{00000000-0005-0000-0000-0000900A0000}"/>
    <cellStyle name="Currency 4 3 2 5 2" xfId="4320" xr:uid="{00000000-0005-0000-0000-0000910A0000}"/>
    <cellStyle name="Currency 4 3 2 6" xfId="3407" xr:uid="{00000000-0005-0000-0000-0000920A0000}"/>
    <cellStyle name="Currency 4 3 2 7" xfId="2706" xr:uid="{00000000-0005-0000-0000-0000930A0000}"/>
    <cellStyle name="Currency 4 3 2 8" xfId="2003" xr:uid="{00000000-0005-0000-0000-0000940A0000}"/>
    <cellStyle name="Currency 4 3 3" xfId="307" xr:uid="{00000000-0005-0000-0000-0000950A0000}"/>
    <cellStyle name="Currency 4 4" xfId="103" xr:uid="{00000000-0005-0000-0000-0000960A0000}"/>
    <cellStyle name="Currency 4 4 2" xfId="308" xr:uid="{00000000-0005-0000-0000-0000970A0000}"/>
    <cellStyle name="Currency 4 4 2 2" xfId="659" xr:uid="{00000000-0005-0000-0000-0000980A0000}"/>
    <cellStyle name="Currency 4 4 2 2 2" xfId="1122" xr:uid="{00000000-0005-0000-0000-0000990A0000}"/>
    <cellStyle name="Currency 4 4 2 2 2 2" xfId="4201" xr:uid="{00000000-0005-0000-0000-00009A0A0000}"/>
    <cellStyle name="Currency 4 4 2 2 3" xfId="1597" xr:uid="{00000000-0005-0000-0000-00009B0A0000}"/>
    <cellStyle name="Currency 4 4 2 2 3 2" xfId="4663" xr:uid="{00000000-0005-0000-0000-00009C0A0000}"/>
    <cellStyle name="Currency 4 4 2 2 4" xfId="3746" xr:uid="{00000000-0005-0000-0000-00009D0A0000}"/>
    <cellStyle name="Currency 4 4 2 2 5" xfId="3049" xr:uid="{00000000-0005-0000-0000-00009E0A0000}"/>
    <cellStyle name="Currency 4 4 2 2 6" xfId="2350" xr:uid="{00000000-0005-0000-0000-00009F0A0000}"/>
    <cellStyle name="Currency 4 4 2 3" xfId="894" xr:uid="{00000000-0005-0000-0000-0000A00A0000}"/>
    <cellStyle name="Currency 4 4 2 3 2" xfId="1841" xr:uid="{00000000-0005-0000-0000-0000A10A0000}"/>
    <cellStyle name="Currency 4 4 2 3 2 2" xfId="4903" xr:uid="{00000000-0005-0000-0000-0000A20A0000}"/>
    <cellStyle name="Currency 4 4 2 3 3" xfId="3974" xr:uid="{00000000-0005-0000-0000-0000A30A0000}"/>
    <cellStyle name="Currency 4 4 2 3 4" xfId="3281" xr:uid="{00000000-0005-0000-0000-0000A40A0000}"/>
    <cellStyle name="Currency 4 4 2 3 5" xfId="2582" xr:uid="{00000000-0005-0000-0000-0000A50A0000}"/>
    <cellStyle name="Currency 4 4 2 4" xfId="1353" xr:uid="{00000000-0005-0000-0000-0000A60A0000}"/>
    <cellStyle name="Currency 4 4 2 4 2" xfId="4429" xr:uid="{00000000-0005-0000-0000-0000A70A0000}"/>
    <cellStyle name="Currency 4 4 2 5" xfId="3516" xr:uid="{00000000-0005-0000-0000-0000A80A0000}"/>
    <cellStyle name="Currency 4 4 2 6" xfId="2815" xr:uid="{00000000-0005-0000-0000-0000A90A0000}"/>
    <cellStyle name="Currency 4 4 2 7" xfId="2114" xr:uid="{00000000-0005-0000-0000-0000AA0A0000}"/>
    <cellStyle name="Currency 4 4 3" xfId="552" xr:uid="{00000000-0005-0000-0000-0000AB0A0000}"/>
    <cellStyle name="Currency 4 4 3 2" xfId="1015" xr:uid="{00000000-0005-0000-0000-0000AC0A0000}"/>
    <cellStyle name="Currency 4 4 3 2 2" xfId="4094" xr:uid="{00000000-0005-0000-0000-0000AD0A0000}"/>
    <cellStyle name="Currency 4 4 3 3" xfId="1490" xr:uid="{00000000-0005-0000-0000-0000AE0A0000}"/>
    <cellStyle name="Currency 4 4 3 3 2" xfId="4556" xr:uid="{00000000-0005-0000-0000-0000AF0A0000}"/>
    <cellStyle name="Currency 4 4 3 4" xfId="3639" xr:uid="{00000000-0005-0000-0000-0000B00A0000}"/>
    <cellStyle name="Currency 4 4 3 5" xfId="2942" xr:uid="{00000000-0005-0000-0000-0000B10A0000}"/>
    <cellStyle name="Currency 4 4 3 6" xfId="2243" xr:uid="{00000000-0005-0000-0000-0000B20A0000}"/>
    <cellStyle name="Currency 4 4 4" xfId="784" xr:uid="{00000000-0005-0000-0000-0000B30A0000}"/>
    <cellStyle name="Currency 4 4 4 2" xfId="1727" xr:uid="{00000000-0005-0000-0000-0000B40A0000}"/>
    <cellStyle name="Currency 4 4 4 2 2" xfId="4789" xr:uid="{00000000-0005-0000-0000-0000B50A0000}"/>
    <cellStyle name="Currency 4 4 4 3" xfId="3866" xr:uid="{00000000-0005-0000-0000-0000B60A0000}"/>
    <cellStyle name="Currency 4 4 4 4" xfId="3173" xr:uid="{00000000-0005-0000-0000-0000B70A0000}"/>
    <cellStyle name="Currency 4 4 4 5" xfId="2474" xr:uid="{00000000-0005-0000-0000-0000B80A0000}"/>
    <cellStyle name="Currency 4 4 5" xfId="1245" xr:uid="{00000000-0005-0000-0000-0000B90A0000}"/>
    <cellStyle name="Currency 4 4 5 2" xfId="4321" xr:uid="{00000000-0005-0000-0000-0000BA0A0000}"/>
    <cellStyle name="Currency 4 4 6" xfId="3408" xr:uid="{00000000-0005-0000-0000-0000BB0A0000}"/>
    <cellStyle name="Currency 4 4 7" xfId="2707" xr:uid="{00000000-0005-0000-0000-0000BC0A0000}"/>
    <cellStyle name="Currency 4 4 8" xfId="2004" xr:uid="{00000000-0005-0000-0000-0000BD0A0000}"/>
    <cellStyle name="Currency 4 5" xfId="309" xr:uid="{00000000-0005-0000-0000-0000BE0A0000}"/>
    <cellStyle name="Currency 5" xfId="104" xr:uid="{00000000-0005-0000-0000-0000BF0A0000}"/>
    <cellStyle name="Currency 6" xfId="310" xr:uid="{00000000-0005-0000-0000-0000C00A0000}"/>
    <cellStyle name="Currency 6 2" xfId="311" xr:uid="{00000000-0005-0000-0000-0000C10A0000}"/>
    <cellStyle name="Currency 6 2 2" xfId="661" xr:uid="{00000000-0005-0000-0000-0000C20A0000}"/>
    <cellStyle name="Currency 6 2 2 2" xfId="1124" xr:uid="{00000000-0005-0000-0000-0000C30A0000}"/>
    <cellStyle name="Currency 6 2 2 2 2" xfId="4203" xr:uid="{00000000-0005-0000-0000-0000C40A0000}"/>
    <cellStyle name="Currency 6 2 2 3" xfId="1599" xr:uid="{00000000-0005-0000-0000-0000C50A0000}"/>
    <cellStyle name="Currency 6 2 2 3 2" xfId="4665" xr:uid="{00000000-0005-0000-0000-0000C60A0000}"/>
    <cellStyle name="Currency 6 2 2 4" xfId="3748" xr:uid="{00000000-0005-0000-0000-0000C70A0000}"/>
    <cellStyle name="Currency 6 2 2 5" xfId="3051" xr:uid="{00000000-0005-0000-0000-0000C80A0000}"/>
    <cellStyle name="Currency 6 2 2 6" xfId="2352" xr:uid="{00000000-0005-0000-0000-0000C90A0000}"/>
    <cellStyle name="Currency 6 2 3" xfId="896" xr:uid="{00000000-0005-0000-0000-0000CA0A0000}"/>
    <cellStyle name="Currency 6 2 3 2" xfId="1843" xr:uid="{00000000-0005-0000-0000-0000CB0A0000}"/>
    <cellStyle name="Currency 6 2 3 2 2" xfId="4905" xr:uid="{00000000-0005-0000-0000-0000CC0A0000}"/>
    <cellStyle name="Currency 6 2 3 3" xfId="3976" xr:uid="{00000000-0005-0000-0000-0000CD0A0000}"/>
    <cellStyle name="Currency 6 2 3 4" xfId="3283" xr:uid="{00000000-0005-0000-0000-0000CE0A0000}"/>
    <cellStyle name="Currency 6 2 3 5" xfId="2584" xr:uid="{00000000-0005-0000-0000-0000CF0A0000}"/>
    <cellStyle name="Currency 6 2 4" xfId="1355" xr:uid="{00000000-0005-0000-0000-0000D00A0000}"/>
    <cellStyle name="Currency 6 2 4 2" xfId="4431" xr:uid="{00000000-0005-0000-0000-0000D10A0000}"/>
    <cellStyle name="Currency 6 2 5" xfId="3518" xr:uid="{00000000-0005-0000-0000-0000D20A0000}"/>
    <cellStyle name="Currency 6 2 6" xfId="2817" xr:uid="{00000000-0005-0000-0000-0000D30A0000}"/>
    <cellStyle name="Currency 6 2 7" xfId="2116" xr:uid="{00000000-0005-0000-0000-0000D40A0000}"/>
    <cellStyle name="Currency 6 3" xfId="660" xr:uid="{00000000-0005-0000-0000-0000D50A0000}"/>
    <cellStyle name="Currency 6 3 2" xfId="1123" xr:uid="{00000000-0005-0000-0000-0000D60A0000}"/>
    <cellStyle name="Currency 6 3 2 2" xfId="4202" xr:uid="{00000000-0005-0000-0000-0000D70A0000}"/>
    <cellStyle name="Currency 6 3 3" xfId="1598" xr:uid="{00000000-0005-0000-0000-0000D80A0000}"/>
    <cellStyle name="Currency 6 3 3 2" xfId="4664" xr:uid="{00000000-0005-0000-0000-0000D90A0000}"/>
    <cellStyle name="Currency 6 3 4" xfId="3747" xr:uid="{00000000-0005-0000-0000-0000DA0A0000}"/>
    <cellStyle name="Currency 6 3 5" xfId="3050" xr:uid="{00000000-0005-0000-0000-0000DB0A0000}"/>
    <cellStyle name="Currency 6 3 6" xfId="2351" xr:uid="{00000000-0005-0000-0000-0000DC0A0000}"/>
    <cellStyle name="Currency 6 4" xfId="895" xr:uid="{00000000-0005-0000-0000-0000DD0A0000}"/>
    <cellStyle name="Currency 6 4 2" xfId="1842" xr:uid="{00000000-0005-0000-0000-0000DE0A0000}"/>
    <cellStyle name="Currency 6 4 2 2" xfId="4904" xr:uid="{00000000-0005-0000-0000-0000DF0A0000}"/>
    <cellStyle name="Currency 6 4 3" xfId="3975" xr:uid="{00000000-0005-0000-0000-0000E00A0000}"/>
    <cellStyle name="Currency 6 4 4" xfId="3282" xr:uid="{00000000-0005-0000-0000-0000E10A0000}"/>
    <cellStyle name="Currency 6 4 5" xfId="2583" xr:uid="{00000000-0005-0000-0000-0000E20A0000}"/>
    <cellStyle name="Currency 6 5" xfId="1354" xr:uid="{00000000-0005-0000-0000-0000E30A0000}"/>
    <cellStyle name="Currency 6 5 2" xfId="4430" xr:uid="{00000000-0005-0000-0000-0000E40A0000}"/>
    <cellStyle name="Currency 6 6" xfId="3517" xr:uid="{00000000-0005-0000-0000-0000E50A0000}"/>
    <cellStyle name="Currency 6 7" xfId="2816" xr:uid="{00000000-0005-0000-0000-0000E60A0000}"/>
    <cellStyle name="Currency 6 8" xfId="2115" xr:uid="{00000000-0005-0000-0000-0000E70A0000}"/>
    <cellStyle name="Currency 7" xfId="312" xr:uid="{00000000-0005-0000-0000-0000E80A0000}"/>
    <cellStyle name="Currency 8" xfId="1449" xr:uid="{00000000-0005-0000-0000-0000E90A0000}"/>
    <cellStyle name="Currency 9" xfId="1970" xr:uid="{00000000-0005-0000-0000-0000EA0A0000}"/>
    <cellStyle name="Currency 9 2" xfId="5021" xr:uid="{00000000-0005-0000-0000-0000EB0A0000}"/>
    <cellStyle name="Data" xfId="313" xr:uid="{00000000-0005-0000-0000-0000EC0A0000}"/>
    <cellStyle name="Detail ligne" xfId="314" xr:uid="{00000000-0005-0000-0000-0000ED0A0000}"/>
    <cellStyle name="Explanatory Text" xfId="14" builtinId="53" customBuiltin="1"/>
    <cellStyle name="Explanatory Text 2" xfId="5291" xr:uid="{9756946F-6F19-47B8-89D5-1A90D167D1BB}"/>
    <cellStyle name="Followed Hyperlink" xfId="105" builtinId="9" customBuiltin="1"/>
    <cellStyle name="Good" xfId="5238" builtinId="26" customBuiltin="1"/>
    <cellStyle name="Good 2" xfId="107" xr:uid="{00000000-0005-0000-0000-0000F00A0000}"/>
    <cellStyle name="Good 2 2" xfId="5292" xr:uid="{BB05B83A-6E0E-4B86-8119-CFA4F615DAB4}"/>
    <cellStyle name="Good 3" xfId="106" xr:uid="{00000000-0005-0000-0000-0000F10A0000}"/>
    <cellStyle name="Heading 1" xfId="5234" builtinId="16" customBuiltin="1"/>
    <cellStyle name="Heading 1 2" xfId="109" xr:uid="{00000000-0005-0000-0000-0000F20A0000}"/>
    <cellStyle name="Heading 1 2 2" xfId="5293" xr:uid="{8D23F0B1-6738-4479-83AA-4B6D18908084}"/>
    <cellStyle name="Heading 1 3" xfId="108" xr:uid="{00000000-0005-0000-0000-0000F30A0000}"/>
    <cellStyle name="Heading 2" xfId="5235" builtinId="17" customBuiltin="1"/>
    <cellStyle name="Heading 2 2" xfId="111" xr:uid="{00000000-0005-0000-0000-0000F40A0000}"/>
    <cellStyle name="Heading 2 2 2" xfId="5294" xr:uid="{CFDE7E95-7B85-4108-AD68-0915131F6C8B}"/>
    <cellStyle name="Heading 2 3" xfId="110" xr:uid="{00000000-0005-0000-0000-0000F50A0000}"/>
    <cellStyle name="Heading 3" xfId="5236" builtinId="18" customBuiltin="1"/>
    <cellStyle name="Heading 3 2" xfId="113" xr:uid="{00000000-0005-0000-0000-0000F60A0000}"/>
    <cellStyle name="Heading 3 2 2" xfId="5295" xr:uid="{CC447C56-6A1E-4100-9637-3CC7F881BDDA}"/>
    <cellStyle name="Heading 3 3" xfId="112" xr:uid="{00000000-0005-0000-0000-0000F70A0000}"/>
    <cellStyle name="Heading 3 3 2" xfId="786" xr:uid="{00000000-0005-0000-0000-0000F80A0000}"/>
    <cellStyle name="Heading 3 4" xfId="315" xr:uid="{00000000-0005-0000-0000-0000F90A0000}"/>
    <cellStyle name="Heading 3 4 2" xfId="897" xr:uid="{00000000-0005-0000-0000-0000FA0A0000}"/>
    <cellStyle name="Heading 4" xfId="5237" builtinId="19" customBuiltin="1"/>
    <cellStyle name="Heading 4 2" xfId="115" xr:uid="{00000000-0005-0000-0000-0000FB0A0000}"/>
    <cellStyle name="Heading 4 2 2" xfId="5296" xr:uid="{E212091C-65B3-4590-970D-7DB217293E0D}"/>
    <cellStyle name="Heading 4 3" xfId="114" xr:uid="{00000000-0005-0000-0000-0000FC0A0000}"/>
    <cellStyle name="Hed Side" xfId="316" xr:uid="{00000000-0005-0000-0000-0000FD0A0000}"/>
    <cellStyle name="Hyperlink" xfId="3" builtinId="8"/>
    <cellStyle name="Hyperlink 2" xfId="116" xr:uid="{00000000-0005-0000-0000-0000FF0A0000}"/>
    <cellStyle name="Hyperlink 2 2" xfId="317" xr:uid="{00000000-0005-0000-0000-0000000B0000}"/>
    <cellStyle name="Hyperlink 2 3" xfId="318" xr:uid="{00000000-0005-0000-0000-0000010B0000}"/>
    <cellStyle name="Hyperlink 2 4" xfId="5392" xr:uid="{3A37C842-A4AE-457B-B76B-57B18B56B413}"/>
    <cellStyle name="Hyperlink 3" xfId="117" xr:uid="{00000000-0005-0000-0000-0000020B0000}"/>
    <cellStyle name="Hyperlink 3 2" xfId="319" xr:uid="{00000000-0005-0000-0000-0000030B0000}"/>
    <cellStyle name="Hyperlink 3 2 2" xfId="320" xr:uid="{00000000-0005-0000-0000-0000040B0000}"/>
    <cellStyle name="Hyperlink 3 3" xfId="321" xr:uid="{00000000-0005-0000-0000-0000050B0000}"/>
    <cellStyle name="Hyperlink 3 4" xfId="322" xr:uid="{00000000-0005-0000-0000-0000060B0000}"/>
    <cellStyle name="Hyperlink 4" xfId="118" xr:uid="{00000000-0005-0000-0000-0000070B0000}"/>
    <cellStyle name="Hyperlink 4 2" xfId="323" xr:uid="{00000000-0005-0000-0000-0000080B0000}"/>
    <cellStyle name="Hyperlink 5" xfId="119" xr:uid="{00000000-0005-0000-0000-0000090B0000}"/>
    <cellStyle name="Hyperlink 6" xfId="120" xr:uid="{00000000-0005-0000-0000-00000A0B0000}"/>
    <cellStyle name="Hyperlink 7" xfId="324" xr:uid="{00000000-0005-0000-0000-00000B0B0000}"/>
    <cellStyle name="Hyperlink 7 2" xfId="325" xr:uid="{00000000-0005-0000-0000-00000C0B0000}"/>
    <cellStyle name="Identification requete" xfId="326" xr:uid="{00000000-0005-0000-0000-00000D0B0000}"/>
    <cellStyle name="Input" xfId="10" builtinId="20" customBuiltin="1"/>
    <cellStyle name="Input 2" xfId="1454" xr:uid="{00000000-0005-0000-0000-00000F0B0000}"/>
    <cellStyle name="Input 2 2" xfId="5297" xr:uid="{ACDFB43E-C151-4C80-A819-CADAF18B0ABF}"/>
    <cellStyle name="Lien hypertexte" xfId="327" xr:uid="{00000000-0005-0000-0000-0000100B0000}"/>
    <cellStyle name="Lien hypertexte visité" xfId="328" xr:uid="{00000000-0005-0000-0000-0000110B0000}"/>
    <cellStyle name="Ligne détail" xfId="329" xr:uid="{00000000-0005-0000-0000-0000120B0000}"/>
    <cellStyle name="Ligne détail 2" xfId="330" xr:uid="{00000000-0005-0000-0000-0000130B0000}"/>
    <cellStyle name="Ligne détail 3" xfId="331" xr:uid="{00000000-0005-0000-0000-0000140B0000}"/>
    <cellStyle name="Linked Cell" xfId="11" builtinId="24" customBuiltin="1"/>
    <cellStyle name="Linked Cell 2" xfId="5298" xr:uid="{EE11E262-ABC2-46B5-AE75-ED8B1984706A}"/>
    <cellStyle name="MEV1" xfId="332" xr:uid="{00000000-0005-0000-0000-0000160B0000}"/>
    <cellStyle name="MEV2" xfId="333" xr:uid="{00000000-0005-0000-0000-0000170B0000}"/>
    <cellStyle name="MEV3" xfId="334" xr:uid="{00000000-0005-0000-0000-0000180B0000}"/>
    <cellStyle name="Neutral" xfId="9" builtinId="28" customBuiltin="1"/>
    <cellStyle name="Neutral 2" xfId="5299" xr:uid="{513D6F40-DA02-4868-B8D9-25EA7FF1995A}"/>
    <cellStyle name="Neutral 3" xfId="5351" xr:uid="{CA1EAF8D-AE9B-4BBC-A6D6-180E4191E3B8}"/>
    <cellStyle name="Normal" xfId="0" builtinId="0"/>
    <cellStyle name="Normal - Style1" xfId="335" xr:uid="{00000000-0005-0000-0000-00001B0B0000}"/>
    <cellStyle name="Normal - Style1 2" xfId="336" xr:uid="{00000000-0005-0000-0000-00001C0B0000}"/>
    <cellStyle name="Normal - Style2" xfId="337" xr:uid="{00000000-0005-0000-0000-00001D0B0000}"/>
    <cellStyle name="Normal - Style3" xfId="338" xr:uid="{00000000-0005-0000-0000-00001E0B0000}"/>
    <cellStyle name="Normal - Style4" xfId="339" xr:uid="{00000000-0005-0000-0000-00001F0B0000}"/>
    <cellStyle name="Normal - Style5" xfId="340" xr:uid="{00000000-0005-0000-0000-0000200B0000}"/>
    <cellStyle name="Normal - Style6" xfId="341" xr:uid="{00000000-0005-0000-0000-0000210B0000}"/>
    <cellStyle name="Normal - Style7" xfId="342" xr:uid="{00000000-0005-0000-0000-0000220B0000}"/>
    <cellStyle name="Normal - Style8" xfId="343" xr:uid="{00000000-0005-0000-0000-0000230B0000}"/>
    <cellStyle name="Normal 10" xfId="121" xr:uid="{00000000-0005-0000-0000-0000240B0000}"/>
    <cellStyle name="Normal 10 10" xfId="5364" xr:uid="{1DA1F414-11E0-40A8-B35E-DB336C3CCF9E}"/>
    <cellStyle name="Normal 10 2" xfId="344" xr:uid="{00000000-0005-0000-0000-0000250B0000}"/>
    <cellStyle name="Normal 10 2 2" xfId="345" xr:uid="{00000000-0005-0000-0000-0000260B0000}"/>
    <cellStyle name="Normal 10 2 2 2" xfId="663" xr:uid="{00000000-0005-0000-0000-0000270B0000}"/>
    <cellStyle name="Normal 10 2 2 2 2" xfId="1126" xr:uid="{00000000-0005-0000-0000-0000280B0000}"/>
    <cellStyle name="Normal 10 2 2 2 2 2" xfId="4205" xr:uid="{00000000-0005-0000-0000-0000290B0000}"/>
    <cellStyle name="Normal 10 2 2 2 3" xfId="1601" xr:uid="{00000000-0005-0000-0000-00002A0B0000}"/>
    <cellStyle name="Normal 10 2 2 2 3 2" xfId="4667" xr:uid="{00000000-0005-0000-0000-00002B0B0000}"/>
    <cellStyle name="Normal 10 2 2 2 4" xfId="3750" xr:uid="{00000000-0005-0000-0000-00002C0B0000}"/>
    <cellStyle name="Normal 10 2 2 2 5" xfId="3053" xr:uid="{00000000-0005-0000-0000-00002D0B0000}"/>
    <cellStyle name="Normal 10 2 2 2 6" xfId="2354" xr:uid="{00000000-0005-0000-0000-00002E0B0000}"/>
    <cellStyle name="Normal 10 2 2 3" xfId="899" xr:uid="{00000000-0005-0000-0000-00002F0B0000}"/>
    <cellStyle name="Normal 10 2 2 3 2" xfId="1846" xr:uid="{00000000-0005-0000-0000-0000300B0000}"/>
    <cellStyle name="Normal 10 2 2 3 2 2" xfId="4908" xr:uid="{00000000-0005-0000-0000-0000310B0000}"/>
    <cellStyle name="Normal 10 2 2 3 3" xfId="3978" xr:uid="{00000000-0005-0000-0000-0000320B0000}"/>
    <cellStyle name="Normal 10 2 2 3 4" xfId="3285" xr:uid="{00000000-0005-0000-0000-0000330B0000}"/>
    <cellStyle name="Normal 10 2 2 3 5" xfId="2586" xr:uid="{00000000-0005-0000-0000-0000340B0000}"/>
    <cellStyle name="Normal 10 2 2 4" xfId="1357" xr:uid="{00000000-0005-0000-0000-0000350B0000}"/>
    <cellStyle name="Normal 10 2 2 4 2" xfId="4433" xr:uid="{00000000-0005-0000-0000-0000360B0000}"/>
    <cellStyle name="Normal 10 2 2 5" xfId="3520" xr:uid="{00000000-0005-0000-0000-0000370B0000}"/>
    <cellStyle name="Normal 10 2 2 6" xfId="2819" xr:uid="{00000000-0005-0000-0000-0000380B0000}"/>
    <cellStyle name="Normal 10 2 2 7" xfId="2120" xr:uid="{00000000-0005-0000-0000-0000390B0000}"/>
    <cellStyle name="Normal 10 2 2 8" xfId="5409" xr:uid="{CE5FBF8B-7F67-44F3-A032-308425AC4357}"/>
    <cellStyle name="Normal 10 2 3" xfId="662" xr:uid="{00000000-0005-0000-0000-00003A0B0000}"/>
    <cellStyle name="Normal 10 2 3 2" xfId="1125" xr:uid="{00000000-0005-0000-0000-00003B0B0000}"/>
    <cellStyle name="Normal 10 2 3 2 2" xfId="4204" xr:uid="{00000000-0005-0000-0000-00003C0B0000}"/>
    <cellStyle name="Normal 10 2 3 3" xfId="1600" xr:uid="{00000000-0005-0000-0000-00003D0B0000}"/>
    <cellStyle name="Normal 10 2 3 3 2" xfId="4666" xr:uid="{00000000-0005-0000-0000-00003E0B0000}"/>
    <cellStyle name="Normal 10 2 3 4" xfId="3749" xr:uid="{00000000-0005-0000-0000-00003F0B0000}"/>
    <cellStyle name="Normal 10 2 3 5" xfId="3052" xr:uid="{00000000-0005-0000-0000-0000400B0000}"/>
    <cellStyle name="Normal 10 2 3 6" xfId="2353" xr:uid="{00000000-0005-0000-0000-0000410B0000}"/>
    <cellStyle name="Normal 10 2 4" xfId="898" xr:uid="{00000000-0005-0000-0000-0000420B0000}"/>
    <cellStyle name="Normal 10 2 4 2" xfId="1845" xr:uid="{00000000-0005-0000-0000-0000430B0000}"/>
    <cellStyle name="Normal 10 2 4 2 2" xfId="4907" xr:uid="{00000000-0005-0000-0000-0000440B0000}"/>
    <cellStyle name="Normal 10 2 4 3" xfId="3977" xr:uid="{00000000-0005-0000-0000-0000450B0000}"/>
    <cellStyle name="Normal 10 2 4 4" xfId="3284" xr:uid="{00000000-0005-0000-0000-0000460B0000}"/>
    <cellStyle name="Normal 10 2 4 5" xfId="2585" xr:uid="{00000000-0005-0000-0000-0000470B0000}"/>
    <cellStyle name="Normal 10 2 5" xfId="1356" xr:uid="{00000000-0005-0000-0000-0000480B0000}"/>
    <cellStyle name="Normal 10 2 5 2" xfId="4432" xr:uid="{00000000-0005-0000-0000-0000490B0000}"/>
    <cellStyle name="Normal 10 2 6" xfId="3519" xr:uid="{00000000-0005-0000-0000-00004A0B0000}"/>
    <cellStyle name="Normal 10 2 7" xfId="2818" xr:uid="{00000000-0005-0000-0000-00004B0B0000}"/>
    <cellStyle name="Normal 10 2 8" xfId="2119" xr:uid="{00000000-0005-0000-0000-00004C0B0000}"/>
    <cellStyle name="Normal 10 2 9" xfId="5370" xr:uid="{55CC5E77-BB9D-4CF1-8BC3-805A75906A2B}"/>
    <cellStyle name="Normal 10 3" xfId="346" xr:uid="{00000000-0005-0000-0000-00004D0B0000}"/>
    <cellStyle name="Normal 10 3 2" xfId="664" xr:uid="{00000000-0005-0000-0000-00004E0B0000}"/>
    <cellStyle name="Normal 10 3 2 2" xfId="1127" xr:uid="{00000000-0005-0000-0000-00004F0B0000}"/>
    <cellStyle name="Normal 10 3 2 2 2" xfId="4206" xr:uid="{00000000-0005-0000-0000-0000500B0000}"/>
    <cellStyle name="Normal 10 3 2 3" xfId="1602" xr:uid="{00000000-0005-0000-0000-0000510B0000}"/>
    <cellStyle name="Normal 10 3 2 3 2" xfId="4668" xr:uid="{00000000-0005-0000-0000-0000520B0000}"/>
    <cellStyle name="Normal 10 3 2 4" xfId="3751" xr:uid="{00000000-0005-0000-0000-0000530B0000}"/>
    <cellStyle name="Normal 10 3 2 5" xfId="3054" xr:uid="{00000000-0005-0000-0000-0000540B0000}"/>
    <cellStyle name="Normal 10 3 2 6" xfId="2355" xr:uid="{00000000-0005-0000-0000-0000550B0000}"/>
    <cellStyle name="Normal 10 3 3" xfId="900" xr:uid="{00000000-0005-0000-0000-0000560B0000}"/>
    <cellStyle name="Normal 10 3 3 2" xfId="1847" xr:uid="{00000000-0005-0000-0000-0000570B0000}"/>
    <cellStyle name="Normal 10 3 3 2 2" xfId="4909" xr:uid="{00000000-0005-0000-0000-0000580B0000}"/>
    <cellStyle name="Normal 10 3 3 3" xfId="3979" xr:uid="{00000000-0005-0000-0000-0000590B0000}"/>
    <cellStyle name="Normal 10 3 3 4" xfId="3286" xr:uid="{00000000-0005-0000-0000-00005A0B0000}"/>
    <cellStyle name="Normal 10 3 3 5" xfId="2587" xr:uid="{00000000-0005-0000-0000-00005B0B0000}"/>
    <cellStyle name="Normal 10 3 4" xfId="1358" xr:uid="{00000000-0005-0000-0000-00005C0B0000}"/>
    <cellStyle name="Normal 10 3 4 2" xfId="4434" xr:uid="{00000000-0005-0000-0000-00005D0B0000}"/>
    <cellStyle name="Normal 10 3 5" xfId="3521" xr:uid="{00000000-0005-0000-0000-00005E0B0000}"/>
    <cellStyle name="Normal 10 3 6" xfId="2820" xr:uid="{00000000-0005-0000-0000-00005F0B0000}"/>
    <cellStyle name="Normal 10 3 7" xfId="2121" xr:uid="{00000000-0005-0000-0000-0000600B0000}"/>
    <cellStyle name="Normal 10 4" xfId="553" xr:uid="{00000000-0005-0000-0000-0000610B0000}"/>
    <cellStyle name="Normal 10 4 2" xfId="1016" xr:uid="{00000000-0005-0000-0000-0000620B0000}"/>
    <cellStyle name="Normal 10 4 2 2" xfId="4095" xr:uid="{00000000-0005-0000-0000-0000630B0000}"/>
    <cellStyle name="Normal 10 4 3" xfId="1491" xr:uid="{00000000-0005-0000-0000-0000640B0000}"/>
    <cellStyle name="Normal 10 4 3 2" xfId="4557" xr:uid="{00000000-0005-0000-0000-0000650B0000}"/>
    <cellStyle name="Normal 10 4 4" xfId="3640" xr:uid="{00000000-0005-0000-0000-0000660B0000}"/>
    <cellStyle name="Normal 10 4 5" xfId="2943" xr:uid="{00000000-0005-0000-0000-0000670B0000}"/>
    <cellStyle name="Normal 10 4 6" xfId="2244" xr:uid="{00000000-0005-0000-0000-0000680B0000}"/>
    <cellStyle name="Normal 10 5" xfId="787" xr:uid="{00000000-0005-0000-0000-0000690B0000}"/>
    <cellStyle name="Normal 10 5 2" xfId="1728" xr:uid="{00000000-0005-0000-0000-00006A0B0000}"/>
    <cellStyle name="Normal 10 5 2 2" xfId="4790" xr:uid="{00000000-0005-0000-0000-00006B0B0000}"/>
    <cellStyle name="Normal 10 5 3" xfId="3868" xr:uid="{00000000-0005-0000-0000-00006C0B0000}"/>
    <cellStyle name="Normal 10 5 4" xfId="3174" xr:uid="{00000000-0005-0000-0000-00006D0B0000}"/>
    <cellStyle name="Normal 10 5 5" xfId="2475" xr:uid="{00000000-0005-0000-0000-00006E0B0000}"/>
    <cellStyle name="Normal 10 6" xfId="1246" xr:uid="{00000000-0005-0000-0000-00006F0B0000}"/>
    <cellStyle name="Normal 10 6 2" xfId="4322" xr:uid="{00000000-0005-0000-0000-0000700B0000}"/>
    <cellStyle name="Normal 10 7" xfId="3409" xr:uid="{00000000-0005-0000-0000-0000710B0000}"/>
    <cellStyle name="Normal 10 8" xfId="2708" xr:uid="{00000000-0005-0000-0000-0000720B0000}"/>
    <cellStyle name="Normal 10 9" xfId="2007" xr:uid="{00000000-0005-0000-0000-0000730B0000}"/>
    <cellStyle name="Normal 11" xfId="122" xr:uid="{00000000-0005-0000-0000-0000740B0000}"/>
    <cellStyle name="Normal 11 2" xfId="5413" xr:uid="{06852EE4-FC44-4109-9741-43B5C2870A3F}"/>
    <cellStyle name="Normal 11 3" xfId="5412" xr:uid="{B9C62DD1-06F4-40EF-A462-D11EF327271D}"/>
    <cellStyle name="Normal 11_Weather Data ENTRY" xfId="5414" xr:uid="{F47B1E22-C828-45C4-A508-EE5F9A1E78B9}"/>
    <cellStyle name="Normal 12" xfId="123" xr:uid="{00000000-0005-0000-0000-0000750B0000}"/>
    <cellStyle name="Normal 12 2" xfId="347" xr:uid="{00000000-0005-0000-0000-0000760B0000}"/>
    <cellStyle name="Normal 12 2 2" xfId="665" xr:uid="{00000000-0005-0000-0000-0000770B0000}"/>
    <cellStyle name="Normal 12 2 2 2" xfId="1128" xr:uid="{00000000-0005-0000-0000-0000780B0000}"/>
    <cellStyle name="Normal 12 2 2 2 2" xfId="4207" xr:uid="{00000000-0005-0000-0000-0000790B0000}"/>
    <cellStyle name="Normal 12 2 2 3" xfId="1603" xr:uid="{00000000-0005-0000-0000-00007A0B0000}"/>
    <cellStyle name="Normal 12 2 2 3 2" xfId="4669" xr:uid="{00000000-0005-0000-0000-00007B0B0000}"/>
    <cellStyle name="Normal 12 2 2 4" xfId="3752" xr:uid="{00000000-0005-0000-0000-00007C0B0000}"/>
    <cellStyle name="Normal 12 2 2 5" xfId="3055" xr:uid="{00000000-0005-0000-0000-00007D0B0000}"/>
    <cellStyle name="Normal 12 2 2 6" xfId="2356" xr:uid="{00000000-0005-0000-0000-00007E0B0000}"/>
    <cellStyle name="Normal 12 2 3" xfId="901" xr:uid="{00000000-0005-0000-0000-00007F0B0000}"/>
    <cellStyle name="Normal 12 2 3 2" xfId="1848" xr:uid="{00000000-0005-0000-0000-0000800B0000}"/>
    <cellStyle name="Normal 12 2 3 2 2" xfId="4910" xr:uid="{00000000-0005-0000-0000-0000810B0000}"/>
    <cellStyle name="Normal 12 2 3 3" xfId="3980" xr:uid="{00000000-0005-0000-0000-0000820B0000}"/>
    <cellStyle name="Normal 12 2 3 4" xfId="3287" xr:uid="{00000000-0005-0000-0000-0000830B0000}"/>
    <cellStyle name="Normal 12 2 3 5" xfId="2588" xr:uid="{00000000-0005-0000-0000-0000840B0000}"/>
    <cellStyle name="Normal 12 2 4" xfId="1359" xr:uid="{00000000-0005-0000-0000-0000850B0000}"/>
    <cellStyle name="Normal 12 2 4 2" xfId="4435" xr:uid="{00000000-0005-0000-0000-0000860B0000}"/>
    <cellStyle name="Normal 12 2 5" xfId="3522" xr:uid="{00000000-0005-0000-0000-0000870B0000}"/>
    <cellStyle name="Normal 12 2 6" xfId="2821" xr:uid="{00000000-0005-0000-0000-0000880B0000}"/>
    <cellStyle name="Normal 12 2 7" xfId="2122" xr:uid="{00000000-0005-0000-0000-0000890B0000}"/>
    <cellStyle name="Normal 12 3" xfId="554" xr:uid="{00000000-0005-0000-0000-00008A0B0000}"/>
    <cellStyle name="Normal 12 3 2" xfId="1017" xr:uid="{00000000-0005-0000-0000-00008B0B0000}"/>
    <cellStyle name="Normal 12 3 2 2" xfId="4096" xr:uid="{00000000-0005-0000-0000-00008C0B0000}"/>
    <cellStyle name="Normal 12 3 3" xfId="1492" xr:uid="{00000000-0005-0000-0000-00008D0B0000}"/>
    <cellStyle name="Normal 12 3 3 2" xfId="4558" xr:uid="{00000000-0005-0000-0000-00008E0B0000}"/>
    <cellStyle name="Normal 12 3 4" xfId="3641" xr:uid="{00000000-0005-0000-0000-00008F0B0000}"/>
    <cellStyle name="Normal 12 3 5" xfId="2944" xr:uid="{00000000-0005-0000-0000-0000900B0000}"/>
    <cellStyle name="Normal 12 3 6" xfId="2245" xr:uid="{00000000-0005-0000-0000-0000910B0000}"/>
    <cellStyle name="Normal 12 4" xfId="788" xr:uid="{00000000-0005-0000-0000-0000920B0000}"/>
    <cellStyle name="Normal 12 4 2" xfId="1729" xr:uid="{00000000-0005-0000-0000-0000930B0000}"/>
    <cellStyle name="Normal 12 4 2 2" xfId="4791" xr:uid="{00000000-0005-0000-0000-0000940B0000}"/>
    <cellStyle name="Normal 12 4 3" xfId="3869" xr:uid="{00000000-0005-0000-0000-0000950B0000}"/>
    <cellStyle name="Normal 12 4 4" xfId="3175" xr:uid="{00000000-0005-0000-0000-0000960B0000}"/>
    <cellStyle name="Normal 12 4 5" xfId="2476" xr:uid="{00000000-0005-0000-0000-0000970B0000}"/>
    <cellStyle name="Normal 12 5" xfId="1247" xr:uid="{00000000-0005-0000-0000-0000980B0000}"/>
    <cellStyle name="Normal 12 5 2" xfId="4323" xr:uid="{00000000-0005-0000-0000-0000990B0000}"/>
    <cellStyle name="Normal 12 6" xfId="3410" xr:uid="{00000000-0005-0000-0000-00009A0B0000}"/>
    <cellStyle name="Normal 12 7" xfId="2709" xr:uid="{00000000-0005-0000-0000-00009B0B0000}"/>
    <cellStyle name="Normal 12 8" xfId="2008" xr:uid="{00000000-0005-0000-0000-00009C0B0000}"/>
    <cellStyle name="Normal 12 9" xfId="5365" xr:uid="{BB6CB710-005C-4118-87A1-186FD659E714}"/>
    <cellStyle name="Normal 13" xfId="124" xr:uid="{00000000-0005-0000-0000-00009D0B0000}"/>
    <cellStyle name="Normal 13 2" xfId="348" xr:uid="{00000000-0005-0000-0000-00009E0B0000}"/>
    <cellStyle name="Normal 13 2 2" xfId="666" xr:uid="{00000000-0005-0000-0000-00009F0B0000}"/>
    <cellStyle name="Normal 13 2 2 2" xfId="1129" xr:uid="{00000000-0005-0000-0000-0000A00B0000}"/>
    <cellStyle name="Normal 13 2 2 2 2" xfId="4208" xr:uid="{00000000-0005-0000-0000-0000A10B0000}"/>
    <cellStyle name="Normal 13 2 2 3" xfId="1604" xr:uid="{00000000-0005-0000-0000-0000A20B0000}"/>
    <cellStyle name="Normal 13 2 2 3 2" xfId="4670" xr:uid="{00000000-0005-0000-0000-0000A30B0000}"/>
    <cellStyle name="Normal 13 2 2 4" xfId="3753" xr:uid="{00000000-0005-0000-0000-0000A40B0000}"/>
    <cellStyle name="Normal 13 2 2 5" xfId="3056" xr:uid="{00000000-0005-0000-0000-0000A50B0000}"/>
    <cellStyle name="Normal 13 2 2 6" xfId="2357" xr:uid="{00000000-0005-0000-0000-0000A60B0000}"/>
    <cellStyle name="Normal 13 2 3" xfId="902" xr:uid="{00000000-0005-0000-0000-0000A70B0000}"/>
    <cellStyle name="Normal 13 2 3 2" xfId="1849" xr:uid="{00000000-0005-0000-0000-0000A80B0000}"/>
    <cellStyle name="Normal 13 2 3 2 2" xfId="4911" xr:uid="{00000000-0005-0000-0000-0000A90B0000}"/>
    <cellStyle name="Normal 13 2 3 3" xfId="3981" xr:uid="{00000000-0005-0000-0000-0000AA0B0000}"/>
    <cellStyle name="Normal 13 2 3 4" xfId="3288" xr:uid="{00000000-0005-0000-0000-0000AB0B0000}"/>
    <cellStyle name="Normal 13 2 3 5" xfId="2589" xr:uid="{00000000-0005-0000-0000-0000AC0B0000}"/>
    <cellStyle name="Normal 13 2 4" xfId="1360" xr:uid="{00000000-0005-0000-0000-0000AD0B0000}"/>
    <cellStyle name="Normal 13 2 4 2" xfId="4436" xr:uid="{00000000-0005-0000-0000-0000AE0B0000}"/>
    <cellStyle name="Normal 13 2 5" xfId="3523" xr:uid="{00000000-0005-0000-0000-0000AF0B0000}"/>
    <cellStyle name="Normal 13 2 6" xfId="2822" xr:uid="{00000000-0005-0000-0000-0000B00B0000}"/>
    <cellStyle name="Normal 13 2 7" xfId="2123" xr:uid="{00000000-0005-0000-0000-0000B10B0000}"/>
    <cellStyle name="Normal 13 3" xfId="555" xr:uid="{00000000-0005-0000-0000-0000B20B0000}"/>
    <cellStyle name="Normal 13 3 2" xfId="1018" xr:uid="{00000000-0005-0000-0000-0000B30B0000}"/>
    <cellStyle name="Normal 13 3 2 2" xfId="4097" xr:uid="{00000000-0005-0000-0000-0000B40B0000}"/>
    <cellStyle name="Normal 13 3 3" xfId="1493" xr:uid="{00000000-0005-0000-0000-0000B50B0000}"/>
    <cellStyle name="Normal 13 3 3 2" xfId="4559" xr:uid="{00000000-0005-0000-0000-0000B60B0000}"/>
    <cellStyle name="Normal 13 3 4" xfId="3642" xr:uid="{00000000-0005-0000-0000-0000B70B0000}"/>
    <cellStyle name="Normal 13 3 5" xfId="2945" xr:uid="{00000000-0005-0000-0000-0000B80B0000}"/>
    <cellStyle name="Normal 13 3 6" xfId="2246" xr:uid="{00000000-0005-0000-0000-0000B90B0000}"/>
    <cellStyle name="Normal 13 4" xfId="789" xr:uid="{00000000-0005-0000-0000-0000BA0B0000}"/>
    <cellStyle name="Normal 13 4 2" xfId="1730" xr:uid="{00000000-0005-0000-0000-0000BB0B0000}"/>
    <cellStyle name="Normal 13 4 2 2" xfId="4792" xr:uid="{00000000-0005-0000-0000-0000BC0B0000}"/>
    <cellStyle name="Normal 13 4 3" xfId="3870" xr:uid="{00000000-0005-0000-0000-0000BD0B0000}"/>
    <cellStyle name="Normal 13 4 4" xfId="3176" xr:uid="{00000000-0005-0000-0000-0000BE0B0000}"/>
    <cellStyle name="Normal 13 4 5" xfId="2477" xr:uid="{00000000-0005-0000-0000-0000BF0B0000}"/>
    <cellStyle name="Normal 13 5" xfId="1248" xr:uid="{00000000-0005-0000-0000-0000C00B0000}"/>
    <cellStyle name="Normal 13 5 2" xfId="4324" xr:uid="{00000000-0005-0000-0000-0000C10B0000}"/>
    <cellStyle name="Normal 13 6" xfId="3411" xr:uid="{00000000-0005-0000-0000-0000C20B0000}"/>
    <cellStyle name="Normal 13 7" xfId="2710" xr:uid="{00000000-0005-0000-0000-0000C30B0000}"/>
    <cellStyle name="Normal 13 8" xfId="2009" xr:uid="{00000000-0005-0000-0000-0000C40B0000}"/>
    <cellStyle name="Normal 13 9" xfId="5369" xr:uid="{2527AA05-E771-4E57-898F-FF788AE0C0E9}"/>
    <cellStyle name="Normal 14" xfId="349" xr:uid="{00000000-0005-0000-0000-0000C50B0000}"/>
    <cellStyle name="Normal 14 10" xfId="2124" xr:uid="{00000000-0005-0000-0000-0000C60B0000}"/>
    <cellStyle name="Normal 14 2" xfId="350" xr:uid="{00000000-0005-0000-0000-0000C70B0000}"/>
    <cellStyle name="Normal 14 2 2" xfId="351" xr:uid="{00000000-0005-0000-0000-0000C80B0000}"/>
    <cellStyle name="Normal 14 2 2 2" xfId="669" xr:uid="{00000000-0005-0000-0000-0000C90B0000}"/>
    <cellStyle name="Normal 14 2 2 2 2" xfId="1132" xr:uid="{00000000-0005-0000-0000-0000CA0B0000}"/>
    <cellStyle name="Normal 14 2 2 2 2 2" xfId="4211" xr:uid="{00000000-0005-0000-0000-0000CB0B0000}"/>
    <cellStyle name="Normal 14 2 2 2 3" xfId="1607" xr:uid="{00000000-0005-0000-0000-0000CC0B0000}"/>
    <cellStyle name="Normal 14 2 2 2 3 2" xfId="4673" xr:uid="{00000000-0005-0000-0000-0000CD0B0000}"/>
    <cellStyle name="Normal 14 2 2 2 4" xfId="3756" xr:uid="{00000000-0005-0000-0000-0000CE0B0000}"/>
    <cellStyle name="Normal 14 2 2 2 5" xfId="3059" xr:uid="{00000000-0005-0000-0000-0000CF0B0000}"/>
    <cellStyle name="Normal 14 2 2 2 6" xfId="2360" xr:uid="{00000000-0005-0000-0000-0000D00B0000}"/>
    <cellStyle name="Normal 14 2 2 3" xfId="905" xr:uid="{00000000-0005-0000-0000-0000D10B0000}"/>
    <cellStyle name="Normal 14 2 2 3 2" xfId="1852" xr:uid="{00000000-0005-0000-0000-0000D20B0000}"/>
    <cellStyle name="Normal 14 2 2 3 2 2" xfId="4914" xr:uid="{00000000-0005-0000-0000-0000D30B0000}"/>
    <cellStyle name="Normal 14 2 2 3 3" xfId="3984" xr:uid="{00000000-0005-0000-0000-0000D40B0000}"/>
    <cellStyle name="Normal 14 2 2 3 4" xfId="3291" xr:uid="{00000000-0005-0000-0000-0000D50B0000}"/>
    <cellStyle name="Normal 14 2 2 3 5" xfId="2592" xr:uid="{00000000-0005-0000-0000-0000D60B0000}"/>
    <cellStyle name="Normal 14 2 2 4" xfId="1363" xr:uid="{00000000-0005-0000-0000-0000D70B0000}"/>
    <cellStyle name="Normal 14 2 2 4 2" xfId="4439" xr:uid="{00000000-0005-0000-0000-0000D80B0000}"/>
    <cellStyle name="Normal 14 2 2 5" xfId="3526" xr:uid="{00000000-0005-0000-0000-0000D90B0000}"/>
    <cellStyle name="Normal 14 2 2 6" xfId="2825" xr:uid="{00000000-0005-0000-0000-0000DA0B0000}"/>
    <cellStyle name="Normal 14 2 2 7" xfId="2126" xr:uid="{00000000-0005-0000-0000-0000DB0B0000}"/>
    <cellStyle name="Normal 14 2 3" xfId="668" xr:uid="{00000000-0005-0000-0000-0000DC0B0000}"/>
    <cellStyle name="Normal 14 2 3 2" xfId="1131" xr:uid="{00000000-0005-0000-0000-0000DD0B0000}"/>
    <cellStyle name="Normal 14 2 3 2 2" xfId="4210" xr:uid="{00000000-0005-0000-0000-0000DE0B0000}"/>
    <cellStyle name="Normal 14 2 3 3" xfId="1606" xr:uid="{00000000-0005-0000-0000-0000DF0B0000}"/>
    <cellStyle name="Normal 14 2 3 3 2" xfId="4672" xr:uid="{00000000-0005-0000-0000-0000E00B0000}"/>
    <cellStyle name="Normal 14 2 3 4" xfId="3755" xr:uid="{00000000-0005-0000-0000-0000E10B0000}"/>
    <cellStyle name="Normal 14 2 3 5" xfId="3058" xr:uid="{00000000-0005-0000-0000-0000E20B0000}"/>
    <cellStyle name="Normal 14 2 3 6" xfId="2359" xr:uid="{00000000-0005-0000-0000-0000E30B0000}"/>
    <cellStyle name="Normal 14 2 4" xfId="904" xr:uid="{00000000-0005-0000-0000-0000E40B0000}"/>
    <cellStyle name="Normal 14 2 4 2" xfId="1851" xr:uid="{00000000-0005-0000-0000-0000E50B0000}"/>
    <cellStyle name="Normal 14 2 4 2 2" xfId="4913" xr:uid="{00000000-0005-0000-0000-0000E60B0000}"/>
    <cellStyle name="Normal 14 2 4 3" xfId="3983" xr:uid="{00000000-0005-0000-0000-0000E70B0000}"/>
    <cellStyle name="Normal 14 2 4 4" xfId="3290" xr:uid="{00000000-0005-0000-0000-0000E80B0000}"/>
    <cellStyle name="Normal 14 2 4 5" xfId="2591" xr:uid="{00000000-0005-0000-0000-0000E90B0000}"/>
    <cellStyle name="Normal 14 2 5" xfId="1362" xr:uid="{00000000-0005-0000-0000-0000EA0B0000}"/>
    <cellStyle name="Normal 14 2 5 2" xfId="4438" xr:uid="{00000000-0005-0000-0000-0000EB0B0000}"/>
    <cellStyle name="Normal 14 2 6" xfId="3525" xr:uid="{00000000-0005-0000-0000-0000EC0B0000}"/>
    <cellStyle name="Normal 14 2 7" xfId="2824" xr:uid="{00000000-0005-0000-0000-0000ED0B0000}"/>
    <cellStyle name="Normal 14 2 8" xfId="2125" xr:uid="{00000000-0005-0000-0000-0000EE0B0000}"/>
    <cellStyle name="Normal 14 3" xfId="352" xr:uid="{00000000-0005-0000-0000-0000EF0B0000}"/>
    <cellStyle name="Normal 14 3 2" xfId="353" xr:uid="{00000000-0005-0000-0000-0000F00B0000}"/>
    <cellStyle name="Normal 14 3 2 2" xfId="671" xr:uid="{00000000-0005-0000-0000-0000F10B0000}"/>
    <cellStyle name="Normal 14 3 2 2 2" xfId="1134" xr:uid="{00000000-0005-0000-0000-0000F20B0000}"/>
    <cellStyle name="Normal 14 3 2 2 2 2" xfId="4213" xr:uid="{00000000-0005-0000-0000-0000F30B0000}"/>
    <cellStyle name="Normal 14 3 2 2 3" xfId="1609" xr:uid="{00000000-0005-0000-0000-0000F40B0000}"/>
    <cellStyle name="Normal 14 3 2 2 3 2" xfId="4675" xr:uid="{00000000-0005-0000-0000-0000F50B0000}"/>
    <cellStyle name="Normal 14 3 2 2 4" xfId="3758" xr:uid="{00000000-0005-0000-0000-0000F60B0000}"/>
    <cellStyle name="Normal 14 3 2 2 5" xfId="3061" xr:uid="{00000000-0005-0000-0000-0000F70B0000}"/>
    <cellStyle name="Normal 14 3 2 2 6" xfId="2362" xr:uid="{00000000-0005-0000-0000-0000F80B0000}"/>
    <cellStyle name="Normal 14 3 2 3" xfId="907" xr:uid="{00000000-0005-0000-0000-0000F90B0000}"/>
    <cellStyle name="Normal 14 3 2 3 2" xfId="1854" xr:uid="{00000000-0005-0000-0000-0000FA0B0000}"/>
    <cellStyle name="Normal 14 3 2 3 2 2" xfId="4916" xr:uid="{00000000-0005-0000-0000-0000FB0B0000}"/>
    <cellStyle name="Normal 14 3 2 3 3" xfId="3986" xr:uid="{00000000-0005-0000-0000-0000FC0B0000}"/>
    <cellStyle name="Normal 14 3 2 3 4" xfId="3293" xr:uid="{00000000-0005-0000-0000-0000FD0B0000}"/>
    <cellStyle name="Normal 14 3 2 3 5" xfId="2594" xr:uid="{00000000-0005-0000-0000-0000FE0B0000}"/>
    <cellStyle name="Normal 14 3 2 4" xfId="1365" xr:uid="{00000000-0005-0000-0000-0000FF0B0000}"/>
    <cellStyle name="Normal 14 3 2 4 2" xfId="4441" xr:uid="{00000000-0005-0000-0000-0000000C0000}"/>
    <cellStyle name="Normal 14 3 2 5" xfId="3528" xr:uid="{00000000-0005-0000-0000-0000010C0000}"/>
    <cellStyle name="Normal 14 3 2 6" xfId="2827" xr:uid="{00000000-0005-0000-0000-0000020C0000}"/>
    <cellStyle name="Normal 14 3 2 7" xfId="2128" xr:uid="{00000000-0005-0000-0000-0000030C0000}"/>
    <cellStyle name="Normal 14 3 3" xfId="354" xr:uid="{00000000-0005-0000-0000-0000040C0000}"/>
    <cellStyle name="Normal 14 3 3 2" xfId="672" xr:uid="{00000000-0005-0000-0000-0000050C0000}"/>
    <cellStyle name="Normal 14 3 3 2 2" xfId="1135" xr:uid="{00000000-0005-0000-0000-0000060C0000}"/>
    <cellStyle name="Normal 14 3 3 2 2 2" xfId="4214" xr:uid="{00000000-0005-0000-0000-0000070C0000}"/>
    <cellStyle name="Normal 14 3 3 2 3" xfId="1610" xr:uid="{00000000-0005-0000-0000-0000080C0000}"/>
    <cellStyle name="Normal 14 3 3 2 3 2" xfId="4676" xr:uid="{00000000-0005-0000-0000-0000090C0000}"/>
    <cellStyle name="Normal 14 3 3 2 4" xfId="3759" xr:uid="{00000000-0005-0000-0000-00000A0C0000}"/>
    <cellStyle name="Normal 14 3 3 2 5" xfId="3062" xr:uid="{00000000-0005-0000-0000-00000B0C0000}"/>
    <cellStyle name="Normal 14 3 3 2 6" xfId="2363" xr:uid="{00000000-0005-0000-0000-00000C0C0000}"/>
    <cellStyle name="Normal 14 3 3 3" xfId="908" xr:uid="{00000000-0005-0000-0000-00000D0C0000}"/>
    <cellStyle name="Normal 14 3 3 3 2" xfId="1855" xr:uid="{00000000-0005-0000-0000-00000E0C0000}"/>
    <cellStyle name="Normal 14 3 3 3 2 2" xfId="4917" xr:uid="{00000000-0005-0000-0000-00000F0C0000}"/>
    <cellStyle name="Normal 14 3 3 3 3" xfId="3987" xr:uid="{00000000-0005-0000-0000-0000100C0000}"/>
    <cellStyle name="Normal 14 3 3 3 4" xfId="3294" xr:uid="{00000000-0005-0000-0000-0000110C0000}"/>
    <cellStyle name="Normal 14 3 3 3 5" xfId="2595" xr:uid="{00000000-0005-0000-0000-0000120C0000}"/>
    <cellStyle name="Normal 14 3 3 4" xfId="1366" xr:uid="{00000000-0005-0000-0000-0000130C0000}"/>
    <cellStyle name="Normal 14 3 3 4 2" xfId="4442" xr:uid="{00000000-0005-0000-0000-0000140C0000}"/>
    <cellStyle name="Normal 14 3 3 5" xfId="3529" xr:uid="{00000000-0005-0000-0000-0000150C0000}"/>
    <cellStyle name="Normal 14 3 3 6" xfId="2828" xr:uid="{00000000-0005-0000-0000-0000160C0000}"/>
    <cellStyle name="Normal 14 3 3 7" xfId="2129" xr:uid="{00000000-0005-0000-0000-0000170C0000}"/>
    <cellStyle name="Normal 14 3 4" xfId="670" xr:uid="{00000000-0005-0000-0000-0000180C0000}"/>
    <cellStyle name="Normal 14 3 4 2" xfId="1133" xr:uid="{00000000-0005-0000-0000-0000190C0000}"/>
    <cellStyle name="Normal 14 3 4 2 2" xfId="4212" xr:uid="{00000000-0005-0000-0000-00001A0C0000}"/>
    <cellStyle name="Normal 14 3 4 3" xfId="1608" xr:uid="{00000000-0005-0000-0000-00001B0C0000}"/>
    <cellStyle name="Normal 14 3 4 3 2" xfId="4674" xr:uid="{00000000-0005-0000-0000-00001C0C0000}"/>
    <cellStyle name="Normal 14 3 4 4" xfId="3757" xr:uid="{00000000-0005-0000-0000-00001D0C0000}"/>
    <cellStyle name="Normal 14 3 4 5" xfId="3060" xr:uid="{00000000-0005-0000-0000-00001E0C0000}"/>
    <cellStyle name="Normal 14 3 4 6" xfId="2361" xr:uid="{00000000-0005-0000-0000-00001F0C0000}"/>
    <cellStyle name="Normal 14 3 5" xfId="906" xr:uid="{00000000-0005-0000-0000-0000200C0000}"/>
    <cellStyle name="Normal 14 3 5 2" xfId="1853" xr:uid="{00000000-0005-0000-0000-0000210C0000}"/>
    <cellStyle name="Normal 14 3 5 2 2" xfId="4915" xr:uid="{00000000-0005-0000-0000-0000220C0000}"/>
    <cellStyle name="Normal 14 3 5 3" xfId="3985" xr:uid="{00000000-0005-0000-0000-0000230C0000}"/>
    <cellStyle name="Normal 14 3 5 4" xfId="3292" xr:uid="{00000000-0005-0000-0000-0000240C0000}"/>
    <cellStyle name="Normal 14 3 5 5" xfId="2593" xr:uid="{00000000-0005-0000-0000-0000250C0000}"/>
    <cellStyle name="Normal 14 3 6" xfId="1364" xr:uid="{00000000-0005-0000-0000-0000260C0000}"/>
    <cellStyle name="Normal 14 3 6 2" xfId="4440" xr:uid="{00000000-0005-0000-0000-0000270C0000}"/>
    <cellStyle name="Normal 14 3 7" xfId="3527" xr:uid="{00000000-0005-0000-0000-0000280C0000}"/>
    <cellStyle name="Normal 14 3 8" xfId="2826" xr:uid="{00000000-0005-0000-0000-0000290C0000}"/>
    <cellStyle name="Normal 14 3 9" xfId="2127" xr:uid="{00000000-0005-0000-0000-00002A0C0000}"/>
    <cellStyle name="Normal 14 4" xfId="355" xr:uid="{00000000-0005-0000-0000-00002B0C0000}"/>
    <cellStyle name="Normal 14 4 2" xfId="673" xr:uid="{00000000-0005-0000-0000-00002C0C0000}"/>
    <cellStyle name="Normal 14 4 2 2" xfId="1136" xr:uid="{00000000-0005-0000-0000-00002D0C0000}"/>
    <cellStyle name="Normal 14 4 2 2 2" xfId="4215" xr:uid="{00000000-0005-0000-0000-00002E0C0000}"/>
    <cellStyle name="Normal 14 4 2 3" xfId="1611" xr:uid="{00000000-0005-0000-0000-00002F0C0000}"/>
    <cellStyle name="Normal 14 4 2 3 2" xfId="4677" xr:uid="{00000000-0005-0000-0000-0000300C0000}"/>
    <cellStyle name="Normal 14 4 2 4" xfId="3760" xr:uid="{00000000-0005-0000-0000-0000310C0000}"/>
    <cellStyle name="Normal 14 4 2 5" xfId="3063" xr:uid="{00000000-0005-0000-0000-0000320C0000}"/>
    <cellStyle name="Normal 14 4 2 6" xfId="2364" xr:uid="{00000000-0005-0000-0000-0000330C0000}"/>
    <cellStyle name="Normal 14 4 3" xfId="909" xr:uid="{00000000-0005-0000-0000-0000340C0000}"/>
    <cellStyle name="Normal 14 4 3 2" xfId="1856" xr:uid="{00000000-0005-0000-0000-0000350C0000}"/>
    <cellStyle name="Normal 14 4 3 2 2" xfId="4918" xr:uid="{00000000-0005-0000-0000-0000360C0000}"/>
    <cellStyle name="Normal 14 4 3 3" xfId="3988" xr:uid="{00000000-0005-0000-0000-0000370C0000}"/>
    <cellStyle name="Normal 14 4 3 4" xfId="3295" xr:uid="{00000000-0005-0000-0000-0000380C0000}"/>
    <cellStyle name="Normal 14 4 3 5" xfId="2596" xr:uid="{00000000-0005-0000-0000-0000390C0000}"/>
    <cellStyle name="Normal 14 4 4" xfId="1367" xr:uid="{00000000-0005-0000-0000-00003A0C0000}"/>
    <cellStyle name="Normal 14 4 4 2" xfId="4443" xr:uid="{00000000-0005-0000-0000-00003B0C0000}"/>
    <cellStyle name="Normal 14 4 5" xfId="3530" xr:uid="{00000000-0005-0000-0000-00003C0C0000}"/>
    <cellStyle name="Normal 14 4 6" xfId="2829" xr:uid="{00000000-0005-0000-0000-00003D0C0000}"/>
    <cellStyle name="Normal 14 4 7" xfId="2130" xr:uid="{00000000-0005-0000-0000-00003E0C0000}"/>
    <cellStyle name="Normal 14 5" xfId="667" xr:uid="{00000000-0005-0000-0000-00003F0C0000}"/>
    <cellStyle name="Normal 14 5 2" xfId="1130" xr:uid="{00000000-0005-0000-0000-0000400C0000}"/>
    <cellStyle name="Normal 14 5 2 2" xfId="4209" xr:uid="{00000000-0005-0000-0000-0000410C0000}"/>
    <cellStyle name="Normal 14 5 3" xfId="1605" xr:uid="{00000000-0005-0000-0000-0000420C0000}"/>
    <cellStyle name="Normal 14 5 3 2" xfId="4671" xr:uid="{00000000-0005-0000-0000-0000430C0000}"/>
    <cellStyle name="Normal 14 5 4" xfId="3754" xr:uid="{00000000-0005-0000-0000-0000440C0000}"/>
    <cellStyle name="Normal 14 5 5" xfId="3057" xr:uid="{00000000-0005-0000-0000-0000450C0000}"/>
    <cellStyle name="Normal 14 5 6" xfId="2358" xr:uid="{00000000-0005-0000-0000-0000460C0000}"/>
    <cellStyle name="Normal 14 6" xfId="903" xr:uid="{00000000-0005-0000-0000-0000470C0000}"/>
    <cellStyle name="Normal 14 6 2" xfId="1850" xr:uid="{00000000-0005-0000-0000-0000480C0000}"/>
    <cellStyle name="Normal 14 6 2 2" xfId="4912" xr:uid="{00000000-0005-0000-0000-0000490C0000}"/>
    <cellStyle name="Normal 14 6 3" xfId="3982" xr:uid="{00000000-0005-0000-0000-00004A0C0000}"/>
    <cellStyle name="Normal 14 6 4" xfId="3289" xr:uid="{00000000-0005-0000-0000-00004B0C0000}"/>
    <cellStyle name="Normal 14 6 5" xfId="2590" xr:uid="{00000000-0005-0000-0000-00004C0C0000}"/>
    <cellStyle name="Normal 14 7" xfId="1361" xr:uid="{00000000-0005-0000-0000-00004D0C0000}"/>
    <cellStyle name="Normal 14 7 2" xfId="4437" xr:uid="{00000000-0005-0000-0000-00004E0C0000}"/>
    <cellStyle name="Normal 14 8" xfId="3524" xr:uid="{00000000-0005-0000-0000-00004F0C0000}"/>
    <cellStyle name="Normal 14 9" xfId="2823" xr:uid="{00000000-0005-0000-0000-0000500C0000}"/>
    <cellStyle name="Normal 15" xfId="356" xr:uid="{00000000-0005-0000-0000-0000510C0000}"/>
    <cellStyle name="Normal 15 2" xfId="357" xr:uid="{00000000-0005-0000-0000-0000520C0000}"/>
    <cellStyle name="Normal 15 2 2" xfId="358" xr:uid="{00000000-0005-0000-0000-0000530C0000}"/>
    <cellStyle name="Normal 15 2 2 2" xfId="676" xr:uid="{00000000-0005-0000-0000-0000540C0000}"/>
    <cellStyle name="Normal 15 2 2 2 2" xfId="1139" xr:uid="{00000000-0005-0000-0000-0000550C0000}"/>
    <cellStyle name="Normal 15 2 2 2 2 2" xfId="4218" xr:uid="{00000000-0005-0000-0000-0000560C0000}"/>
    <cellStyle name="Normal 15 2 2 2 3" xfId="1614" xr:uid="{00000000-0005-0000-0000-0000570C0000}"/>
    <cellStyle name="Normal 15 2 2 2 3 2" xfId="4680" xr:uid="{00000000-0005-0000-0000-0000580C0000}"/>
    <cellStyle name="Normal 15 2 2 2 4" xfId="3763" xr:uid="{00000000-0005-0000-0000-0000590C0000}"/>
    <cellStyle name="Normal 15 2 2 2 5" xfId="3066" xr:uid="{00000000-0005-0000-0000-00005A0C0000}"/>
    <cellStyle name="Normal 15 2 2 2 6" xfId="2367" xr:uid="{00000000-0005-0000-0000-00005B0C0000}"/>
    <cellStyle name="Normal 15 2 2 3" xfId="912" xr:uid="{00000000-0005-0000-0000-00005C0C0000}"/>
    <cellStyle name="Normal 15 2 2 3 2" xfId="1859" xr:uid="{00000000-0005-0000-0000-00005D0C0000}"/>
    <cellStyle name="Normal 15 2 2 3 2 2" xfId="4921" xr:uid="{00000000-0005-0000-0000-00005E0C0000}"/>
    <cellStyle name="Normal 15 2 2 3 3" xfId="3991" xr:uid="{00000000-0005-0000-0000-00005F0C0000}"/>
    <cellStyle name="Normal 15 2 2 3 4" xfId="3298" xr:uid="{00000000-0005-0000-0000-0000600C0000}"/>
    <cellStyle name="Normal 15 2 2 3 5" xfId="2599" xr:uid="{00000000-0005-0000-0000-0000610C0000}"/>
    <cellStyle name="Normal 15 2 2 4" xfId="1370" xr:uid="{00000000-0005-0000-0000-0000620C0000}"/>
    <cellStyle name="Normal 15 2 2 4 2" xfId="4446" xr:uid="{00000000-0005-0000-0000-0000630C0000}"/>
    <cellStyle name="Normal 15 2 2 5" xfId="3533" xr:uid="{00000000-0005-0000-0000-0000640C0000}"/>
    <cellStyle name="Normal 15 2 2 6" xfId="2832" xr:uid="{00000000-0005-0000-0000-0000650C0000}"/>
    <cellStyle name="Normal 15 2 2 7" xfId="2133" xr:uid="{00000000-0005-0000-0000-0000660C0000}"/>
    <cellStyle name="Normal 15 2 3" xfId="675" xr:uid="{00000000-0005-0000-0000-0000670C0000}"/>
    <cellStyle name="Normal 15 2 3 2" xfId="1138" xr:uid="{00000000-0005-0000-0000-0000680C0000}"/>
    <cellStyle name="Normal 15 2 3 2 2" xfId="4217" xr:uid="{00000000-0005-0000-0000-0000690C0000}"/>
    <cellStyle name="Normal 15 2 3 3" xfId="1613" xr:uid="{00000000-0005-0000-0000-00006A0C0000}"/>
    <cellStyle name="Normal 15 2 3 3 2" xfId="4679" xr:uid="{00000000-0005-0000-0000-00006B0C0000}"/>
    <cellStyle name="Normal 15 2 3 4" xfId="3762" xr:uid="{00000000-0005-0000-0000-00006C0C0000}"/>
    <cellStyle name="Normal 15 2 3 5" xfId="3065" xr:uid="{00000000-0005-0000-0000-00006D0C0000}"/>
    <cellStyle name="Normal 15 2 3 6" xfId="2366" xr:uid="{00000000-0005-0000-0000-00006E0C0000}"/>
    <cellStyle name="Normal 15 2 4" xfId="911" xr:uid="{00000000-0005-0000-0000-00006F0C0000}"/>
    <cellStyle name="Normal 15 2 4 2" xfId="1858" xr:uid="{00000000-0005-0000-0000-0000700C0000}"/>
    <cellStyle name="Normal 15 2 4 2 2" xfId="4920" xr:uid="{00000000-0005-0000-0000-0000710C0000}"/>
    <cellStyle name="Normal 15 2 4 3" xfId="3990" xr:uid="{00000000-0005-0000-0000-0000720C0000}"/>
    <cellStyle name="Normal 15 2 4 4" xfId="3297" xr:uid="{00000000-0005-0000-0000-0000730C0000}"/>
    <cellStyle name="Normal 15 2 4 5" xfId="2598" xr:uid="{00000000-0005-0000-0000-0000740C0000}"/>
    <cellStyle name="Normal 15 2 5" xfId="1369" xr:uid="{00000000-0005-0000-0000-0000750C0000}"/>
    <cellStyle name="Normal 15 2 5 2" xfId="4445" xr:uid="{00000000-0005-0000-0000-0000760C0000}"/>
    <cellStyle name="Normal 15 2 6" xfId="3532" xr:uid="{00000000-0005-0000-0000-0000770C0000}"/>
    <cellStyle name="Normal 15 2 7" xfId="2831" xr:uid="{00000000-0005-0000-0000-0000780C0000}"/>
    <cellStyle name="Normal 15 2 8" xfId="2132" xr:uid="{00000000-0005-0000-0000-0000790C0000}"/>
    <cellStyle name="Normal 15 3" xfId="359" xr:uid="{00000000-0005-0000-0000-00007A0C0000}"/>
    <cellStyle name="Normal 15 3 2" xfId="677" xr:uid="{00000000-0005-0000-0000-00007B0C0000}"/>
    <cellStyle name="Normal 15 3 2 2" xfId="1140" xr:uid="{00000000-0005-0000-0000-00007C0C0000}"/>
    <cellStyle name="Normal 15 3 2 2 2" xfId="4219" xr:uid="{00000000-0005-0000-0000-00007D0C0000}"/>
    <cellStyle name="Normal 15 3 2 3" xfId="1615" xr:uid="{00000000-0005-0000-0000-00007E0C0000}"/>
    <cellStyle name="Normal 15 3 2 3 2" xfId="4681" xr:uid="{00000000-0005-0000-0000-00007F0C0000}"/>
    <cellStyle name="Normal 15 3 2 4" xfId="3764" xr:uid="{00000000-0005-0000-0000-0000800C0000}"/>
    <cellStyle name="Normal 15 3 2 5" xfId="3067" xr:uid="{00000000-0005-0000-0000-0000810C0000}"/>
    <cellStyle name="Normal 15 3 2 6" xfId="2368" xr:uid="{00000000-0005-0000-0000-0000820C0000}"/>
    <cellStyle name="Normal 15 3 3" xfId="913" xr:uid="{00000000-0005-0000-0000-0000830C0000}"/>
    <cellStyle name="Normal 15 3 3 2" xfId="1860" xr:uid="{00000000-0005-0000-0000-0000840C0000}"/>
    <cellStyle name="Normal 15 3 3 2 2" xfId="4922" xr:uid="{00000000-0005-0000-0000-0000850C0000}"/>
    <cellStyle name="Normal 15 3 3 3" xfId="3992" xr:uid="{00000000-0005-0000-0000-0000860C0000}"/>
    <cellStyle name="Normal 15 3 3 4" xfId="3299" xr:uid="{00000000-0005-0000-0000-0000870C0000}"/>
    <cellStyle name="Normal 15 3 3 5" xfId="2600" xr:uid="{00000000-0005-0000-0000-0000880C0000}"/>
    <cellStyle name="Normal 15 3 4" xfId="1371" xr:uid="{00000000-0005-0000-0000-0000890C0000}"/>
    <cellStyle name="Normal 15 3 4 2" xfId="4447" xr:uid="{00000000-0005-0000-0000-00008A0C0000}"/>
    <cellStyle name="Normal 15 3 5" xfId="3534" xr:uid="{00000000-0005-0000-0000-00008B0C0000}"/>
    <cellStyle name="Normal 15 3 6" xfId="2833" xr:uid="{00000000-0005-0000-0000-00008C0C0000}"/>
    <cellStyle name="Normal 15 3 7" xfId="2134" xr:uid="{00000000-0005-0000-0000-00008D0C0000}"/>
    <cellStyle name="Normal 15 4" xfId="674" xr:uid="{00000000-0005-0000-0000-00008E0C0000}"/>
    <cellStyle name="Normal 15 4 2" xfId="1137" xr:uid="{00000000-0005-0000-0000-00008F0C0000}"/>
    <cellStyle name="Normal 15 4 2 2" xfId="4216" xr:uid="{00000000-0005-0000-0000-0000900C0000}"/>
    <cellStyle name="Normal 15 4 3" xfId="1612" xr:uid="{00000000-0005-0000-0000-0000910C0000}"/>
    <cellStyle name="Normal 15 4 3 2" xfId="4678" xr:uid="{00000000-0005-0000-0000-0000920C0000}"/>
    <cellStyle name="Normal 15 4 4" xfId="3761" xr:uid="{00000000-0005-0000-0000-0000930C0000}"/>
    <cellStyle name="Normal 15 4 5" xfId="3064" xr:uid="{00000000-0005-0000-0000-0000940C0000}"/>
    <cellStyle name="Normal 15 4 6" xfId="2365" xr:uid="{00000000-0005-0000-0000-0000950C0000}"/>
    <cellStyle name="Normal 15 5" xfId="910" xr:uid="{00000000-0005-0000-0000-0000960C0000}"/>
    <cellStyle name="Normal 15 5 2" xfId="1857" xr:uid="{00000000-0005-0000-0000-0000970C0000}"/>
    <cellStyle name="Normal 15 5 2 2" xfId="4919" xr:uid="{00000000-0005-0000-0000-0000980C0000}"/>
    <cellStyle name="Normal 15 5 3" xfId="3989" xr:uid="{00000000-0005-0000-0000-0000990C0000}"/>
    <cellStyle name="Normal 15 5 4" xfId="3296" xr:uid="{00000000-0005-0000-0000-00009A0C0000}"/>
    <cellStyle name="Normal 15 5 5" xfId="2597" xr:uid="{00000000-0005-0000-0000-00009B0C0000}"/>
    <cellStyle name="Normal 15 6" xfId="1368" xr:uid="{00000000-0005-0000-0000-00009C0C0000}"/>
    <cellStyle name="Normal 15 6 2" xfId="4444" xr:uid="{00000000-0005-0000-0000-00009D0C0000}"/>
    <cellStyle name="Normal 15 7" xfId="3531" xr:uid="{00000000-0005-0000-0000-00009E0C0000}"/>
    <cellStyle name="Normal 15 8" xfId="2830" xr:uid="{00000000-0005-0000-0000-00009F0C0000}"/>
    <cellStyle name="Normal 15 9" xfId="2131" xr:uid="{00000000-0005-0000-0000-0000A00C0000}"/>
    <cellStyle name="Normal 16" xfId="360" xr:uid="{00000000-0005-0000-0000-0000A10C0000}"/>
    <cellStyle name="Normal 16 2" xfId="361" xr:uid="{00000000-0005-0000-0000-0000A20C0000}"/>
    <cellStyle name="Normal 16 2 2" xfId="679" xr:uid="{00000000-0005-0000-0000-0000A30C0000}"/>
    <cellStyle name="Normal 16 2 2 2" xfId="1142" xr:uid="{00000000-0005-0000-0000-0000A40C0000}"/>
    <cellStyle name="Normal 16 2 2 2 2" xfId="4221" xr:uid="{00000000-0005-0000-0000-0000A50C0000}"/>
    <cellStyle name="Normal 16 2 2 3" xfId="1617" xr:uid="{00000000-0005-0000-0000-0000A60C0000}"/>
    <cellStyle name="Normal 16 2 2 3 2" xfId="4683" xr:uid="{00000000-0005-0000-0000-0000A70C0000}"/>
    <cellStyle name="Normal 16 2 2 4" xfId="3766" xr:uid="{00000000-0005-0000-0000-0000A80C0000}"/>
    <cellStyle name="Normal 16 2 2 5" xfId="3069" xr:uid="{00000000-0005-0000-0000-0000A90C0000}"/>
    <cellStyle name="Normal 16 2 2 6" xfId="2370" xr:uid="{00000000-0005-0000-0000-0000AA0C0000}"/>
    <cellStyle name="Normal 16 2 3" xfId="915" xr:uid="{00000000-0005-0000-0000-0000AB0C0000}"/>
    <cellStyle name="Normal 16 2 3 2" xfId="1862" xr:uid="{00000000-0005-0000-0000-0000AC0C0000}"/>
    <cellStyle name="Normal 16 2 3 2 2" xfId="4924" xr:uid="{00000000-0005-0000-0000-0000AD0C0000}"/>
    <cellStyle name="Normal 16 2 3 3" xfId="3994" xr:uid="{00000000-0005-0000-0000-0000AE0C0000}"/>
    <cellStyle name="Normal 16 2 3 4" xfId="3301" xr:uid="{00000000-0005-0000-0000-0000AF0C0000}"/>
    <cellStyle name="Normal 16 2 3 5" xfId="2602" xr:uid="{00000000-0005-0000-0000-0000B00C0000}"/>
    <cellStyle name="Normal 16 2 4" xfId="1373" xr:uid="{00000000-0005-0000-0000-0000B10C0000}"/>
    <cellStyle name="Normal 16 2 4 2" xfId="4449" xr:uid="{00000000-0005-0000-0000-0000B20C0000}"/>
    <cellStyle name="Normal 16 2 5" xfId="3536" xr:uid="{00000000-0005-0000-0000-0000B30C0000}"/>
    <cellStyle name="Normal 16 2 6" xfId="2835" xr:uid="{00000000-0005-0000-0000-0000B40C0000}"/>
    <cellStyle name="Normal 16 2 7" xfId="2136" xr:uid="{00000000-0005-0000-0000-0000B50C0000}"/>
    <cellStyle name="Normal 16 3" xfId="678" xr:uid="{00000000-0005-0000-0000-0000B60C0000}"/>
    <cellStyle name="Normal 16 3 2" xfId="1141" xr:uid="{00000000-0005-0000-0000-0000B70C0000}"/>
    <cellStyle name="Normal 16 3 2 2" xfId="4220" xr:uid="{00000000-0005-0000-0000-0000B80C0000}"/>
    <cellStyle name="Normal 16 3 3" xfId="1616" xr:uid="{00000000-0005-0000-0000-0000B90C0000}"/>
    <cellStyle name="Normal 16 3 3 2" xfId="4682" xr:uid="{00000000-0005-0000-0000-0000BA0C0000}"/>
    <cellStyle name="Normal 16 3 4" xfId="3765" xr:uid="{00000000-0005-0000-0000-0000BB0C0000}"/>
    <cellStyle name="Normal 16 3 5" xfId="3068" xr:uid="{00000000-0005-0000-0000-0000BC0C0000}"/>
    <cellStyle name="Normal 16 3 6" xfId="2369" xr:uid="{00000000-0005-0000-0000-0000BD0C0000}"/>
    <cellStyle name="Normal 16 4" xfId="914" xr:uid="{00000000-0005-0000-0000-0000BE0C0000}"/>
    <cellStyle name="Normal 16 4 2" xfId="1861" xr:uid="{00000000-0005-0000-0000-0000BF0C0000}"/>
    <cellStyle name="Normal 16 4 2 2" xfId="4923" xr:uid="{00000000-0005-0000-0000-0000C00C0000}"/>
    <cellStyle name="Normal 16 4 3" xfId="3993" xr:uid="{00000000-0005-0000-0000-0000C10C0000}"/>
    <cellStyle name="Normal 16 4 4" xfId="3300" xr:uid="{00000000-0005-0000-0000-0000C20C0000}"/>
    <cellStyle name="Normal 16 4 5" xfId="2601" xr:uid="{00000000-0005-0000-0000-0000C30C0000}"/>
    <cellStyle name="Normal 16 5" xfId="1372" xr:uid="{00000000-0005-0000-0000-0000C40C0000}"/>
    <cellStyle name="Normal 16 5 2" xfId="4448" xr:uid="{00000000-0005-0000-0000-0000C50C0000}"/>
    <cellStyle name="Normal 16 6" xfId="3535" xr:uid="{00000000-0005-0000-0000-0000C60C0000}"/>
    <cellStyle name="Normal 16 7" xfId="2834" xr:uid="{00000000-0005-0000-0000-0000C70C0000}"/>
    <cellStyle name="Normal 16 8" xfId="2135" xr:uid="{00000000-0005-0000-0000-0000C80C0000}"/>
    <cellStyle name="Normal 16 9" xfId="5368" xr:uid="{8B5A631C-3546-4A69-84AB-1A7134DC2C86}"/>
    <cellStyle name="Normal 17" xfId="362" xr:uid="{00000000-0005-0000-0000-0000C90C0000}"/>
    <cellStyle name="Normal 18" xfId="363" xr:uid="{00000000-0005-0000-0000-0000CA0C0000}"/>
    <cellStyle name="Normal 18 10" xfId="2137" xr:uid="{00000000-0005-0000-0000-0000CB0C0000}"/>
    <cellStyle name="Normal 18 2" xfId="364" xr:uid="{00000000-0005-0000-0000-0000CC0C0000}"/>
    <cellStyle name="Normal 18 2 2" xfId="365" xr:uid="{00000000-0005-0000-0000-0000CD0C0000}"/>
    <cellStyle name="Normal 18 2 2 2" xfId="682" xr:uid="{00000000-0005-0000-0000-0000CE0C0000}"/>
    <cellStyle name="Normal 18 2 2 2 2" xfId="1145" xr:uid="{00000000-0005-0000-0000-0000CF0C0000}"/>
    <cellStyle name="Normal 18 2 2 2 2 2" xfId="4224" xr:uid="{00000000-0005-0000-0000-0000D00C0000}"/>
    <cellStyle name="Normal 18 2 2 2 3" xfId="1620" xr:uid="{00000000-0005-0000-0000-0000D10C0000}"/>
    <cellStyle name="Normal 18 2 2 2 3 2" xfId="4686" xr:uid="{00000000-0005-0000-0000-0000D20C0000}"/>
    <cellStyle name="Normal 18 2 2 2 4" xfId="3769" xr:uid="{00000000-0005-0000-0000-0000D30C0000}"/>
    <cellStyle name="Normal 18 2 2 2 5" xfId="3072" xr:uid="{00000000-0005-0000-0000-0000D40C0000}"/>
    <cellStyle name="Normal 18 2 2 2 6" xfId="2373" xr:uid="{00000000-0005-0000-0000-0000D50C0000}"/>
    <cellStyle name="Normal 18 2 2 3" xfId="918" xr:uid="{00000000-0005-0000-0000-0000D60C0000}"/>
    <cellStyle name="Normal 18 2 2 3 2" xfId="1865" xr:uid="{00000000-0005-0000-0000-0000D70C0000}"/>
    <cellStyle name="Normal 18 2 2 3 2 2" xfId="4927" xr:uid="{00000000-0005-0000-0000-0000D80C0000}"/>
    <cellStyle name="Normal 18 2 2 3 3" xfId="3997" xr:uid="{00000000-0005-0000-0000-0000D90C0000}"/>
    <cellStyle name="Normal 18 2 2 3 4" xfId="3304" xr:uid="{00000000-0005-0000-0000-0000DA0C0000}"/>
    <cellStyle name="Normal 18 2 2 3 5" xfId="2605" xr:uid="{00000000-0005-0000-0000-0000DB0C0000}"/>
    <cellStyle name="Normal 18 2 2 4" xfId="1376" xr:uid="{00000000-0005-0000-0000-0000DC0C0000}"/>
    <cellStyle name="Normal 18 2 2 4 2" xfId="4452" xr:uid="{00000000-0005-0000-0000-0000DD0C0000}"/>
    <cellStyle name="Normal 18 2 2 5" xfId="3539" xr:uid="{00000000-0005-0000-0000-0000DE0C0000}"/>
    <cellStyle name="Normal 18 2 2 6" xfId="2838" xr:uid="{00000000-0005-0000-0000-0000DF0C0000}"/>
    <cellStyle name="Normal 18 2 2 7" xfId="2139" xr:uid="{00000000-0005-0000-0000-0000E00C0000}"/>
    <cellStyle name="Normal 18 2 3" xfId="681" xr:uid="{00000000-0005-0000-0000-0000E10C0000}"/>
    <cellStyle name="Normal 18 2 3 2" xfId="1144" xr:uid="{00000000-0005-0000-0000-0000E20C0000}"/>
    <cellStyle name="Normal 18 2 3 2 2" xfId="4223" xr:uid="{00000000-0005-0000-0000-0000E30C0000}"/>
    <cellStyle name="Normal 18 2 3 3" xfId="1619" xr:uid="{00000000-0005-0000-0000-0000E40C0000}"/>
    <cellStyle name="Normal 18 2 3 3 2" xfId="4685" xr:uid="{00000000-0005-0000-0000-0000E50C0000}"/>
    <cellStyle name="Normal 18 2 3 4" xfId="3768" xr:uid="{00000000-0005-0000-0000-0000E60C0000}"/>
    <cellStyle name="Normal 18 2 3 5" xfId="3071" xr:uid="{00000000-0005-0000-0000-0000E70C0000}"/>
    <cellStyle name="Normal 18 2 3 6" xfId="2372" xr:uid="{00000000-0005-0000-0000-0000E80C0000}"/>
    <cellStyle name="Normal 18 2 4" xfId="917" xr:uid="{00000000-0005-0000-0000-0000E90C0000}"/>
    <cellStyle name="Normal 18 2 4 2" xfId="1864" xr:uid="{00000000-0005-0000-0000-0000EA0C0000}"/>
    <cellStyle name="Normal 18 2 4 2 2" xfId="4926" xr:uid="{00000000-0005-0000-0000-0000EB0C0000}"/>
    <cellStyle name="Normal 18 2 4 3" xfId="3996" xr:uid="{00000000-0005-0000-0000-0000EC0C0000}"/>
    <cellStyle name="Normal 18 2 4 4" xfId="3303" xr:uid="{00000000-0005-0000-0000-0000ED0C0000}"/>
    <cellStyle name="Normal 18 2 4 5" xfId="2604" xr:uid="{00000000-0005-0000-0000-0000EE0C0000}"/>
    <cellStyle name="Normal 18 2 5" xfId="1375" xr:uid="{00000000-0005-0000-0000-0000EF0C0000}"/>
    <cellStyle name="Normal 18 2 5 2" xfId="4451" xr:uid="{00000000-0005-0000-0000-0000F00C0000}"/>
    <cellStyle name="Normal 18 2 6" xfId="3538" xr:uid="{00000000-0005-0000-0000-0000F10C0000}"/>
    <cellStyle name="Normal 18 2 7" xfId="2837" xr:uid="{00000000-0005-0000-0000-0000F20C0000}"/>
    <cellStyle name="Normal 18 2 8" xfId="2138" xr:uid="{00000000-0005-0000-0000-0000F30C0000}"/>
    <cellStyle name="Normal 18 3" xfId="366" xr:uid="{00000000-0005-0000-0000-0000F40C0000}"/>
    <cellStyle name="Normal 18 3 2" xfId="367" xr:uid="{00000000-0005-0000-0000-0000F50C0000}"/>
    <cellStyle name="Normal 18 3 2 2" xfId="684" xr:uid="{00000000-0005-0000-0000-0000F60C0000}"/>
    <cellStyle name="Normal 18 3 2 2 2" xfId="1147" xr:uid="{00000000-0005-0000-0000-0000F70C0000}"/>
    <cellStyle name="Normal 18 3 2 2 2 2" xfId="4226" xr:uid="{00000000-0005-0000-0000-0000F80C0000}"/>
    <cellStyle name="Normal 18 3 2 2 3" xfId="1622" xr:uid="{00000000-0005-0000-0000-0000F90C0000}"/>
    <cellStyle name="Normal 18 3 2 2 3 2" xfId="4688" xr:uid="{00000000-0005-0000-0000-0000FA0C0000}"/>
    <cellStyle name="Normal 18 3 2 2 4" xfId="3771" xr:uid="{00000000-0005-0000-0000-0000FB0C0000}"/>
    <cellStyle name="Normal 18 3 2 2 5" xfId="3074" xr:uid="{00000000-0005-0000-0000-0000FC0C0000}"/>
    <cellStyle name="Normal 18 3 2 2 6" xfId="2375" xr:uid="{00000000-0005-0000-0000-0000FD0C0000}"/>
    <cellStyle name="Normal 18 3 2 3" xfId="920" xr:uid="{00000000-0005-0000-0000-0000FE0C0000}"/>
    <cellStyle name="Normal 18 3 2 3 2" xfId="1867" xr:uid="{00000000-0005-0000-0000-0000FF0C0000}"/>
    <cellStyle name="Normal 18 3 2 3 2 2" xfId="4929" xr:uid="{00000000-0005-0000-0000-0000000D0000}"/>
    <cellStyle name="Normal 18 3 2 3 3" xfId="3999" xr:uid="{00000000-0005-0000-0000-0000010D0000}"/>
    <cellStyle name="Normal 18 3 2 3 4" xfId="3306" xr:uid="{00000000-0005-0000-0000-0000020D0000}"/>
    <cellStyle name="Normal 18 3 2 3 5" xfId="2607" xr:uid="{00000000-0005-0000-0000-0000030D0000}"/>
    <cellStyle name="Normal 18 3 2 4" xfId="1378" xr:uid="{00000000-0005-0000-0000-0000040D0000}"/>
    <cellStyle name="Normal 18 3 2 4 2" xfId="4454" xr:uid="{00000000-0005-0000-0000-0000050D0000}"/>
    <cellStyle name="Normal 18 3 2 5" xfId="3541" xr:uid="{00000000-0005-0000-0000-0000060D0000}"/>
    <cellStyle name="Normal 18 3 2 6" xfId="2840" xr:uid="{00000000-0005-0000-0000-0000070D0000}"/>
    <cellStyle name="Normal 18 3 2 7" xfId="2141" xr:uid="{00000000-0005-0000-0000-0000080D0000}"/>
    <cellStyle name="Normal 18 3 3" xfId="683" xr:uid="{00000000-0005-0000-0000-0000090D0000}"/>
    <cellStyle name="Normal 18 3 3 2" xfId="1146" xr:uid="{00000000-0005-0000-0000-00000A0D0000}"/>
    <cellStyle name="Normal 18 3 3 2 2" xfId="4225" xr:uid="{00000000-0005-0000-0000-00000B0D0000}"/>
    <cellStyle name="Normal 18 3 3 3" xfId="1621" xr:uid="{00000000-0005-0000-0000-00000C0D0000}"/>
    <cellStyle name="Normal 18 3 3 3 2" xfId="4687" xr:uid="{00000000-0005-0000-0000-00000D0D0000}"/>
    <cellStyle name="Normal 18 3 3 4" xfId="3770" xr:uid="{00000000-0005-0000-0000-00000E0D0000}"/>
    <cellStyle name="Normal 18 3 3 5" xfId="3073" xr:uid="{00000000-0005-0000-0000-00000F0D0000}"/>
    <cellStyle name="Normal 18 3 3 6" xfId="2374" xr:uid="{00000000-0005-0000-0000-0000100D0000}"/>
    <cellStyle name="Normal 18 3 4" xfId="919" xr:uid="{00000000-0005-0000-0000-0000110D0000}"/>
    <cellStyle name="Normal 18 3 4 2" xfId="1866" xr:uid="{00000000-0005-0000-0000-0000120D0000}"/>
    <cellStyle name="Normal 18 3 4 2 2" xfId="4928" xr:uid="{00000000-0005-0000-0000-0000130D0000}"/>
    <cellStyle name="Normal 18 3 4 3" xfId="3998" xr:uid="{00000000-0005-0000-0000-0000140D0000}"/>
    <cellStyle name="Normal 18 3 4 4" xfId="3305" xr:uid="{00000000-0005-0000-0000-0000150D0000}"/>
    <cellStyle name="Normal 18 3 4 5" xfId="2606" xr:uid="{00000000-0005-0000-0000-0000160D0000}"/>
    <cellStyle name="Normal 18 3 5" xfId="1377" xr:uid="{00000000-0005-0000-0000-0000170D0000}"/>
    <cellStyle name="Normal 18 3 5 2" xfId="4453" xr:uid="{00000000-0005-0000-0000-0000180D0000}"/>
    <cellStyle name="Normal 18 3 6" xfId="3540" xr:uid="{00000000-0005-0000-0000-0000190D0000}"/>
    <cellStyle name="Normal 18 3 7" xfId="2839" xr:uid="{00000000-0005-0000-0000-00001A0D0000}"/>
    <cellStyle name="Normal 18 3 8" xfId="2140" xr:uid="{00000000-0005-0000-0000-00001B0D0000}"/>
    <cellStyle name="Normal 18 4" xfId="368" xr:uid="{00000000-0005-0000-0000-00001C0D0000}"/>
    <cellStyle name="Normal 18 4 2" xfId="685" xr:uid="{00000000-0005-0000-0000-00001D0D0000}"/>
    <cellStyle name="Normal 18 4 2 2" xfId="1148" xr:uid="{00000000-0005-0000-0000-00001E0D0000}"/>
    <cellStyle name="Normal 18 4 2 2 2" xfId="4227" xr:uid="{00000000-0005-0000-0000-00001F0D0000}"/>
    <cellStyle name="Normal 18 4 2 3" xfId="1623" xr:uid="{00000000-0005-0000-0000-0000200D0000}"/>
    <cellStyle name="Normal 18 4 2 3 2" xfId="4689" xr:uid="{00000000-0005-0000-0000-0000210D0000}"/>
    <cellStyle name="Normal 18 4 2 4" xfId="3772" xr:uid="{00000000-0005-0000-0000-0000220D0000}"/>
    <cellStyle name="Normal 18 4 2 5" xfId="3075" xr:uid="{00000000-0005-0000-0000-0000230D0000}"/>
    <cellStyle name="Normal 18 4 2 6" xfId="2376" xr:uid="{00000000-0005-0000-0000-0000240D0000}"/>
    <cellStyle name="Normal 18 4 3" xfId="921" xr:uid="{00000000-0005-0000-0000-0000250D0000}"/>
    <cellStyle name="Normal 18 4 3 2" xfId="1868" xr:uid="{00000000-0005-0000-0000-0000260D0000}"/>
    <cellStyle name="Normal 18 4 3 2 2" xfId="4930" xr:uid="{00000000-0005-0000-0000-0000270D0000}"/>
    <cellStyle name="Normal 18 4 3 3" xfId="4000" xr:uid="{00000000-0005-0000-0000-0000280D0000}"/>
    <cellStyle name="Normal 18 4 3 4" xfId="3307" xr:uid="{00000000-0005-0000-0000-0000290D0000}"/>
    <cellStyle name="Normal 18 4 3 5" xfId="2608" xr:uid="{00000000-0005-0000-0000-00002A0D0000}"/>
    <cellStyle name="Normal 18 4 4" xfId="1379" xr:uid="{00000000-0005-0000-0000-00002B0D0000}"/>
    <cellStyle name="Normal 18 4 4 2" xfId="4455" xr:uid="{00000000-0005-0000-0000-00002C0D0000}"/>
    <cellStyle name="Normal 18 4 5" xfId="3542" xr:uid="{00000000-0005-0000-0000-00002D0D0000}"/>
    <cellStyle name="Normal 18 4 6" xfId="2841" xr:uid="{00000000-0005-0000-0000-00002E0D0000}"/>
    <cellStyle name="Normal 18 4 7" xfId="2142" xr:uid="{00000000-0005-0000-0000-00002F0D0000}"/>
    <cellStyle name="Normal 18 5" xfId="680" xr:uid="{00000000-0005-0000-0000-0000300D0000}"/>
    <cellStyle name="Normal 18 5 2" xfId="1143" xr:uid="{00000000-0005-0000-0000-0000310D0000}"/>
    <cellStyle name="Normal 18 5 2 2" xfId="4222" xr:uid="{00000000-0005-0000-0000-0000320D0000}"/>
    <cellStyle name="Normal 18 5 3" xfId="1618" xr:uid="{00000000-0005-0000-0000-0000330D0000}"/>
    <cellStyle name="Normal 18 5 3 2" xfId="4684" xr:uid="{00000000-0005-0000-0000-0000340D0000}"/>
    <cellStyle name="Normal 18 5 4" xfId="3767" xr:uid="{00000000-0005-0000-0000-0000350D0000}"/>
    <cellStyle name="Normal 18 5 5" xfId="3070" xr:uid="{00000000-0005-0000-0000-0000360D0000}"/>
    <cellStyle name="Normal 18 5 6" xfId="2371" xr:uid="{00000000-0005-0000-0000-0000370D0000}"/>
    <cellStyle name="Normal 18 6" xfId="916" xr:uid="{00000000-0005-0000-0000-0000380D0000}"/>
    <cellStyle name="Normal 18 6 2" xfId="1863" xr:uid="{00000000-0005-0000-0000-0000390D0000}"/>
    <cellStyle name="Normal 18 6 2 2" xfId="4925" xr:uid="{00000000-0005-0000-0000-00003A0D0000}"/>
    <cellStyle name="Normal 18 6 3" xfId="3995" xr:uid="{00000000-0005-0000-0000-00003B0D0000}"/>
    <cellStyle name="Normal 18 6 4" xfId="3302" xr:uid="{00000000-0005-0000-0000-00003C0D0000}"/>
    <cellStyle name="Normal 18 6 5" xfId="2603" xr:uid="{00000000-0005-0000-0000-00003D0D0000}"/>
    <cellStyle name="Normal 18 7" xfId="1374" xr:uid="{00000000-0005-0000-0000-00003E0D0000}"/>
    <cellStyle name="Normal 18 7 2" xfId="4450" xr:uid="{00000000-0005-0000-0000-00003F0D0000}"/>
    <cellStyle name="Normal 18 8" xfId="3537" xr:uid="{00000000-0005-0000-0000-0000400D0000}"/>
    <cellStyle name="Normal 18 9" xfId="2836" xr:uid="{00000000-0005-0000-0000-0000410D0000}"/>
    <cellStyle name="Normal 19" xfId="369" xr:uid="{00000000-0005-0000-0000-0000420D0000}"/>
    <cellStyle name="Normal 19 2" xfId="370" xr:uid="{00000000-0005-0000-0000-0000430D0000}"/>
    <cellStyle name="Normal 19 3" xfId="371" xr:uid="{00000000-0005-0000-0000-0000440D0000}"/>
    <cellStyle name="Normal 19 3 2" xfId="687" xr:uid="{00000000-0005-0000-0000-0000450D0000}"/>
    <cellStyle name="Normal 19 3 2 2" xfId="1150" xr:uid="{00000000-0005-0000-0000-0000460D0000}"/>
    <cellStyle name="Normal 19 3 2 2 2" xfId="4229" xr:uid="{00000000-0005-0000-0000-0000470D0000}"/>
    <cellStyle name="Normal 19 3 2 3" xfId="1625" xr:uid="{00000000-0005-0000-0000-0000480D0000}"/>
    <cellStyle name="Normal 19 3 2 3 2" xfId="4691" xr:uid="{00000000-0005-0000-0000-0000490D0000}"/>
    <cellStyle name="Normal 19 3 2 4" xfId="3774" xr:uid="{00000000-0005-0000-0000-00004A0D0000}"/>
    <cellStyle name="Normal 19 3 2 5" xfId="3077" xr:uid="{00000000-0005-0000-0000-00004B0D0000}"/>
    <cellStyle name="Normal 19 3 2 6" xfId="2378" xr:uid="{00000000-0005-0000-0000-00004C0D0000}"/>
    <cellStyle name="Normal 19 3 3" xfId="923" xr:uid="{00000000-0005-0000-0000-00004D0D0000}"/>
    <cellStyle name="Normal 19 3 3 2" xfId="1870" xr:uid="{00000000-0005-0000-0000-00004E0D0000}"/>
    <cellStyle name="Normal 19 3 3 2 2" xfId="4932" xr:uid="{00000000-0005-0000-0000-00004F0D0000}"/>
    <cellStyle name="Normal 19 3 3 3" xfId="4002" xr:uid="{00000000-0005-0000-0000-0000500D0000}"/>
    <cellStyle name="Normal 19 3 3 4" xfId="3309" xr:uid="{00000000-0005-0000-0000-0000510D0000}"/>
    <cellStyle name="Normal 19 3 3 5" xfId="2610" xr:uid="{00000000-0005-0000-0000-0000520D0000}"/>
    <cellStyle name="Normal 19 3 4" xfId="1381" xr:uid="{00000000-0005-0000-0000-0000530D0000}"/>
    <cellStyle name="Normal 19 3 4 2" xfId="4457" xr:uid="{00000000-0005-0000-0000-0000540D0000}"/>
    <cellStyle name="Normal 19 3 5" xfId="3544" xr:uid="{00000000-0005-0000-0000-0000550D0000}"/>
    <cellStyle name="Normal 19 3 6" xfId="2843" xr:uid="{00000000-0005-0000-0000-0000560D0000}"/>
    <cellStyle name="Normal 19 3 7" xfId="2144" xr:uid="{00000000-0005-0000-0000-0000570D0000}"/>
    <cellStyle name="Normal 19 4" xfId="686" xr:uid="{00000000-0005-0000-0000-0000580D0000}"/>
    <cellStyle name="Normal 19 4 2" xfId="1149" xr:uid="{00000000-0005-0000-0000-0000590D0000}"/>
    <cellStyle name="Normal 19 4 2 2" xfId="4228" xr:uid="{00000000-0005-0000-0000-00005A0D0000}"/>
    <cellStyle name="Normal 19 4 3" xfId="1624" xr:uid="{00000000-0005-0000-0000-00005B0D0000}"/>
    <cellStyle name="Normal 19 4 3 2" xfId="4690" xr:uid="{00000000-0005-0000-0000-00005C0D0000}"/>
    <cellStyle name="Normal 19 4 4" xfId="3773" xr:uid="{00000000-0005-0000-0000-00005D0D0000}"/>
    <cellStyle name="Normal 19 4 5" xfId="3076" xr:uid="{00000000-0005-0000-0000-00005E0D0000}"/>
    <cellStyle name="Normal 19 4 6" xfId="2377" xr:uid="{00000000-0005-0000-0000-00005F0D0000}"/>
    <cellStyle name="Normal 19 5" xfId="922" xr:uid="{00000000-0005-0000-0000-0000600D0000}"/>
    <cellStyle name="Normal 19 5 2" xfId="1869" xr:uid="{00000000-0005-0000-0000-0000610D0000}"/>
    <cellStyle name="Normal 19 5 2 2" xfId="4931" xr:uid="{00000000-0005-0000-0000-0000620D0000}"/>
    <cellStyle name="Normal 19 5 3" xfId="4001" xr:uid="{00000000-0005-0000-0000-0000630D0000}"/>
    <cellStyle name="Normal 19 5 4" xfId="3308" xr:uid="{00000000-0005-0000-0000-0000640D0000}"/>
    <cellStyle name="Normal 19 5 5" xfId="2609" xr:uid="{00000000-0005-0000-0000-0000650D0000}"/>
    <cellStyle name="Normal 19 6" xfId="1380" xr:uid="{00000000-0005-0000-0000-0000660D0000}"/>
    <cellStyle name="Normal 19 6 2" xfId="4456" xr:uid="{00000000-0005-0000-0000-0000670D0000}"/>
    <cellStyle name="Normal 19 7" xfId="3543" xr:uid="{00000000-0005-0000-0000-0000680D0000}"/>
    <cellStyle name="Normal 19 8" xfId="2842" xr:uid="{00000000-0005-0000-0000-0000690D0000}"/>
    <cellStyle name="Normal 19 9" xfId="2143" xr:uid="{00000000-0005-0000-0000-00006A0D0000}"/>
    <cellStyle name="Normal 2" xfId="125" xr:uid="{00000000-0005-0000-0000-00006B0D0000}"/>
    <cellStyle name="Normal 2 2" xfId="372" xr:uid="{00000000-0005-0000-0000-00006C0D0000}"/>
    <cellStyle name="Normal 2 2 2" xfId="373" xr:uid="{00000000-0005-0000-0000-00006D0D0000}"/>
    <cellStyle name="Normal 2 2 2 2" xfId="374" xr:uid="{00000000-0005-0000-0000-00006E0D0000}"/>
    <cellStyle name="Normal 2 2 2 2 2" xfId="5366" xr:uid="{E333D825-B597-4219-8B81-6EE03864901F}"/>
    <cellStyle name="Normal 2 2 2 3" xfId="5362" xr:uid="{AEE73878-82B3-4040-839D-861DAB950D4E}"/>
    <cellStyle name="Normal 2 2 3" xfId="5358" xr:uid="{32744DFF-EADD-452C-9CED-494629534FD0}"/>
    <cellStyle name="Normal 2 254" xfId="1968" xr:uid="{00000000-0005-0000-0000-00006F0D0000}"/>
    <cellStyle name="Normal 2 3" xfId="375" xr:uid="{00000000-0005-0000-0000-0000700D0000}"/>
    <cellStyle name="Normal 2 3 10" xfId="2145" xr:uid="{00000000-0005-0000-0000-0000710D0000}"/>
    <cellStyle name="Normal 2 3 11" xfId="5395" xr:uid="{B3A6D7C5-7848-4461-8007-5FD128608008}"/>
    <cellStyle name="Normal 2 3 2" xfId="376" xr:uid="{00000000-0005-0000-0000-0000720D0000}"/>
    <cellStyle name="Normal 2 3 2 2" xfId="377" xr:uid="{00000000-0005-0000-0000-0000730D0000}"/>
    <cellStyle name="Normal 2 3 2 2 2" xfId="690" xr:uid="{00000000-0005-0000-0000-0000740D0000}"/>
    <cellStyle name="Normal 2 3 2 2 2 2" xfId="1153" xr:uid="{00000000-0005-0000-0000-0000750D0000}"/>
    <cellStyle name="Normal 2 3 2 2 2 2 2" xfId="4232" xr:uid="{00000000-0005-0000-0000-0000760D0000}"/>
    <cellStyle name="Normal 2 3 2 2 2 3" xfId="1628" xr:uid="{00000000-0005-0000-0000-0000770D0000}"/>
    <cellStyle name="Normal 2 3 2 2 2 3 2" xfId="4694" xr:uid="{00000000-0005-0000-0000-0000780D0000}"/>
    <cellStyle name="Normal 2 3 2 2 2 4" xfId="3777" xr:uid="{00000000-0005-0000-0000-0000790D0000}"/>
    <cellStyle name="Normal 2 3 2 2 2 5" xfId="3080" xr:uid="{00000000-0005-0000-0000-00007A0D0000}"/>
    <cellStyle name="Normal 2 3 2 2 2 6" xfId="2381" xr:uid="{00000000-0005-0000-0000-00007B0D0000}"/>
    <cellStyle name="Normal 2 3 2 2 3" xfId="926" xr:uid="{00000000-0005-0000-0000-00007C0D0000}"/>
    <cellStyle name="Normal 2 3 2 2 3 2" xfId="1873" xr:uid="{00000000-0005-0000-0000-00007D0D0000}"/>
    <cellStyle name="Normal 2 3 2 2 3 2 2" xfId="4935" xr:uid="{00000000-0005-0000-0000-00007E0D0000}"/>
    <cellStyle name="Normal 2 3 2 2 3 3" xfId="4005" xr:uid="{00000000-0005-0000-0000-00007F0D0000}"/>
    <cellStyle name="Normal 2 3 2 2 3 4" xfId="3312" xr:uid="{00000000-0005-0000-0000-0000800D0000}"/>
    <cellStyle name="Normal 2 3 2 2 3 5" xfId="2613" xr:uid="{00000000-0005-0000-0000-0000810D0000}"/>
    <cellStyle name="Normal 2 3 2 2 4" xfId="1384" xr:uid="{00000000-0005-0000-0000-0000820D0000}"/>
    <cellStyle name="Normal 2 3 2 2 4 2" xfId="4460" xr:uid="{00000000-0005-0000-0000-0000830D0000}"/>
    <cellStyle name="Normal 2 3 2 2 5" xfId="3547" xr:uid="{00000000-0005-0000-0000-0000840D0000}"/>
    <cellStyle name="Normal 2 3 2 2 6" xfId="2846" xr:uid="{00000000-0005-0000-0000-0000850D0000}"/>
    <cellStyle name="Normal 2 3 2 2 7" xfId="2147" xr:uid="{00000000-0005-0000-0000-0000860D0000}"/>
    <cellStyle name="Normal 2 3 2 3" xfId="689" xr:uid="{00000000-0005-0000-0000-0000870D0000}"/>
    <cellStyle name="Normal 2 3 2 3 2" xfId="1152" xr:uid="{00000000-0005-0000-0000-0000880D0000}"/>
    <cellStyle name="Normal 2 3 2 3 2 2" xfId="4231" xr:uid="{00000000-0005-0000-0000-0000890D0000}"/>
    <cellStyle name="Normal 2 3 2 3 3" xfId="1627" xr:uid="{00000000-0005-0000-0000-00008A0D0000}"/>
    <cellStyle name="Normal 2 3 2 3 3 2" xfId="4693" xr:uid="{00000000-0005-0000-0000-00008B0D0000}"/>
    <cellStyle name="Normal 2 3 2 3 4" xfId="3776" xr:uid="{00000000-0005-0000-0000-00008C0D0000}"/>
    <cellStyle name="Normal 2 3 2 3 5" xfId="3079" xr:uid="{00000000-0005-0000-0000-00008D0D0000}"/>
    <cellStyle name="Normal 2 3 2 3 6" xfId="2380" xr:uid="{00000000-0005-0000-0000-00008E0D0000}"/>
    <cellStyle name="Normal 2 3 2 4" xfId="925" xr:uid="{00000000-0005-0000-0000-00008F0D0000}"/>
    <cellStyle name="Normal 2 3 2 4 2" xfId="1872" xr:uid="{00000000-0005-0000-0000-0000900D0000}"/>
    <cellStyle name="Normal 2 3 2 4 2 2" xfId="4934" xr:uid="{00000000-0005-0000-0000-0000910D0000}"/>
    <cellStyle name="Normal 2 3 2 4 3" xfId="4004" xr:uid="{00000000-0005-0000-0000-0000920D0000}"/>
    <cellStyle name="Normal 2 3 2 4 4" xfId="3311" xr:uid="{00000000-0005-0000-0000-0000930D0000}"/>
    <cellStyle name="Normal 2 3 2 4 5" xfId="2612" xr:uid="{00000000-0005-0000-0000-0000940D0000}"/>
    <cellStyle name="Normal 2 3 2 5" xfId="1383" xr:uid="{00000000-0005-0000-0000-0000950D0000}"/>
    <cellStyle name="Normal 2 3 2 5 2" xfId="4459" xr:uid="{00000000-0005-0000-0000-0000960D0000}"/>
    <cellStyle name="Normal 2 3 2 6" xfId="3546" xr:uid="{00000000-0005-0000-0000-0000970D0000}"/>
    <cellStyle name="Normal 2 3 2 7" xfId="2845" xr:uid="{00000000-0005-0000-0000-0000980D0000}"/>
    <cellStyle name="Normal 2 3 2 8" xfId="2146" xr:uid="{00000000-0005-0000-0000-0000990D0000}"/>
    <cellStyle name="Normal 2 3 3" xfId="378" xr:uid="{00000000-0005-0000-0000-00009A0D0000}"/>
    <cellStyle name="Normal 2 3 3 2" xfId="691" xr:uid="{00000000-0005-0000-0000-00009B0D0000}"/>
    <cellStyle name="Normal 2 3 3 2 2" xfId="1154" xr:uid="{00000000-0005-0000-0000-00009C0D0000}"/>
    <cellStyle name="Normal 2 3 3 2 2 2" xfId="4233" xr:uid="{00000000-0005-0000-0000-00009D0D0000}"/>
    <cellStyle name="Normal 2 3 3 2 3" xfId="1629" xr:uid="{00000000-0005-0000-0000-00009E0D0000}"/>
    <cellStyle name="Normal 2 3 3 2 3 2" xfId="4695" xr:uid="{00000000-0005-0000-0000-00009F0D0000}"/>
    <cellStyle name="Normal 2 3 3 2 4" xfId="3778" xr:uid="{00000000-0005-0000-0000-0000A00D0000}"/>
    <cellStyle name="Normal 2 3 3 2 5" xfId="3081" xr:uid="{00000000-0005-0000-0000-0000A10D0000}"/>
    <cellStyle name="Normal 2 3 3 2 6" xfId="2382" xr:uid="{00000000-0005-0000-0000-0000A20D0000}"/>
    <cellStyle name="Normal 2 3 3 3" xfId="927" xr:uid="{00000000-0005-0000-0000-0000A30D0000}"/>
    <cellStyle name="Normal 2 3 3 3 2" xfId="1874" xr:uid="{00000000-0005-0000-0000-0000A40D0000}"/>
    <cellStyle name="Normal 2 3 3 3 2 2" xfId="4936" xr:uid="{00000000-0005-0000-0000-0000A50D0000}"/>
    <cellStyle name="Normal 2 3 3 3 3" xfId="4006" xr:uid="{00000000-0005-0000-0000-0000A60D0000}"/>
    <cellStyle name="Normal 2 3 3 3 4" xfId="3313" xr:uid="{00000000-0005-0000-0000-0000A70D0000}"/>
    <cellStyle name="Normal 2 3 3 3 5" xfId="2614" xr:uid="{00000000-0005-0000-0000-0000A80D0000}"/>
    <cellStyle name="Normal 2 3 3 4" xfId="1385" xr:uid="{00000000-0005-0000-0000-0000A90D0000}"/>
    <cellStyle name="Normal 2 3 3 4 2" xfId="4461" xr:uid="{00000000-0005-0000-0000-0000AA0D0000}"/>
    <cellStyle name="Normal 2 3 3 5" xfId="3548" xr:uid="{00000000-0005-0000-0000-0000AB0D0000}"/>
    <cellStyle name="Normal 2 3 3 6" xfId="2847" xr:uid="{00000000-0005-0000-0000-0000AC0D0000}"/>
    <cellStyle name="Normal 2 3 3 7" xfId="2148" xr:uid="{00000000-0005-0000-0000-0000AD0D0000}"/>
    <cellStyle name="Normal 2 3 4" xfId="688" xr:uid="{00000000-0005-0000-0000-0000AE0D0000}"/>
    <cellStyle name="Normal 2 3 4 2" xfId="1151" xr:uid="{00000000-0005-0000-0000-0000AF0D0000}"/>
    <cellStyle name="Normal 2 3 4 2 2" xfId="4230" xr:uid="{00000000-0005-0000-0000-0000B00D0000}"/>
    <cellStyle name="Normal 2 3 4 3" xfId="1626" xr:uid="{00000000-0005-0000-0000-0000B10D0000}"/>
    <cellStyle name="Normal 2 3 4 3 2" xfId="4692" xr:uid="{00000000-0005-0000-0000-0000B20D0000}"/>
    <cellStyle name="Normal 2 3 4 4" xfId="3775" xr:uid="{00000000-0005-0000-0000-0000B30D0000}"/>
    <cellStyle name="Normal 2 3 4 5" xfId="3078" xr:uid="{00000000-0005-0000-0000-0000B40D0000}"/>
    <cellStyle name="Normal 2 3 4 6" xfId="2379" xr:uid="{00000000-0005-0000-0000-0000B50D0000}"/>
    <cellStyle name="Normal 2 3 5" xfId="924" xr:uid="{00000000-0005-0000-0000-0000B60D0000}"/>
    <cellStyle name="Normal 2 3 5 2" xfId="1871" xr:uid="{00000000-0005-0000-0000-0000B70D0000}"/>
    <cellStyle name="Normal 2 3 5 2 2" xfId="4933" xr:uid="{00000000-0005-0000-0000-0000B80D0000}"/>
    <cellStyle name="Normal 2 3 5 3" xfId="4003" xr:uid="{00000000-0005-0000-0000-0000B90D0000}"/>
    <cellStyle name="Normal 2 3 5 4" xfId="3310" xr:uid="{00000000-0005-0000-0000-0000BA0D0000}"/>
    <cellStyle name="Normal 2 3 5 5" xfId="2611" xr:uid="{00000000-0005-0000-0000-0000BB0D0000}"/>
    <cellStyle name="Normal 2 3 6" xfId="1382" xr:uid="{00000000-0005-0000-0000-0000BC0D0000}"/>
    <cellStyle name="Normal 2 3 6 2" xfId="4458" xr:uid="{00000000-0005-0000-0000-0000BD0D0000}"/>
    <cellStyle name="Normal 2 3 7" xfId="1966" xr:uid="{00000000-0005-0000-0000-0000BE0D0000}"/>
    <cellStyle name="Normal 2 3 7 2" xfId="3545" xr:uid="{00000000-0005-0000-0000-0000BF0D0000}"/>
    <cellStyle name="Normal 2 3 8" xfId="2844" xr:uid="{00000000-0005-0000-0000-0000C00D0000}"/>
    <cellStyle name="Normal 2 3 9" xfId="5025" xr:uid="{00000000-0005-0000-0000-0000C10D0000}"/>
    <cellStyle name="Normal 2 4" xfId="379" xr:uid="{00000000-0005-0000-0000-0000C20D0000}"/>
    <cellStyle name="Normal 2 4 2" xfId="380" xr:uid="{00000000-0005-0000-0000-0000C30D0000}"/>
    <cellStyle name="Normal 2 4 2 2" xfId="693" xr:uid="{00000000-0005-0000-0000-0000C40D0000}"/>
    <cellStyle name="Normal 2 4 2 2 2" xfId="1156" xr:uid="{00000000-0005-0000-0000-0000C50D0000}"/>
    <cellStyle name="Normal 2 4 2 2 2 2" xfId="4235" xr:uid="{00000000-0005-0000-0000-0000C60D0000}"/>
    <cellStyle name="Normal 2 4 2 2 3" xfId="1631" xr:uid="{00000000-0005-0000-0000-0000C70D0000}"/>
    <cellStyle name="Normal 2 4 2 2 3 2" xfId="4697" xr:uid="{00000000-0005-0000-0000-0000C80D0000}"/>
    <cellStyle name="Normal 2 4 2 2 4" xfId="3780" xr:uid="{00000000-0005-0000-0000-0000C90D0000}"/>
    <cellStyle name="Normal 2 4 2 2 5" xfId="3083" xr:uid="{00000000-0005-0000-0000-0000CA0D0000}"/>
    <cellStyle name="Normal 2 4 2 2 6" xfId="2384" xr:uid="{00000000-0005-0000-0000-0000CB0D0000}"/>
    <cellStyle name="Normal 2 4 2 3" xfId="929" xr:uid="{00000000-0005-0000-0000-0000CC0D0000}"/>
    <cellStyle name="Normal 2 4 2 3 2" xfId="1876" xr:uid="{00000000-0005-0000-0000-0000CD0D0000}"/>
    <cellStyle name="Normal 2 4 2 3 2 2" xfId="4938" xr:uid="{00000000-0005-0000-0000-0000CE0D0000}"/>
    <cellStyle name="Normal 2 4 2 3 3" xfId="4008" xr:uid="{00000000-0005-0000-0000-0000CF0D0000}"/>
    <cellStyle name="Normal 2 4 2 3 4" xfId="3315" xr:uid="{00000000-0005-0000-0000-0000D00D0000}"/>
    <cellStyle name="Normal 2 4 2 3 5" xfId="2616" xr:uid="{00000000-0005-0000-0000-0000D10D0000}"/>
    <cellStyle name="Normal 2 4 2 4" xfId="1387" xr:uid="{00000000-0005-0000-0000-0000D20D0000}"/>
    <cellStyle name="Normal 2 4 2 4 2" xfId="4463" xr:uid="{00000000-0005-0000-0000-0000D30D0000}"/>
    <cellStyle name="Normal 2 4 2 5" xfId="3550" xr:uid="{00000000-0005-0000-0000-0000D40D0000}"/>
    <cellStyle name="Normal 2 4 2 6" xfId="2849" xr:uid="{00000000-0005-0000-0000-0000D50D0000}"/>
    <cellStyle name="Normal 2 4 2 7" xfId="2150" xr:uid="{00000000-0005-0000-0000-0000D60D0000}"/>
    <cellStyle name="Normal 2 4 3" xfId="692" xr:uid="{00000000-0005-0000-0000-0000D70D0000}"/>
    <cellStyle name="Normal 2 4 3 2" xfId="1155" xr:uid="{00000000-0005-0000-0000-0000D80D0000}"/>
    <cellStyle name="Normal 2 4 3 2 2" xfId="4234" xr:uid="{00000000-0005-0000-0000-0000D90D0000}"/>
    <cellStyle name="Normal 2 4 3 3" xfId="1630" xr:uid="{00000000-0005-0000-0000-0000DA0D0000}"/>
    <cellStyle name="Normal 2 4 3 3 2" xfId="4696" xr:uid="{00000000-0005-0000-0000-0000DB0D0000}"/>
    <cellStyle name="Normal 2 4 3 4" xfId="3779" xr:uid="{00000000-0005-0000-0000-0000DC0D0000}"/>
    <cellStyle name="Normal 2 4 3 5" xfId="3082" xr:uid="{00000000-0005-0000-0000-0000DD0D0000}"/>
    <cellStyle name="Normal 2 4 3 6" xfId="2383" xr:uid="{00000000-0005-0000-0000-0000DE0D0000}"/>
    <cellStyle name="Normal 2 4 4" xfId="928" xr:uid="{00000000-0005-0000-0000-0000DF0D0000}"/>
    <cellStyle name="Normal 2 4 4 2" xfId="1875" xr:uid="{00000000-0005-0000-0000-0000E00D0000}"/>
    <cellStyle name="Normal 2 4 4 2 2" xfId="4937" xr:uid="{00000000-0005-0000-0000-0000E10D0000}"/>
    <cellStyle name="Normal 2 4 4 3" xfId="4007" xr:uid="{00000000-0005-0000-0000-0000E20D0000}"/>
    <cellStyle name="Normal 2 4 4 4" xfId="3314" xr:uid="{00000000-0005-0000-0000-0000E30D0000}"/>
    <cellStyle name="Normal 2 4 4 5" xfId="2615" xr:uid="{00000000-0005-0000-0000-0000E40D0000}"/>
    <cellStyle name="Normal 2 4 5" xfId="1386" xr:uid="{00000000-0005-0000-0000-0000E50D0000}"/>
    <cellStyle name="Normal 2 4 5 2" xfId="4462" xr:uid="{00000000-0005-0000-0000-0000E60D0000}"/>
    <cellStyle name="Normal 2 4 6" xfId="3549" xr:uid="{00000000-0005-0000-0000-0000E70D0000}"/>
    <cellStyle name="Normal 2 4 7" xfId="2848" xr:uid="{00000000-0005-0000-0000-0000E80D0000}"/>
    <cellStyle name="Normal 2 4 8" xfId="2149" xr:uid="{00000000-0005-0000-0000-0000E90D0000}"/>
    <cellStyle name="Normal 2 5" xfId="381" xr:uid="{00000000-0005-0000-0000-0000EA0D0000}"/>
    <cellStyle name="Normal 2 6" xfId="1455" xr:uid="{00000000-0005-0000-0000-0000EB0D0000}"/>
    <cellStyle name="Normal 2 6 2" xfId="1692" xr:uid="{00000000-0005-0000-0000-0000EC0D0000}"/>
    <cellStyle name="Normal 2 6 2 2" xfId="4755" xr:uid="{00000000-0005-0000-0000-0000ED0D0000}"/>
    <cellStyle name="Normal 2 6 2 3" xfId="3141" xr:uid="{00000000-0005-0000-0000-0000EE0D0000}"/>
    <cellStyle name="Normal 2 6 2 4" xfId="2442" xr:uid="{00000000-0005-0000-0000-0000EF0D0000}"/>
    <cellStyle name="Normal 2 6 3" xfId="1940" xr:uid="{00000000-0005-0000-0000-0000F00D0000}"/>
    <cellStyle name="Normal 2 6 3 2" xfId="5002" xr:uid="{00000000-0005-0000-0000-0000F10D0000}"/>
    <cellStyle name="Normal 2 6 3 3" xfId="3373" xr:uid="{00000000-0005-0000-0000-0000F20D0000}"/>
    <cellStyle name="Normal 2 6 3 4" xfId="2674" xr:uid="{00000000-0005-0000-0000-0000F30D0000}"/>
    <cellStyle name="Normal 2 6 4" xfId="4524" xr:uid="{00000000-0005-0000-0000-0000F40D0000}"/>
    <cellStyle name="Normal 2 6 5" xfId="2910" xr:uid="{00000000-0005-0000-0000-0000F50D0000}"/>
    <cellStyle name="Normal 2 6 6" xfId="2210" xr:uid="{00000000-0005-0000-0000-0000F60D0000}"/>
    <cellStyle name="Normal 20" xfId="382" xr:uid="{00000000-0005-0000-0000-0000F70D0000}"/>
    <cellStyle name="Normal 21" xfId="383" xr:uid="{00000000-0005-0000-0000-0000F80D0000}"/>
    <cellStyle name="Normal 22" xfId="384" xr:uid="{00000000-0005-0000-0000-0000F90D0000}"/>
    <cellStyle name="Normal 23" xfId="385" xr:uid="{00000000-0005-0000-0000-0000FA0D0000}"/>
    <cellStyle name="Normal 24" xfId="386" xr:uid="{00000000-0005-0000-0000-0000FB0D0000}"/>
    <cellStyle name="Normal 25" xfId="387" xr:uid="{00000000-0005-0000-0000-0000FC0D0000}"/>
    <cellStyle name="Normal 26" xfId="388" xr:uid="{00000000-0005-0000-0000-0000FD0D0000}"/>
    <cellStyle name="Normal 26 2" xfId="389" xr:uid="{00000000-0005-0000-0000-0000FE0D0000}"/>
    <cellStyle name="Normal 26 2 2" xfId="695" xr:uid="{00000000-0005-0000-0000-0000FF0D0000}"/>
    <cellStyle name="Normal 26 2 2 2" xfId="1158" xr:uid="{00000000-0005-0000-0000-0000000E0000}"/>
    <cellStyle name="Normal 26 2 2 2 2" xfId="4237" xr:uid="{00000000-0005-0000-0000-0000010E0000}"/>
    <cellStyle name="Normal 26 2 2 3" xfId="1633" xr:uid="{00000000-0005-0000-0000-0000020E0000}"/>
    <cellStyle name="Normal 26 2 2 3 2" xfId="4699" xr:uid="{00000000-0005-0000-0000-0000030E0000}"/>
    <cellStyle name="Normal 26 2 2 4" xfId="3782" xr:uid="{00000000-0005-0000-0000-0000040E0000}"/>
    <cellStyle name="Normal 26 2 2 5" xfId="3085" xr:uid="{00000000-0005-0000-0000-0000050E0000}"/>
    <cellStyle name="Normal 26 2 2 6" xfId="2386" xr:uid="{00000000-0005-0000-0000-0000060E0000}"/>
    <cellStyle name="Normal 26 2 3" xfId="931" xr:uid="{00000000-0005-0000-0000-0000070E0000}"/>
    <cellStyle name="Normal 26 2 3 2" xfId="1878" xr:uid="{00000000-0005-0000-0000-0000080E0000}"/>
    <cellStyle name="Normal 26 2 3 2 2" xfId="4940" xr:uid="{00000000-0005-0000-0000-0000090E0000}"/>
    <cellStyle name="Normal 26 2 3 3" xfId="4010" xr:uid="{00000000-0005-0000-0000-00000A0E0000}"/>
    <cellStyle name="Normal 26 2 3 4" xfId="3317" xr:uid="{00000000-0005-0000-0000-00000B0E0000}"/>
    <cellStyle name="Normal 26 2 3 5" xfId="2618" xr:uid="{00000000-0005-0000-0000-00000C0E0000}"/>
    <cellStyle name="Normal 26 2 4" xfId="1389" xr:uid="{00000000-0005-0000-0000-00000D0E0000}"/>
    <cellStyle name="Normal 26 2 4 2" xfId="4465" xr:uid="{00000000-0005-0000-0000-00000E0E0000}"/>
    <cellStyle name="Normal 26 2 5" xfId="3552" xr:uid="{00000000-0005-0000-0000-00000F0E0000}"/>
    <cellStyle name="Normal 26 2 6" xfId="2851" xr:uid="{00000000-0005-0000-0000-0000100E0000}"/>
    <cellStyle name="Normal 26 2 7" xfId="2152" xr:uid="{00000000-0005-0000-0000-0000110E0000}"/>
    <cellStyle name="Normal 26 3" xfId="694" xr:uid="{00000000-0005-0000-0000-0000120E0000}"/>
    <cellStyle name="Normal 26 3 2" xfId="1157" xr:uid="{00000000-0005-0000-0000-0000130E0000}"/>
    <cellStyle name="Normal 26 3 2 2" xfId="4236" xr:uid="{00000000-0005-0000-0000-0000140E0000}"/>
    <cellStyle name="Normal 26 3 3" xfId="1632" xr:uid="{00000000-0005-0000-0000-0000150E0000}"/>
    <cellStyle name="Normal 26 3 3 2" xfId="4698" xr:uid="{00000000-0005-0000-0000-0000160E0000}"/>
    <cellStyle name="Normal 26 3 4" xfId="3781" xr:uid="{00000000-0005-0000-0000-0000170E0000}"/>
    <cellStyle name="Normal 26 3 5" xfId="3084" xr:uid="{00000000-0005-0000-0000-0000180E0000}"/>
    <cellStyle name="Normal 26 3 6" xfId="2385" xr:uid="{00000000-0005-0000-0000-0000190E0000}"/>
    <cellStyle name="Normal 26 4" xfId="930" xr:uid="{00000000-0005-0000-0000-00001A0E0000}"/>
    <cellStyle name="Normal 26 4 2" xfId="1877" xr:uid="{00000000-0005-0000-0000-00001B0E0000}"/>
    <cellStyle name="Normal 26 4 2 2" xfId="4939" xr:uid="{00000000-0005-0000-0000-00001C0E0000}"/>
    <cellStyle name="Normal 26 4 3" xfId="4009" xr:uid="{00000000-0005-0000-0000-00001D0E0000}"/>
    <cellStyle name="Normal 26 4 4" xfId="3316" xr:uid="{00000000-0005-0000-0000-00001E0E0000}"/>
    <cellStyle name="Normal 26 4 5" xfId="2617" xr:uid="{00000000-0005-0000-0000-00001F0E0000}"/>
    <cellStyle name="Normal 26 5" xfId="1388" xr:uid="{00000000-0005-0000-0000-0000200E0000}"/>
    <cellStyle name="Normal 26 5 2" xfId="4464" xr:uid="{00000000-0005-0000-0000-0000210E0000}"/>
    <cellStyle name="Normal 26 6" xfId="3551" xr:uid="{00000000-0005-0000-0000-0000220E0000}"/>
    <cellStyle name="Normal 26 7" xfId="2850" xr:uid="{00000000-0005-0000-0000-0000230E0000}"/>
    <cellStyle name="Normal 26 8" xfId="2151" xr:uid="{00000000-0005-0000-0000-0000240E0000}"/>
    <cellStyle name="Normal 27" xfId="390" xr:uid="{00000000-0005-0000-0000-0000250E0000}"/>
    <cellStyle name="Normal 27 2" xfId="5372" xr:uid="{B98E7D97-25B4-4EE7-9FCA-0F984110121A}"/>
    <cellStyle name="Normal 28" xfId="391" xr:uid="{00000000-0005-0000-0000-0000260E0000}"/>
    <cellStyle name="Normal 29" xfId="392" xr:uid="{00000000-0005-0000-0000-0000270E0000}"/>
    <cellStyle name="Normal 3" xfId="126" xr:uid="{00000000-0005-0000-0000-0000280E0000}"/>
    <cellStyle name="Normal 3 10" xfId="3412" xr:uid="{00000000-0005-0000-0000-0000290E0000}"/>
    <cellStyle name="Normal 3 11" xfId="2711" xr:uid="{00000000-0005-0000-0000-00002A0E0000}"/>
    <cellStyle name="Normal 3 12" xfId="2010" xr:uid="{00000000-0005-0000-0000-00002B0E0000}"/>
    <cellStyle name="Normal 3 2" xfId="127" xr:uid="{00000000-0005-0000-0000-00002C0E0000}"/>
    <cellStyle name="Normal 3 2 2" xfId="393" xr:uid="{00000000-0005-0000-0000-00002D0E0000}"/>
    <cellStyle name="Normal 3 2 2 2" xfId="394" xr:uid="{00000000-0005-0000-0000-00002E0E0000}"/>
    <cellStyle name="Normal 3 2 2 2 2" xfId="395" xr:uid="{00000000-0005-0000-0000-00002F0E0000}"/>
    <cellStyle name="Normal 3 2 2 2 2 2" xfId="697" xr:uid="{00000000-0005-0000-0000-0000300E0000}"/>
    <cellStyle name="Normal 3 2 2 2 2 2 2" xfId="1160" xr:uid="{00000000-0005-0000-0000-0000310E0000}"/>
    <cellStyle name="Normal 3 2 2 2 2 2 2 2" xfId="4239" xr:uid="{00000000-0005-0000-0000-0000320E0000}"/>
    <cellStyle name="Normal 3 2 2 2 2 2 3" xfId="1635" xr:uid="{00000000-0005-0000-0000-0000330E0000}"/>
    <cellStyle name="Normal 3 2 2 2 2 2 3 2" xfId="4701" xr:uid="{00000000-0005-0000-0000-0000340E0000}"/>
    <cellStyle name="Normal 3 2 2 2 2 2 4" xfId="3784" xr:uid="{00000000-0005-0000-0000-0000350E0000}"/>
    <cellStyle name="Normal 3 2 2 2 2 2 5" xfId="3087" xr:uid="{00000000-0005-0000-0000-0000360E0000}"/>
    <cellStyle name="Normal 3 2 2 2 2 2 6" xfId="2388" xr:uid="{00000000-0005-0000-0000-0000370E0000}"/>
    <cellStyle name="Normal 3 2 2 2 2 3" xfId="933" xr:uid="{00000000-0005-0000-0000-0000380E0000}"/>
    <cellStyle name="Normal 3 2 2 2 2 3 2" xfId="1880" xr:uid="{00000000-0005-0000-0000-0000390E0000}"/>
    <cellStyle name="Normal 3 2 2 2 2 3 2 2" xfId="4942" xr:uid="{00000000-0005-0000-0000-00003A0E0000}"/>
    <cellStyle name="Normal 3 2 2 2 2 3 3" xfId="4012" xr:uid="{00000000-0005-0000-0000-00003B0E0000}"/>
    <cellStyle name="Normal 3 2 2 2 2 3 4" xfId="3319" xr:uid="{00000000-0005-0000-0000-00003C0E0000}"/>
    <cellStyle name="Normal 3 2 2 2 2 3 5" xfId="2620" xr:uid="{00000000-0005-0000-0000-00003D0E0000}"/>
    <cellStyle name="Normal 3 2 2 2 2 4" xfId="1391" xr:uid="{00000000-0005-0000-0000-00003E0E0000}"/>
    <cellStyle name="Normal 3 2 2 2 2 4 2" xfId="4467" xr:uid="{00000000-0005-0000-0000-00003F0E0000}"/>
    <cellStyle name="Normal 3 2 2 2 2 5" xfId="3554" xr:uid="{00000000-0005-0000-0000-0000400E0000}"/>
    <cellStyle name="Normal 3 2 2 2 2 6" xfId="2853" xr:uid="{00000000-0005-0000-0000-0000410E0000}"/>
    <cellStyle name="Normal 3 2 2 2 2 7" xfId="2154" xr:uid="{00000000-0005-0000-0000-0000420E0000}"/>
    <cellStyle name="Normal 3 2 2 2 3" xfId="696" xr:uid="{00000000-0005-0000-0000-0000430E0000}"/>
    <cellStyle name="Normal 3 2 2 2 3 2" xfId="1159" xr:uid="{00000000-0005-0000-0000-0000440E0000}"/>
    <cellStyle name="Normal 3 2 2 2 3 2 2" xfId="4238" xr:uid="{00000000-0005-0000-0000-0000450E0000}"/>
    <cellStyle name="Normal 3 2 2 2 3 3" xfId="1634" xr:uid="{00000000-0005-0000-0000-0000460E0000}"/>
    <cellStyle name="Normal 3 2 2 2 3 3 2" xfId="4700" xr:uid="{00000000-0005-0000-0000-0000470E0000}"/>
    <cellStyle name="Normal 3 2 2 2 3 4" xfId="3783" xr:uid="{00000000-0005-0000-0000-0000480E0000}"/>
    <cellStyle name="Normal 3 2 2 2 3 5" xfId="3086" xr:uid="{00000000-0005-0000-0000-0000490E0000}"/>
    <cellStyle name="Normal 3 2 2 2 3 6" xfId="2387" xr:uid="{00000000-0005-0000-0000-00004A0E0000}"/>
    <cellStyle name="Normal 3 2 2 2 4" xfId="932" xr:uid="{00000000-0005-0000-0000-00004B0E0000}"/>
    <cellStyle name="Normal 3 2 2 2 4 2" xfId="1879" xr:uid="{00000000-0005-0000-0000-00004C0E0000}"/>
    <cellStyle name="Normal 3 2 2 2 4 2 2" xfId="4941" xr:uid="{00000000-0005-0000-0000-00004D0E0000}"/>
    <cellStyle name="Normal 3 2 2 2 4 3" xfId="4011" xr:uid="{00000000-0005-0000-0000-00004E0E0000}"/>
    <cellStyle name="Normal 3 2 2 2 4 4" xfId="3318" xr:uid="{00000000-0005-0000-0000-00004F0E0000}"/>
    <cellStyle name="Normal 3 2 2 2 4 5" xfId="2619" xr:uid="{00000000-0005-0000-0000-0000500E0000}"/>
    <cellStyle name="Normal 3 2 2 2 5" xfId="1390" xr:uid="{00000000-0005-0000-0000-0000510E0000}"/>
    <cellStyle name="Normal 3 2 2 2 5 2" xfId="4466" xr:uid="{00000000-0005-0000-0000-0000520E0000}"/>
    <cellStyle name="Normal 3 2 2 2 6" xfId="3553" xr:uid="{00000000-0005-0000-0000-0000530E0000}"/>
    <cellStyle name="Normal 3 2 2 2 7" xfId="2852" xr:uid="{00000000-0005-0000-0000-0000540E0000}"/>
    <cellStyle name="Normal 3 2 2 2 8" xfId="2153" xr:uid="{00000000-0005-0000-0000-0000550E0000}"/>
    <cellStyle name="Normal 3 2 3" xfId="396" xr:uid="{00000000-0005-0000-0000-0000560E0000}"/>
    <cellStyle name="Normal 3 2 3 2" xfId="698" xr:uid="{00000000-0005-0000-0000-0000570E0000}"/>
    <cellStyle name="Normal 3 2 3 2 2" xfId="1161" xr:uid="{00000000-0005-0000-0000-0000580E0000}"/>
    <cellStyle name="Normal 3 2 3 2 2 2" xfId="4240" xr:uid="{00000000-0005-0000-0000-0000590E0000}"/>
    <cellStyle name="Normal 3 2 3 2 3" xfId="1636" xr:uid="{00000000-0005-0000-0000-00005A0E0000}"/>
    <cellStyle name="Normal 3 2 3 2 3 2" xfId="4702" xr:uid="{00000000-0005-0000-0000-00005B0E0000}"/>
    <cellStyle name="Normal 3 2 3 2 4" xfId="3785" xr:uid="{00000000-0005-0000-0000-00005C0E0000}"/>
    <cellStyle name="Normal 3 2 3 2 5" xfId="3088" xr:uid="{00000000-0005-0000-0000-00005D0E0000}"/>
    <cellStyle name="Normal 3 2 3 2 6" xfId="2389" xr:uid="{00000000-0005-0000-0000-00005E0E0000}"/>
    <cellStyle name="Normal 3 2 3 3" xfId="934" xr:uid="{00000000-0005-0000-0000-00005F0E0000}"/>
    <cellStyle name="Normal 3 2 3 3 2" xfId="1881" xr:uid="{00000000-0005-0000-0000-0000600E0000}"/>
    <cellStyle name="Normal 3 2 3 3 2 2" xfId="4943" xr:uid="{00000000-0005-0000-0000-0000610E0000}"/>
    <cellStyle name="Normal 3 2 3 3 3" xfId="4013" xr:uid="{00000000-0005-0000-0000-0000620E0000}"/>
    <cellStyle name="Normal 3 2 3 3 4" xfId="3320" xr:uid="{00000000-0005-0000-0000-0000630E0000}"/>
    <cellStyle name="Normal 3 2 3 3 5" xfId="2621" xr:uid="{00000000-0005-0000-0000-0000640E0000}"/>
    <cellStyle name="Normal 3 2 3 4" xfId="1392" xr:uid="{00000000-0005-0000-0000-0000650E0000}"/>
    <cellStyle name="Normal 3 2 3 4 2" xfId="4468" xr:uid="{00000000-0005-0000-0000-0000660E0000}"/>
    <cellStyle name="Normal 3 2 3 5" xfId="3555" xr:uid="{00000000-0005-0000-0000-0000670E0000}"/>
    <cellStyle name="Normal 3 2 3 6" xfId="2854" xr:uid="{00000000-0005-0000-0000-0000680E0000}"/>
    <cellStyle name="Normal 3 2 3 7" xfId="2155" xr:uid="{00000000-0005-0000-0000-0000690E0000}"/>
    <cellStyle name="Normal 3 2 4" xfId="557" xr:uid="{00000000-0005-0000-0000-00006A0E0000}"/>
    <cellStyle name="Normal 3 2 4 2" xfId="1020" xr:uid="{00000000-0005-0000-0000-00006B0E0000}"/>
    <cellStyle name="Normal 3 2 4 2 2" xfId="4099" xr:uid="{00000000-0005-0000-0000-00006C0E0000}"/>
    <cellStyle name="Normal 3 2 4 3" xfId="1495" xr:uid="{00000000-0005-0000-0000-00006D0E0000}"/>
    <cellStyle name="Normal 3 2 4 3 2" xfId="4561" xr:uid="{00000000-0005-0000-0000-00006E0E0000}"/>
    <cellStyle name="Normal 3 2 4 4" xfId="3644" xr:uid="{00000000-0005-0000-0000-00006F0E0000}"/>
    <cellStyle name="Normal 3 2 4 5" xfId="2947" xr:uid="{00000000-0005-0000-0000-0000700E0000}"/>
    <cellStyle name="Normal 3 2 4 6" xfId="2248" xr:uid="{00000000-0005-0000-0000-0000710E0000}"/>
    <cellStyle name="Normal 3 2 5" xfId="791" xr:uid="{00000000-0005-0000-0000-0000720E0000}"/>
    <cellStyle name="Normal 3 2 5 2" xfId="1732" xr:uid="{00000000-0005-0000-0000-0000730E0000}"/>
    <cellStyle name="Normal 3 2 5 2 2" xfId="4794" xr:uid="{00000000-0005-0000-0000-0000740E0000}"/>
    <cellStyle name="Normal 3 2 5 3" xfId="3872" xr:uid="{00000000-0005-0000-0000-0000750E0000}"/>
    <cellStyle name="Normal 3 2 5 4" xfId="3178" xr:uid="{00000000-0005-0000-0000-0000760E0000}"/>
    <cellStyle name="Normal 3 2 5 5" xfId="2479" xr:uid="{00000000-0005-0000-0000-0000770E0000}"/>
    <cellStyle name="Normal 3 2 6" xfId="1250" xr:uid="{00000000-0005-0000-0000-0000780E0000}"/>
    <cellStyle name="Normal 3 2 6 2" xfId="4326" xr:uid="{00000000-0005-0000-0000-0000790E0000}"/>
    <cellStyle name="Normal 3 2 7" xfId="3413" xr:uid="{00000000-0005-0000-0000-00007A0E0000}"/>
    <cellStyle name="Normal 3 2 8" xfId="2712" xr:uid="{00000000-0005-0000-0000-00007B0E0000}"/>
    <cellStyle name="Normal 3 2 9" xfId="2011" xr:uid="{00000000-0005-0000-0000-00007C0E0000}"/>
    <cellStyle name="Normal 3 3" xfId="128" xr:uid="{00000000-0005-0000-0000-00007D0E0000}"/>
    <cellStyle name="Normal 3 3 10" xfId="2012" xr:uid="{00000000-0005-0000-0000-00007E0E0000}"/>
    <cellStyle name="Normal 3 3 2" xfId="397" xr:uid="{00000000-0005-0000-0000-00007F0E0000}"/>
    <cellStyle name="Normal 3 3 2 2" xfId="398" xr:uid="{00000000-0005-0000-0000-0000800E0000}"/>
    <cellStyle name="Normal 3 3 2 2 2" xfId="700" xr:uid="{00000000-0005-0000-0000-0000810E0000}"/>
    <cellStyle name="Normal 3 3 2 2 2 2" xfId="1163" xr:uid="{00000000-0005-0000-0000-0000820E0000}"/>
    <cellStyle name="Normal 3 3 2 2 2 2 2" xfId="4242" xr:uid="{00000000-0005-0000-0000-0000830E0000}"/>
    <cellStyle name="Normal 3 3 2 2 2 3" xfId="1638" xr:uid="{00000000-0005-0000-0000-0000840E0000}"/>
    <cellStyle name="Normal 3 3 2 2 2 3 2" xfId="4704" xr:uid="{00000000-0005-0000-0000-0000850E0000}"/>
    <cellStyle name="Normal 3 3 2 2 2 4" xfId="3787" xr:uid="{00000000-0005-0000-0000-0000860E0000}"/>
    <cellStyle name="Normal 3 3 2 2 2 5" xfId="3090" xr:uid="{00000000-0005-0000-0000-0000870E0000}"/>
    <cellStyle name="Normal 3 3 2 2 2 6" xfId="2391" xr:uid="{00000000-0005-0000-0000-0000880E0000}"/>
    <cellStyle name="Normal 3 3 2 2 3" xfId="936" xr:uid="{00000000-0005-0000-0000-0000890E0000}"/>
    <cellStyle name="Normal 3 3 2 2 3 2" xfId="1883" xr:uid="{00000000-0005-0000-0000-00008A0E0000}"/>
    <cellStyle name="Normal 3 3 2 2 3 2 2" xfId="4945" xr:uid="{00000000-0005-0000-0000-00008B0E0000}"/>
    <cellStyle name="Normal 3 3 2 2 3 3" xfId="4015" xr:uid="{00000000-0005-0000-0000-00008C0E0000}"/>
    <cellStyle name="Normal 3 3 2 2 3 4" xfId="3322" xr:uid="{00000000-0005-0000-0000-00008D0E0000}"/>
    <cellStyle name="Normal 3 3 2 2 3 5" xfId="2623" xr:uid="{00000000-0005-0000-0000-00008E0E0000}"/>
    <cellStyle name="Normal 3 3 2 2 4" xfId="1394" xr:uid="{00000000-0005-0000-0000-00008F0E0000}"/>
    <cellStyle name="Normal 3 3 2 2 4 2" xfId="4470" xr:uid="{00000000-0005-0000-0000-0000900E0000}"/>
    <cellStyle name="Normal 3 3 2 2 5" xfId="3557" xr:uid="{00000000-0005-0000-0000-0000910E0000}"/>
    <cellStyle name="Normal 3 3 2 2 6" xfId="2856" xr:uid="{00000000-0005-0000-0000-0000920E0000}"/>
    <cellStyle name="Normal 3 3 2 2 7" xfId="2157" xr:uid="{00000000-0005-0000-0000-0000930E0000}"/>
    <cellStyle name="Normal 3 3 2 3" xfId="699" xr:uid="{00000000-0005-0000-0000-0000940E0000}"/>
    <cellStyle name="Normal 3 3 2 3 2" xfId="1162" xr:uid="{00000000-0005-0000-0000-0000950E0000}"/>
    <cellStyle name="Normal 3 3 2 3 2 2" xfId="4241" xr:uid="{00000000-0005-0000-0000-0000960E0000}"/>
    <cellStyle name="Normal 3 3 2 3 3" xfId="1637" xr:uid="{00000000-0005-0000-0000-0000970E0000}"/>
    <cellStyle name="Normal 3 3 2 3 3 2" xfId="4703" xr:uid="{00000000-0005-0000-0000-0000980E0000}"/>
    <cellStyle name="Normal 3 3 2 3 4" xfId="3786" xr:uid="{00000000-0005-0000-0000-0000990E0000}"/>
    <cellStyle name="Normal 3 3 2 3 5" xfId="3089" xr:uid="{00000000-0005-0000-0000-00009A0E0000}"/>
    <cellStyle name="Normal 3 3 2 3 6" xfId="2390" xr:uid="{00000000-0005-0000-0000-00009B0E0000}"/>
    <cellStyle name="Normal 3 3 2 4" xfId="935" xr:uid="{00000000-0005-0000-0000-00009C0E0000}"/>
    <cellStyle name="Normal 3 3 2 4 2" xfId="1882" xr:uid="{00000000-0005-0000-0000-00009D0E0000}"/>
    <cellStyle name="Normal 3 3 2 4 2 2" xfId="4944" xr:uid="{00000000-0005-0000-0000-00009E0E0000}"/>
    <cellStyle name="Normal 3 3 2 4 3" xfId="4014" xr:uid="{00000000-0005-0000-0000-00009F0E0000}"/>
    <cellStyle name="Normal 3 3 2 4 4" xfId="3321" xr:uid="{00000000-0005-0000-0000-0000A00E0000}"/>
    <cellStyle name="Normal 3 3 2 4 5" xfId="2622" xr:uid="{00000000-0005-0000-0000-0000A10E0000}"/>
    <cellStyle name="Normal 3 3 2 5" xfId="1393" xr:uid="{00000000-0005-0000-0000-0000A20E0000}"/>
    <cellStyle name="Normal 3 3 2 5 2" xfId="4469" xr:uid="{00000000-0005-0000-0000-0000A30E0000}"/>
    <cellStyle name="Normal 3 3 2 6" xfId="3556" xr:uid="{00000000-0005-0000-0000-0000A40E0000}"/>
    <cellStyle name="Normal 3 3 2 7" xfId="2855" xr:uid="{00000000-0005-0000-0000-0000A50E0000}"/>
    <cellStyle name="Normal 3 3 2 8" xfId="2156" xr:uid="{00000000-0005-0000-0000-0000A60E0000}"/>
    <cellStyle name="Normal 3 3 3" xfId="399" xr:uid="{00000000-0005-0000-0000-0000A70E0000}"/>
    <cellStyle name="Normal 3 3 3 2" xfId="701" xr:uid="{00000000-0005-0000-0000-0000A80E0000}"/>
    <cellStyle name="Normal 3 3 3 2 2" xfId="1164" xr:uid="{00000000-0005-0000-0000-0000A90E0000}"/>
    <cellStyle name="Normal 3 3 3 2 2 2" xfId="4243" xr:uid="{00000000-0005-0000-0000-0000AA0E0000}"/>
    <cellStyle name="Normal 3 3 3 2 3" xfId="1639" xr:uid="{00000000-0005-0000-0000-0000AB0E0000}"/>
    <cellStyle name="Normal 3 3 3 2 3 2" xfId="4705" xr:uid="{00000000-0005-0000-0000-0000AC0E0000}"/>
    <cellStyle name="Normal 3 3 3 2 4" xfId="3788" xr:uid="{00000000-0005-0000-0000-0000AD0E0000}"/>
    <cellStyle name="Normal 3 3 3 2 5" xfId="3091" xr:uid="{00000000-0005-0000-0000-0000AE0E0000}"/>
    <cellStyle name="Normal 3 3 3 2 6" xfId="2392" xr:uid="{00000000-0005-0000-0000-0000AF0E0000}"/>
    <cellStyle name="Normal 3 3 3 3" xfId="937" xr:uid="{00000000-0005-0000-0000-0000B00E0000}"/>
    <cellStyle name="Normal 3 3 3 3 2" xfId="1884" xr:uid="{00000000-0005-0000-0000-0000B10E0000}"/>
    <cellStyle name="Normal 3 3 3 3 2 2" xfId="4946" xr:uid="{00000000-0005-0000-0000-0000B20E0000}"/>
    <cellStyle name="Normal 3 3 3 3 3" xfId="4016" xr:uid="{00000000-0005-0000-0000-0000B30E0000}"/>
    <cellStyle name="Normal 3 3 3 3 4" xfId="3323" xr:uid="{00000000-0005-0000-0000-0000B40E0000}"/>
    <cellStyle name="Normal 3 3 3 3 5" xfId="2624" xr:uid="{00000000-0005-0000-0000-0000B50E0000}"/>
    <cellStyle name="Normal 3 3 3 4" xfId="1395" xr:uid="{00000000-0005-0000-0000-0000B60E0000}"/>
    <cellStyle name="Normal 3 3 3 4 2" xfId="4471" xr:uid="{00000000-0005-0000-0000-0000B70E0000}"/>
    <cellStyle name="Normal 3 3 3 5" xfId="3558" xr:uid="{00000000-0005-0000-0000-0000B80E0000}"/>
    <cellStyle name="Normal 3 3 3 6" xfId="2857" xr:uid="{00000000-0005-0000-0000-0000B90E0000}"/>
    <cellStyle name="Normal 3 3 3 7" xfId="2158" xr:uid="{00000000-0005-0000-0000-0000BA0E0000}"/>
    <cellStyle name="Normal 3 3 4" xfId="558" xr:uid="{00000000-0005-0000-0000-0000BB0E0000}"/>
    <cellStyle name="Normal 3 3 4 2" xfId="1021" xr:uid="{00000000-0005-0000-0000-0000BC0E0000}"/>
    <cellStyle name="Normal 3 3 4 2 2" xfId="4100" xr:uid="{00000000-0005-0000-0000-0000BD0E0000}"/>
    <cellStyle name="Normal 3 3 4 3" xfId="1496" xr:uid="{00000000-0005-0000-0000-0000BE0E0000}"/>
    <cellStyle name="Normal 3 3 4 3 2" xfId="4562" xr:uid="{00000000-0005-0000-0000-0000BF0E0000}"/>
    <cellStyle name="Normal 3 3 4 4" xfId="3645" xr:uid="{00000000-0005-0000-0000-0000C00E0000}"/>
    <cellStyle name="Normal 3 3 4 5" xfId="2948" xr:uid="{00000000-0005-0000-0000-0000C10E0000}"/>
    <cellStyle name="Normal 3 3 4 6" xfId="2249" xr:uid="{00000000-0005-0000-0000-0000C20E0000}"/>
    <cellStyle name="Normal 3 3 5" xfId="792" xr:uid="{00000000-0005-0000-0000-0000C30E0000}"/>
    <cellStyle name="Normal 3 3 5 2" xfId="1733" xr:uid="{00000000-0005-0000-0000-0000C40E0000}"/>
    <cellStyle name="Normal 3 3 5 2 2" xfId="4795" xr:uid="{00000000-0005-0000-0000-0000C50E0000}"/>
    <cellStyle name="Normal 3 3 5 3" xfId="3873" xr:uid="{00000000-0005-0000-0000-0000C60E0000}"/>
    <cellStyle name="Normal 3 3 5 4" xfId="3179" xr:uid="{00000000-0005-0000-0000-0000C70E0000}"/>
    <cellStyle name="Normal 3 3 5 5" xfId="2480" xr:uid="{00000000-0005-0000-0000-0000C80E0000}"/>
    <cellStyle name="Normal 3 3 6" xfId="1251" xr:uid="{00000000-0005-0000-0000-0000C90E0000}"/>
    <cellStyle name="Normal 3 3 6 2" xfId="4327" xr:uid="{00000000-0005-0000-0000-0000CA0E0000}"/>
    <cellStyle name="Normal 3 3 7" xfId="1967" xr:uid="{00000000-0005-0000-0000-0000CB0E0000}"/>
    <cellStyle name="Normal 3 3 7 2" xfId="3414" xr:uid="{00000000-0005-0000-0000-0000CC0E0000}"/>
    <cellStyle name="Normal 3 3 8" xfId="2713" xr:uid="{00000000-0005-0000-0000-0000CD0E0000}"/>
    <cellStyle name="Normal 3 3 9" xfId="5026" xr:uid="{00000000-0005-0000-0000-0000CE0E0000}"/>
    <cellStyle name="Normal 3 4" xfId="400" xr:uid="{00000000-0005-0000-0000-0000CF0E0000}"/>
    <cellStyle name="Normal 3 5" xfId="401" xr:uid="{00000000-0005-0000-0000-0000D00E0000}"/>
    <cellStyle name="Normal 3 5 2" xfId="5394" xr:uid="{87358415-9D90-4717-AAB5-DDC162DA1245}"/>
    <cellStyle name="Normal 3 6" xfId="402" xr:uid="{00000000-0005-0000-0000-0000D10E0000}"/>
    <cellStyle name="Normal 3 6 2" xfId="702" xr:uid="{00000000-0005-0000-0000-0000D20E0000}"/>
    <cellStyle name="Normal 3 6 2 2" xfId="1165" xr:uid="{00000000-0005-0000-0000-0000D30E0000}"/>
    <cellStyle name="Normal 3 6 2 2 2" xfId="4244" xr:uid="{00000000-0005-0000-0000-0000D40E0000}"/>
    <cellStyle name="Normal 3 6 2 3" xfId="1640" xr:uid="{00000000-0005-0000-0000-0000D50E0000}"/>
    <cellStyle name="Normal 3 6 2 3 2" xfId="4706" xr:uid="{00000000-0005-0000-0000-0000D60E0000}"/>
    <cellStyle name="Normal 3 6 2 4" xfId="3789" xr:uid="{00000000-0005-0000-0000-0000D70E0000}"/>
    <cellStyle name="Normal 3 6 2 5" xfId="3092" xr:uid="{00000000-0005-0000-0000-0000D80E0000}"/>
    <cellStyle name="Normal 3 6 2 6" xfId="2393" xr:uid="{00000000-0005-0000-0000-0000D90E0000}"/>
    <cellStyle name="Normal 3 6 3" xfId="938" xr:uid="{00000000-0005-0000-0000-0000DA0E0000}"/>
    <cellStyle name="Normal 3 6 3 2" xfId="1885" xr:uid="{00000000-0005-0000-0000-0000DB0E0000}"/>
    <cellStyle name="Normal 3 6 3 2 2" xfId="4947" xr:uid="{00000000-0005-0000-0000-0000DC0E0000}"/>
    <cellStyle name="Normal 3 6 3 3" xfId="4017" xr:uid="{00000000-0005-0000-0000-0000DD0E0000}"/>
    <cellStyle name="Normal 3 6 3 4" xfId="3324" xr:uid="{00000000-0005-0000-0000-0000DE0E0000}"/>
    <cellStyle name="Normal 3 6 3 5" xfId="2625" xr:uid="{00000000-0005-0000-0000-0000DF0E0000}"/>
    <cellStyle name="Normal 3 6 4" xfId="1396" xr:uid="{00000000-0005-0000-0000-0000E00E0000}"/>
    <cellStyle name="Normal 3 6 4 2" xfId="4472" xr:uid="{00000000-0005-0000-0000-0000E10E0000}"/>
    <cellStyle name="Normal 3 6 5" xfId="3559" xr:uid="{00000000-0005-0000-0000-0000E20E0000}"/>
    <cellStyle name="Normal 3 6 6" xfId="2858" xr:uid="{00000000-0005-0000-0000-0000E30E0000}"/>
    <cellStyle name="Normal 3 6 7" xfId="2160" xr:uid="{00000000-0005-0000-0000-0000E40E0000}"/>
    <cellStyle name="Normal 3 7" xfId="556" xr:uid="{00000000-0005-0000-0000-0000E50E0000}"/>
    <cellStyle name="Normal 3 7 2" xfId="1019" xr:uid="{00000000-0005-0000-0000-0000E60E0000}"/>
    <cellStyle name="Normal 3 7 2 2" xfId="4098" xr:uid="{00000000-0005-0000-0000-0000E70E0000}"/>
    <cellStyle name="Normal 3 7 3" xfId="1494" xr:uid="{00000000-0005-0000-0000-0000E80E0000}"/>
    <cellStyle name="Normal 3 7 3 2" xfId="4560" xr:uid="{00000000-0005-0000-0000-0000E90E0000}"/>
    <cellStyle name="Normal 3 7 4" xfId="3643" xr:uid="{00000000-0005-0000-0000-0000EA0E0000}"/>
    <cellStyle name="Normal 3 7 5" xfId="2946" xr:uid="{00000000-0005-0000-0000-0000EB0E0000}"/>
    <cellStyle name="Normal 3 7 6" xfId="2247" xr:uid="{00000000-0005-0000-0000-0000EC0E0000}"/>
    <cellStyle name="Normal 3 8" xfId="790" xr:uid="{00000000-0005-0000-0000-0000ED0E0000}"/>
    <cellStyle name="Normal 3 8 2" xfId="1731" xr:uid="{00000000-0005-0000-0000-0000EE0E0000}"/>
    <cellStyle name="Normal 3 8 2 2" xfId="4793" xr:uid="{00000000-0005-0000-0000-0000EF0E0000}"/>
    <cellStyle name="Normal 3 8 3" xfId="3871" xr:uid="{00000000-0005-0000-0000-0000F00E0000}"/>
    <cellStyle name="Normal 3 8 4" xfId="3177" xr:uid="{00000000-0005-0000-0000-0000F10E0000}"/>
    <cellStyle name="Normal 3 8 5" xfId="2478" xr:uid="{00000000-0005-0000-0000-0000F20E0000}"/>
    <cellStyle name="Normal 3 9" xfId="1249" xr:uid="{00000000-0005-0000-0000-0000F30E0000}"/>
    <cellStyle name="Normal 3 9 2" xfId="4325" xr:uid="{00000000-0005-0000-0000-0000F40E0000}"/>
    <cellStyle name="Normal 30" xfId="403" xr:uid="{00000000-0005-0000-0000-0000F50E0000}"/>
    <cellStyle name="Normal 31" xfId="404" xr:uid="{00000000-0005-0000-0000-0000F60E0000}"/>
    <cellStyle name="Normal 32" xfId="405" xr:uid="{00000000-0005-0000-0000-0000F70E0000}"/>
    <cellStyle name="Normal 32 2" xfId="406" xr:uid="{00000000-0005-0000-0000-0000F80E0000}"/>
    <cellStyle name="Normal 32 2 2" xfId="704" xr:uid="{00000000-0005-0000-0000-0000F90E0000}"/>
    <cellStyle name="Normal 32 2 2 2" xfId="1167" xr:uid="{00000000-0005-0000-0000-0000FA0E0000}"/>
    <cellStyle name="Normal 32 2 2 2 2" xfId="4246" xr:uid="{00000000-0005-0000-0000-0000FB0E0000}"/>
    <cellStyle name="Normal 32 2 2 3" xfId="1642" xr:uid="{00000000-0005-0000-0000-0000FC0E0000}"/>
    <cellStyle name="Normal 32 2 2 3 2" xfId="4708" xr:uid="{00000000-0005-0000-0000-0000FD0E0000}"/>
    <cellStyle name="Normal 32 2 2 4" xfId="3791" xr:uid="{00000000-0005-0000-0000-0000FE0E0000}"/>
    <cellStyle name="Normal 32 2 2 5" xfId="3094" xr:uid="{00000000-0005-0000-0000-0000FF0E0000}"/>
    <cellStyle name="Normal 32 2 2 6" xfId="2395" xr:uid="{00000000-0005-0000-0000-0000000F0000}"/>
    <cellStyle name="Normal 32 2 3" xfId="940" xr:uid="{00000000-0005-0000-0000-0000010F0000}"/>
    <cellStyle name="Normal 32 2 3 2" xfId="1887" xr:uid="{00000000-0005-0000-0000-0000020F0000}"/>
    <cellStyle name="Normal 32 2 3 2 2" xfId="4949" xr:uid="{00000000-0005-0000-0000-0000030F0000}"/>
    <cellStyle name="Normal 32 2 3 3" xfId="4019" xr:uid="{00000000-0005-0000-0000-0000040F0000}"/>
    <cellStyle name="Normal 32 2 3 4" xfId="3326" xr:uid="{00000000-0005-0000-0000-0000050F0000}"/>
    <cellStyle name="Normal 32 2 3 5" xfId="2627" xr:uid="{00000000-0005-0000-0000-0000060F0000}"/>
    <cellStyle name="Normal 32 2 4" xfId="1398" xr:uid="{00000000-0005-0000-0000-0000070F0000}"/>
    <cellStyle name="Normal 32 2 4 2" xfId="4474" xr:uid="{00000000-0005-0000-0000-0000080F0000}"/>
    <cellStyle name="Normal 32 2 5" xfId="3561" xr:uid="{00000000-0005-0000-0000-0000090F0000}"/>
    <cellStyle name="Normal 32 2 6" xfId="2860" xr:uid="{00000000-0005-0000-0000-00000A0F0000}"/>
    <cellStyle name="Normal 32 2 7" xfId="2162" xr:uid="{00000000-0005-0000-0000-00000B0F0000}"/>
    <cellStyle name="Normal 32 3" xfId="703" xr:uid="{00000000-0005-0000-0000-00000C0F0000}"/>
    <cellStyle name="Normal 32 3 2" xfId="1166" xr:uid="{00000000-0005-0000-0000-00000D0F0000}"/>
    <cellStyle name="Normal 32 3 2 2" xfId="4245" xr:uid="{00000000-0005-0000-0000-00000E0F0000}"/>
    <cellStyle name="Normal 32 3 3" xfId="1641" xr:uid="{00000000-0005-0000-0000-00000F0F0000}"/>
    <cellStyle name="Normal 32 3 3 2" xfId="4707" xr:uid="{00000000-0005-0000-0000-0000100F0000}"/>
    <cellStyle name="Normal 32 3 4" xfId="3790" xr:uid="{00000000-0005-0000-0000-0000110F0000}"/>
    <cellStyle name="Normal 32 3 5" xfId="3093" xr:uid="{00000000-0005-0000-0000-0000120F0000}"/>
    <cellStyle name="Normal 32 3 6" xfId="2394" xr:uid="{00000000-0005-0000-0000-0000130F0000}"/>
    <cellStyle name="Normal 32 4" xfId="939" xr:uid="{00000000-0005-0000-0000-0000140F0000}"/>
    <cellStyle name="Normal 32 4 2" xfId="1886" xr:uid="{00000000-0005-0000-0000-0000150F0000}"/>
    <cellStyle name="Normal 32 4 2 2" xfId="4948" xr:uid="{00000000-0005-0000-0000-0000160F0000}"/>
    <cellStyle name="Normal 32 4 3" xfId="4018" xr:uid="{00000000-0005-0000-0000-0000170F0000}"/>
    <cellStyle name="Normal 32 4 4" xfId="3325" xr:uid="{00000000-0005-0000-0000-0000180F0000}"/>
    <cellStyle name="Normal 32 4 5" xfId="2626" xr:uid="{00000000-0005-0000-0000-0000190F0000}"/>
    <cellStyle name="Normal 32 5" xfId="1397" xr:uid="{00000000-0005-0000-0000-00001A0F0000}"/>
    <cellStyle name="Normal 32 5 2" xfId="4473" xr:uid="{00000000-0005-0000-0000-00001B0F0000}"/>
    <cellStyle name="Normal 32 6" xfId="3560" xr:uid="{00000000-0005-0000-0000-00001C0F0000}"/>
    <cellStyle name="Normal 32 7" xfId="2859" xr:uid="{00000000-0005-0000-0000-00001D0F0000}"/>
    <cellStyle name="Normal 32 8" xfId="2161" xr:uid="{00000000-0005-0000-0000-00001E0F0000}"/>
    <cellStyle name="Normal 32 9" xfId="5375" xr:uid="{8695E105-B516-4AA4-B359-878E562B1924}"/>
    <cellStyle name="Normal 33" xfId="407" xr:uid="{00000000-0005-0000-0000-00001F0F0000}"/>
    <cellStyle name="Normal 33 2" xfId="408" xr:uid="{00000000-0005-0000-0000-0000200F0000}"/>
    <cellStyle name="Normal 33 2 2" xfId="409" xr:uid="{00000000-0005-0000-0000-0000210F0000}"/>
    <cellStyle name="Normal 33 2 2 2" xfId="706" xr:uid="{00000000-0005-0000-0000-0000220F0000}"/>
    <cellStyle name="Normal 33 2 2 2 2" xfId="1169" xr:uid="{00000000-0005-0000-0000-0000230F0000}"/>
    <cellStyle name="Normal 33 2 2 2 2 2" xfId="4248" xr:uid="{00000000-0005-0000-0000-0000240F0000}"/>
    <cellStyle name="Normal 33 2 2 2 3" xfId="1644" xr:uid="{00000000-0005-0000-0000-0000250F0000}"/>
    <cellStyle name="Normal 33 2 2 2 3 2" xfId="4710" xr:uid="{00000000-0005-0000-0000-0000260F0000}"/>
    <cellStyle name="Normal 33 2 2 2 4" xfId="3793" xr:uid="{00000000-0005-0000-0000-0000270F0000}"/>
    <cellStyle name="Normal 33 2 2 2 5" xfId="3096" xr:uid="{00000000-0005-0000-0000-0000280F0000}"/>
    <cellStyle name="Normal 33 2 2 2 6" xfId="2397" xr:uid="{00000000-0005-0000-0000-0000290F0000}"/>
    <cellStyle name="Normal 33 2 2 3" xfId="942" xr:uid="{00000000-0005-0000-0000-00002A0F0000}"/>
    <cellStyle name="Normal 33 2 2 3 2" xfId="1889" xr:uid="{00000000-0005-0000-0000-00002B0F0000}"/>
    <cellStyle name="Normal 33 2 2 3 2 2" xfId="4951" xr:uid="{00000000-0005-0000-0000-00002C0F0000}"/>
    <cellStyle name="Normal 33 2 2 3 3" xfId="4021" xr:uid="{00000000-0005-0000-0000-00002D0F0000}"/>
    <cellStyle name="Normal 33 2 2 3 4" xfId="3328" xr:uid="{00000000-0005-0000-0000-00002E0F0000}"/>
    <cellStyle name="Normal 33 2 2 3 5" xfId="2629" xr:uid="{00000000-0005-0000-0000-00002F0F0000}"/>
    <cellStyle name="Normal 33 2 2 4" xfId="1400" xr:uid="{00000000-0005-0000-0000-0000300F0000}"/>
    <cellStyle name="Normal 33 2 2 4 2" xfId="4476" xr:uid="{00000000-0005-0000-0000-0000310F0000}"/>
    <cellStyle name="Normal 33 2 2 5" xfId="3563" xr:uid="{00000000-0005-0000-0000-0000320F0000}"/>
    <cellStyle name="Normal 33 2 2 6" xfId="2862" xr:uid="{00000000-0005-0000-0000-0000330F0000}"/>
    <cellStyle name="Normal 33 2 2 7" xfId="2164" xr:uid="{00000000-0005-0000-0000-0000340F0000}"/>
    <cellStyle name="Normal 33 2 3" xfId="705" xr:uid="{00000000-0005-0000-0000-0000350F0000}"/>
    <cellStyle name="Normal 33 2 3 2" xfId="1168" xr:uid="{00000000-0005-0000-0000-0000360F0000}"/>
    <cellStyle name="Normal 33 2 3 2 2" xfId="4247" xr:uid="{00000000-0005-0000-0000-0000370F0000}"/>
    <cellStyle name="Normal 33 2 3 3" xfId="1643" xr:uid="{00000000-0005-0000-0000-0000380F0000}"/>
    <cellStyle name="Normal 33 2 3 3 2" xfId="4709" xr:uid="{00000000-0005-0000-0000-0000390F0000}"/>
    <cellStyle name="Normal 33 2 3 4" xfId="3792" xr:uid="{00000000-0005-0000-0000-00003A0F0000}"/>
    <cellStyle name="Normal 33 2 3 5" xfId="3095" xr:uid="{00000000-0005-0000-0000-00003B0F0000}"/>
    <cellStyle name="Normal 33 2 3 6" xfId="2396" xr:uid="{00000000-0005-0000-0000-00003C0F0000}"/>
    <cellStyle name="Normal 33 2 4" xfId="941" xr:uid="{00000000-0005-0000-0000-00003D0F0000}"/>
    <cellStyle name="Normal 33 2 4 2" xfId="1888" xr:uid="{00000000-0005-0000-0000-00003E0F0000}"/>
    <cellStyle name="Normal 33 2 4 2 2" xfId="4950" xr:uid="{00000000-0005-0000-0000-00003F0F0000}"/>
    <cellStyle name="Normal 33 2 4 3" xfId="4020" xr:uid="{00000000-0005-0000-0000-0000400F0000}"/>
    <cellStyle name="Normal 33 2 4 4" xfId="3327" xr:uid="{00000000-0005-0000-0000-0000410F0000}"/>
    <cellStyle name="Normal 33 2 4 5" xfId="2628" xr:uid="{00000000-0005-0000-0000-0000420F0000}"/>
    <cellStyle name="Normal 33 2 5" xfId="1399" xr:uid="{00000000-0005-0000-0000-0000430F0000}"/>
    <cellStyle name="Normal 33 2 5 2" xfId="4475" xr:uid="{00000000-0005-0000-0000-0000440F0000}"/>
    <cellStyle name="Normal 33 2 6" xfId="3562" xr:uid="{00000000-0005-0000-0000-0000450F0000}"/>
    <cellStyle name="Normal 33 2 7" xfId="2861" xr:uid="{00000000-0005-0000-0000-0000460F0000}"/>
    <cellStyle name="Normal 33 2 8" xfId="2163" xr:uid="{00000000-0005-0000-0000-0000470F0000}"/>
    <cellStyle name="Normal 34" xfId="410" xr:uid="{00000000-0005-0000-0000-0000480F0000}"/>
    <cellStyle name="Normal 35" xfId="411" xr:uid="{00000000-0005-0000-0000-0000490F0000}"/>
    <cellStyle name="Normal 36" xfId="412" xr:uid="{00000000-0005-0000-0000-00004A0F0000}"/>
    <cellStyle name="Normal 36 2" xfId="413" xr:uid="{00000000-0005-0000-0000-00004B0F0000}"/>
    <cellStyle name="Normal 36 2 2" xfId="708" xr:uid="{00000000-0005-0000-0000-00004C0F0000}"/>
    <cellStyle name="Normal 36 2 2 2" xfId="1171" xr:uid="{00000000-0005-0000-0000-00004D0F0000}"/>
    <cellStyle name="Normal 36 2 2 2 2" xfId="4250" xr:uid="{00000000-0005-0000-0000-00004E0F0000}"/>
    <cellStyle name="Normal 36 2 2 3" xfId="1646" xr:uid="{00000000-0005-0000-0000-00004F0F0000}"/>
    <cellStyle name="Normal 36 2 2 3 2" xfId="4712" xr:uid="{00000000-0005-0000-0000-0000500F0000}"/>
    <cellStyle name="Normal 36 2 2 4" xfId="3795" xr:uid="{00000000-0005-0000-0000-0000510F0000}"/>
    <cellStyle name="Normal 36 2 2 5" xfId="3098" xr:uid="{00000000-0005-0000-0000-0000520F0000}"/>
    <cellStyle name="Normal 36 2 2 6" xfId="2399" xr:uid="{00000000-0005-0000-0000-0000530F0000}"/>
    <cellStyle name="Normal 36 2 3" xfId="944" xr:uid="{00000000-0005-0000-0000-0000540F0000}"/>
    <cellStyle name="Normal 36 2 3 2" xfId="1891" xr:uid="{00000000-0005-0000-0000-0000550F0000}"/>
    <cellStyle name="Normal 36 2 3 2 2" xfId="4953" xr:uid="{00000000-0005-0000-0000-0000560F0000}"/>
    <cellStyle name="Normal 36 2 3 3" xfId="4023" xr:uid="{00000000-0005-0000-0000-0000570F0000}"/>
    <cellStyle name="Normal 36 2 3 4" xfId="3330" xr:uid="{00000000-0005-0000-0000-0000580F0000}"/>
    <cellStyle name="Normal 36 2 3 5" xfId="2631" xr:uid="{00000000-0005-0000-0000-0000590F0000}"/>
    <cellStyle name="Normal 36 2 4" xfId="1402" xr:uid="{00000000-0005-0000-0000-00005A0F0000}"/>
    <cellStyle name="Normal 36 2 4 2" xfId="4478" xr:uid="{00000000-0005-0000-0000-00005B0F0000}"/>
    <cellStyle name="Normal 36 2 5" xfId="3565" xr:uid="{00000000-0005-0000-0000-00005C0F0000}"/>
    <cellStyle name="Normal 36 2 6" xfId="2864" xr:uid="{00000000-0005-0000-0000-00005D0F0000}"/>
    <cellStyle name="Normal 36 2 7" xfId="2166" xr:uid="{00000000-0005-0000-0000-00005E0F0000}"/>
    <cellStyle name="Normal 36 3" xfId="707" xr:uid="{00000000-0005-0000-0000-00005F0F0000}"/>
    <cellStyle name="Normal 36 3 2" xfId="1170" xr:uid="{00000000-0005-0000-0000-0000600F0000}"/>
    <cellStyle name="Normal 36 3 2 2" xfId="4249" xr:uid="{00000000-0005-0000-0000-0000610F0000}"/>
    <cellStyle name="Normal 36 3 3" xfId="1645" xr:uid="{00000000-0005-0000-0000-0000620F0000}"/>
    <cellStyle name="Normal 36 3 3 2" xfId="4711" xr:uid="{00000000-0005-0000-0000-0000630F0000}"/>
    <cellStyle name="Normal 36 3 4" xfId="3794" xr:uid="{00000000-0005-0000-0000-0000640F0000}"/>
    <cellStyle name="Normal 36 3 5" xfId="3097" xr:uid="{00000000-0005-0000-0000-0000650F0000}"/>
    <cellStyle name="Normal 36 3 6" xfId="2398" xr:uid="{00000000-0005-0000-0000-0000660F0000}"/>
    <cellStyle name="Normal 36 4" xfId="943" xr:uid="{00000000-0005-0000-0000-0000670F0000}"/>
    <cellStyle name="Normal 36 4 2" xfId="1890" xr:uid="{00000000-0005-0000-0000-0000680F0000}"/>
    <cellStyle name="Normal 36 4 2 2" xfId="4952" xr:uid="{00000000-0005-0000-0000-0000690F0000}"/>
    <cellStyle name="Normal 36 4 3" xfId="4022" xr:uid="{00000000-0005-0000-0000-00006A0F0000}"/>
    <cellStyle name="Normal 36 4 4" xfId="3329" xr:uid="{00000000-0005-0000-0000-00006B0F0000}"/>
    <cellStyle name="Normal 36 4 5" xfId="2630" xr:uid="{00000000-0005-0000-0000-00006C0F0000}"/>
    <cellStyle name="Normal 36 5" xfId="1401" xr:uid="{00000000-0005-0000-0000-00006D0F0000}"/>
    <cellStyle name="Normal 36 5 2" xfId="4477" xr:uid="{00000000-0005-0000-0000-00006E0F0000}"/>
    <cellStyle name="Normal 36 6" xfId="3564" xr:uid="{00000000-0005-0000-0000-00006F0F0000}"/>
    <cellStyle name="Normal 36 7" xfId="2863" xr:uid="{00000000-0005-0000-0000-0000700F0000}"/>
    <cellStyle name="Normal 36 8" xfId="2165" xr:uid="{00000000-0005-0000-0000-0000710F0000}"/>
    <cellStyle name="Normal 37" xfId="414" xr:uid="{00000000-0005-0000-0000-0000720F0000}"/>
    <cellStyle name="Normal 38" xfId="415" xr:uid="{00000000-0005-0000-0000-0000730F0000}"/>
    <cellStyle name="Normal 39" xfId="416" xr:uid="{00000000-0005-0000-0000-0000740F0000}"/>
    <cellStyle name="Normal 4" xfId="129" xr:uid="{00000000-0005-0000-0000-0000750F0000}"/>
    <cellStyle name="Normal 4 10" xfId="793" xr:uid="{00000000-0005-0000-0000-0000760F0000}"/>
    <cellStyle name="Normal 4 10 2" xfId="1497" xr:uid="{00000000-0005-0000-0000-0000770F0000}"/>
    <cellStyle name="Normal 4 10 2 2" xfId="4563" xr:uid="{00000000-0005-0000-0000-0000780F0000}"/>
    <cellStyle name="Normal 4 10 3" xfId="3874" xr:uid="{00000000-0005-0000-0000-0000790F0000}"/>
    <cellStyle name="Normal 4 10 4" xfId="2949" xr:uid="{00000000-0005-0000-0000-00007A0F0000}"/>
    <cellStyle name="Normal 4 10 5" xfId="2250" xr:uid="{00000000-0005-0000-0000-00007B0F0000}"/>
    <cellStyle name="Normal 4 11" xfId="1734" xr:uid="{00000000-0005-0000-0000-00007C0F0000}"/>
    <cellStyle name="Normal 4 11 2" xfId="4796" xr:uid="{00000000-0005-0000-0000-00007D0F0000}"/>
    <cellStyle name="Normal 4 11 3" xfId="3180" xr:uid="{00000000-0005-0000-0000-00007E0F0000}"/>
    <cellStyle name="Normal 4 11 4" xfId="2481" xr:uid="{00000000-0005-0000-0000-00007F0F0000}"/>
    <cellStyle name="Normal 4 12" xfId="1252" xr:uid="{00000000-0005-0000-0000-0000800F0000}"/>
    <cellStyle name="Normal 4 12 2" xfId="4328" xr:uid="{00000000-0005-0000-0000-0000810F0000}"/>
    <cellStyle name="Normal 4 13" xfId="3415" xr:uid="{00000000-0005-0000-0000-0000820F0000}"/>
    <cellStyle name="Normal 4 14" xfId="2714" xr:uid="{00000000-0005-0000-0000-0000830F0000}"/>
    <cellStyle name="Normal 4 15" xfId="2013" xr:uid="{00000000-0005-0000-0000-0000840F0000}"/>
    <cellStyle name="Normal 4 16" xfId="5341" xr:uid="{31D420CA-AC31-4216-AC7F-DB501318F47A}"/>
    <cellStyle name="Normal 4 2" xfId="130" xr:uid="{00000000-0005-0000-0000-0000850F0000}"/>
    <cellStyle name="Normal 4 2 10" xfId="5404" xr:uid="{596EFD52-FCB1-4AD4-80A7-0CCDB7443049}"/>
    <cellStyle name="Normal 4 2 2" xfId="417" xr:uid="{00000000-0005-0000-0000-0000860F0000}"/>
    <cellStyle name="Normal 4 2 2 2" xfId="418" xr:uid="{00000000-0005-0000-0000-0000870F0000}"/>
    <cellStyle name="Normal 4 2 2 2 2" xfId="710" xr:uid="{00000000-0005-0000-0000-0000880F0000}"/>
    <cellStyle name="Normal 4 2 2 2 2 2" xfId="1173" xr:uid="{00000000-0005-0000-0000-0000890F0000}"/>
    <cellStyle name="Normal 4 2 2 2 2 2 2" xfId="4252" xr:uid="{00000000-0005-0000-0000-00008A0F0000}"/>
    <cellStyle name="Normal 4 2 2 2 2 3" xfId="1648" xr:uid="{00000000-0005-0000-0000-00008B0F0000}"/>
    <cellStyle name="Normal 4 2 2 2 2 3 2" xfId="4714" xr:uid="{00000000-0005-0000-0000-00008C0F0000}"/>
    <cellStyle name="Normal 4 2 2 2 2 4" xfId="3797" xr:uid="{00000000-0005-0000-0000-00008D0F0000}"/>
    <cellStyle name="Normal 4 2 2 2 2 5" xfId="3100" xr:uid="{00000000-0005-0000-0000-00008E0F0000}"/>
    <cellStyle name="Normal 4 2 2 2 2 6" xfId="2401" xr:uid="{00000000-0005-0000-0000-00008F0F0000}"/>
    <cellStyle name="Normal 4 2 2 2 3" xfId="946" xr:uid="{00000000-0005-0000-0000-0000900F0000}"/>
    <cellStyle name="Normal 4 2 2 2 3 2" xfId="1893" xr:uid="{00000000-0005-0000-0000-0000910F0000}"/>
    <cellStyle name="Normal 4 2 2 2 3 2 2" xfId="4955" xr:uid="{00000000-0005-0000-0000-0000920F0000}"/>
    <cellStyle name="Normal 4 2 2 2 3 3" xfId="4025" xr:uid="{00000000-0005-0000-0000-0000930F0000}"/>
    <cellStyle name="Normal 4 2 2 2 3 4" xfId="3332" xr:uid="{00000000-0005-0000-0000-0000940F0000}"/>
    <cellStyle name="Normal 4 2 2 2 3 5" xfId="2633" xr:uid="{00000000-0005-0000-0000-0000950F0000}"/>
    <cellStyle name="Normal 4 2 2 2 4" xfId="1404" xr:uid="{00000000-0005-0000-0000-0000960F0000}"/>
    <cellStyle name="Normal 4 2 2 2 4 2" xfId="4480" xr:uid="{00000000-0005-0000-0000-0000970F0000}"/>
    <cellStyle name="Normal 4 2 2 2 5" xfId="3567" xr:uid="{00000000-0005-0000-0000-0000980F0000}"/>
    <cellStyle name="Normal 4 2 2 2 6" xfId="2866" xr:uid="{00000000-0005-0000-0000-0000990F0000}"/>
    <cellStyle name="Normal 4 2 2 2 7" xfId="2168" xr:uid="{00000000-0005-0000-0000-00009A0F0000}"/>
    <cellStyle name="Normal 4 2 2 3" xfId="709" xr:uid="{00000000-0005-0000-0000-00009B0F0000}"/>
    <cellStyle name="Normal 4 2 2 3 2" xfId="1172" xr:uid="{00000000-0005-0000-0000-00009C0F0000}"/>
    <cellStyle name="Normal 4 2 2 3 2 2" xfId="4251" xr:uid="{00000000-0005-0000-0000-00009D0F0000}"/>
    <cellStyle name="Normal 4 2 2 3 3" xfId="1647" xr:uid="{00000000-0005-0000-0000-00009E0F0000}"/>
    <cellStyle name="Normal 4 2 2 3 3 2" xfId="4713" xr:uid="{00000000-0005-0000-0000-00009F0F0000}"/>
    <cellStyle name="Normal 4 2 2 3 4" xfId="3796" xr:uid="{00000000-0005-0000-0000-0000A00F0000}"/>
    <cellStyle name="Normal 4 2 2 3 5" xfId="3099" xr:uid="{00000000-0005-0000-0000-0000A10F0000}"/>
    <cellStyle name="Normal 4 2 2 3 6" xfId="2400" xr:uid="{00000000-0005-0000-0000-0000A20F0000}"/>
    <cellStyle name="Normal 4 2 2 4" xfId="945" xr:uid="{00000000-0005-0000-0000-0000A30F0000}"/>
    <cellStyle name="Normal 4 2 2 4 2" xfId="1892" xr:uid="{00000000-0005-0000-0000-0000A40F0000}"/>
    <cellStyle name="Normal 4 2 2 4 2 2" xfId="4954" xr:uid="{00000000-0005-0000-0000-0000A50F0000}"/>
    <cellStyle name="Normal 4 2 2 4 3" xfId="4024" xr:uid="{00000000-0005-0000-0000-0000A60F0000}"/>
    <cellStyle name="Normal 4 2 2 4 4" xfId="3331" xr:uid="{00000000-0005-0000-0000-0000A70F0000}"/>
    <cellStyle name="Normal 4 2 2 4 5" xfId="2632" xr:uid="{00000000-0005-0000-0000-0000A80F0000}"/>
    <cellStyle name="Normal 4 2 2 5" xfId="1403" xr:uid="{00000000-0005-0000-0000-0000A90F0000}"/>
    <cellStyle name="Normal 4 2 2 5 2" xfId="4479" xr:uid="{00000000-0005-0000-0000-0000AA0F0000}"/>
    <cellStyle name="Normal 4 2 2 6" xfId="3566" xr:uid="{00000000-0005-0000-0000-0000AB0F0000}"/>
    <cellStyle name="Normal 4 2 2 7" xfId="2865" xr:uid="{00000000-0005-0000-0000-0000AC0F0000}"/>
    <cellStyle name="Normal 4 2 2 8" xfId="2167" xr:uid="{00000000-0005-0000-0000-0000AD0F0000}"/>
    <cellStyle name="Normal 4 2 3" xfId="419" xr:uid="{00000000-0005-0000-0000-0000AE0F0000}"/>
    <cellStyle name="Normal 4 2 3 2" xfId="711" xr:uid="{00000000-0005-0000-0000-0000AF0F0000}"/>
    <cellStyle name="Normal 4 2 3 2 2" xfId="1174" xr:uid="{00000000-0005-0000-0000-0000B00F0000}"/>
    <cellStyle name="Normal 4 2 3 2 2 2" xfId="4253" xr:uid="{00000000-0005-0000-0000-0000B10F0000}"/>
    <cellStyle name="Normal 4 2 3 2 3" xfId="1649" xr:uid="{00000000-0005-0000-0000-0000B20F0000}"/>
    <cellStyle name="Normal 4 2 3 2 3 2" xfId="4715" xr:uid="{00000000-0005-0000-0000-0000B30F0000}"/>
    <cellStyle name="Normal 4 2 3 2 4" xfId="3798" xr:uid="{00000000-0005-0000-0000-0000B40F0000}"/>
    <cellStyle name="Normal 4 2 3 2 5" xfId="3101" xr:uid="{00000000-0005-0000-0000-0000B50F0000}"/>
    <cellStyle name="Normal 4 2 3 2 6" xfId="2402" xr:uid="{00000000-0005-0000-0000-0000B60F0000}"/>
    <cellStyle name="Normal 4 2 3 3" xfId="947" xr:uid="{00000000-0005-0000-0000-0000B70F0000}"/>
    <cellStyle name="Normal 4 2 3 3 2" xfId="1894" xr:uid="{00000000-0005-0000-0000-0000B80F0000}"/>
    <cellStyle name="Normal 4 2 3 3 2 2" xfId="4956" xr:uid="{00000000-0005-0000-0000-0000B90F0000}"/>
    <cellStyle name="Normal 4 2 3 3 3" xfId="4026" xr:uid="{00000000-0005-0000-0000-0000BA0F0000}"/>
    <cellStyle name="Normal 4 2 3 3 4" xfId="3333" xr:uid="{00000000-0005-0000-0000-0000BB0F0000}"/>
    <cellStyle name="Normal 4 2 3 3 5" xfId="2634" xr:uid="{00000000-0005-0000-0000-0000BC0F0000}"/>
    <cellStyle name="Normal 4 2 3 4" xfId="1405" xr:uid="{00000000-0005-0000-0000-0000BD0F0000}"/>
    <cellStyle name="Normal 4 2 3 4 2" xfId="4481" xr:uid="{00000000-0005-0000-0000-0000BE0F0000}"/>
    <cellStyle name="Normal 4 2 3 5" xfId="3568" xr:uid="{00000000-0005-0000-0000-0000BF0F0000}"/>
    <cellStyle name="Normal 4 2 3 6" xfId="2867" xr:uid="{00000000-0005-0000-0000-0000C00F0000}"/>
    <cellStyle name="Normal 4 2 3 7" xfId="2169" xr:uid="{00000000-0005-0000-0000-0000C10F0000}"/>
    <cellStyle name="Normal 4 2 4" xfId="560" xr:uid="{00000000-0005-0000-0000-0000C20F0000}"/>
    <cellStyle name="Normal 4 2 4 2" xfId="1023" xr:uid="{00000000-0005-0000-0000-0000C30F0000}"/>
    <cellStyle name="Normal 4 2 4 2 2" xfId="4102" xr:uid="{00000000-0005-0000-0000-0000C40F0000}"/>
    <cellStyle name="Normal 4 2 4 3" xfId="1498" xr:uid="{00000000-0005-0000-0000-0000C50F0000}"/>
    <cellStyle name="Normal 4 2 4 3 2" xfId="4564" xr:uid="{00000000-0005-0000-0000-0000C60F0000}"/>
    <cellStyle name="Normal 4 2 4 4" xfId="3647" xr:uid="{00000000-0005-0000-0000-0000C70F0000}"/>
    <cellStyle name="Normal 4 2 4 5" xfId="2950" xr:uid="{00000000-0005-0000-0000-0000C80F0000}"/>
    <cellStyle name="Normal 4 2 4 6" xfId="2251" xr:uid="{00000000-0005-0000-0000-0000C90F0000}"/>
    <cellStyle name="Normal 4 2 5" xfId="794" xr:uid="{00000000-0005-0000-0000-0000CA0F0000}"/>
    <cellStyle name="Normal 4 2 5 2" xfId="1735" xr:uid="{00000000-0005-0000-0000-0000CB0F0000}"/>
    <cellStyle name="Normal 4 2 5 2 2" xfId="4797" xr:uid="{00000000-0005-0000-0000-0000CC0F0000}"/>
    <cellStyle name="Normal 4 2 5 3" xfId="3875" xr:uid="{00000000-0005-0000-0000-0000CD0F0000}"/>
    <cellStyle name="Normal 4 2 5 4" xfId="3181" xr:uid="{00000000-0005-0000-0000-0000CE0F0000}"/>
    <cellStyle name="Normal 4 2 5 5" xfId="2482" xr:uid="{00000000-0005-0000-0000-0000CF0F0000}"/>
    <cellStyle name="Normal 4 2 6" xfId="1253" xr:uid="{00000000-0005-0000-0000-0000D00F0000}"/>
    <cellStyle name="Normal 4 2 6 2" xfId="4329" xr:uid="{00000000-0005-0000-0000-0000D10F0000}"/>
    <cellStyle name="Normal 4 2 7" xfId="3416" xr:uid="{00000000-0005-0000-0000-0000D20F0000}"/>
    <cellStyle name="Normal 4 2 8" xfId="2715" xr:uid="{00000000-0005-0000-0000-0000D30F0000}"/>
    <cellStyle name="Normal 4 2 9" xfId="2014" xr:uid="{00000000-0005-0000-0000-0000D40F0000}"/>
    <cellStyle name="Normal 4 3" xfId="420" xr:uid="{00000000-0005-0000-0000-0000D50F0000}"/>
    <cellStyle name="Normal 4 3 10" xfId="5410" xr:uid="{232B5227-AABB-4B4A-BC65-0896CE719B4C}"/>
    <cellStyle name="Normal 4 3 2" xfId="421" xr:uid="{00000000-0005-0000-0000-0000D60F0000}"/>
    <cellStyle name="Normal 4 3 3" xfId="422" xr:uid="{00000000-0005-0000-0000-0000D70F0000}"/>
    <cellStyle name="Normal 4 3 3 2" xfId="713" xr:uid="{00000000-0005-0000-0000-0000D80F0000}"/>
    <cellStyle name="Normal 4 3 3 2 2" xfId="1176" xr:uid="{00000000-0005-0000-0000-0000D90F0000}"/>
    <cellStyle name="Normal 4 3 3 2 2 2" xfId="4255" xr:uid="{00000000-0005-0000-0000-0000DA0F0000}"/>
    <cellStyle name="Normal 4 3 3 2 3" xfId="1651" xr:uid="{00000000-0005-0000-0000-0000DB0F0000}"/>
    <cellStyle name="Normal 4 3 3 2 3 2" xfId="4717" xr:uid="{00000000-0005-0000-0000-0000DC0F0000}"/>
    <cellStyle name="Normal 4 3 3 2 4" xfId="3800" xr:uid="{00000000-0005-0000-0000-0000DD0F0000}"/>
    <cellStyle name="Normal 4 3 3 2 5" xfId="3103" xr:uid="{00000000-0005-0000-0000-0000DE0F0000}"/>
    <cellStyle name="Normal 4 3 3 2 6" xfId="2404" xr:uid="{00000000-0005-0000-0000-0000DF0F0000}"/>
    <cellStyle name="Normal 4 3 3 3" xfId="949" xr:uid="{00000000-0005-0000-0000-0000E00F0000}"/>
    <cellStyle name="Normal 4 3 3 3 2" xfId="1896" xr:uid="{00000000-0005-0000-0000-0000E10F0000}"/>
    <cellStyle name="Normal 4 3 3 3 2 2" xfId="4958" xr:uid="{00000000-0005-0000-0000-0000E20F0000}"/>
    <cellStyle name="Normal 4 3 3 3 3" xfId="4028" xr:uid="{00000000-0005-0000-0000-0000E30F0000}"/>
    <cellStyle name="Normal 4 3 3 3 4" xfId="3335" xr:uid="{00000000-0005-0000-0000-0000E40F0000}"/>
    <cellStyle name="Normal 4 3 3 3 5" xfId="2636" xr:uid="{00000000-0005-0000-0000-0000E50F0000}"/>
    <cellStyle name="Normal 4 3 3 4" xfId="1407" xr:uid="{00000000-0005-0000-0000-0000E60F0000}"/>
    <cellStyle name="Normal 4 3 3 4 2" xfId="4483" xr:uid="{00000000-0005-0000-0000-0000E70F0000}"/>
    <cellStyle name="Normal 4 3 3 5" xfId="3570" xr:uid="{00000000-0005-0000-0000-0000E80F0000}"/>
    <cellStyle name="Normal 4 3 3 6" xfId="2869" xr:uid="{00000000-0005-0000-0000-0000E90F0000}"/>
    <cellStyle name="Normal 4 3 3 7" xfId="2171" xr:uid="{00000000-0005-0000-0000-0000EA0F0000}"/>
    <cellStyle name="Normal 4 3 4" xfId="712" xr:uid="{00000000-0005-0000-0000-0000EB0F0000}"/>
    <cellStyle name="Normal 4 3 4 2" xfId="1175" xr:uid="{00000000-0005-0000-0000-0000EC0F0000}"/>
    <cellStyle name="Normal 4 3 4 2 2" xfId="4254" xr:uid="{00000000-0005-0000-0000-0000ED0F0000}"/>
    <cellStyle name="Normal 4 3 4 3" xfId="1650" xr:uid="{00000000-0005-0000-0000-0000EE0F0000}"/>
    <cellStyle name="Normal 4 3 4 3 2" xfId="4716" xr:uid="{00000000-0005-0000-0000-0000EF0F0000}"/>
    <cellStyle name="Normal 4 3 4 4" xfId="3799" xr:uid="{00000000-0005-0000-0000-0000F00F0000}"/>
    <cellStyle name="Normal 4 3 4 5" xfId="3102" xr:uid="{00000000-0005-0000-0000-0000F10F0000}"/>
    <cellStyle name="Normal 4 3 4 6" xfId="2403" xr:uid="{00000000-0005-0000-0000-0000F20F0000}"/>
    <cellStyle name="Normal 4 3 5" xfId="948" xr:uid="{00000000-0005-0000-0000-0000F30F0000}"/>
    <cellStyle name="Normal 4 3 5 2" xfId="1895" xr:uid="{00000000-0005-0000-0000-0000F40F0000}"/>
    <cellStyle name="Normal 4 3 5 2 2" xfId="4957" xr:uid="{00000000-0005-0000-0000-0000F50F0000}"/>
    <cellStyle name="Normal 4 3 5 3" xfId="4027" xr:uid="{00000000-0005-0000-0000-0000F60F0000}"/>
    <cellStyle name="Normal 4 3 5 4" xfId="3334" xr:uid="{00000000-0005-0000-0000-0000F70F0000}"/>
    <cellStyle name="Normal 4 3 5 5" xfId="2635" xr:uid="{00000000-0005-0000-0000-0000F80F0000}"/>
    <cellStyle name="Normal 4 3 6" xfId="1406" xr:uid="{00000000-0005-0000-0000-0000F90F0000}"/>
    <cellStyle name="Normal 4 3 6 2" xfId="4482" xr:uid="{00000000-0005-0000-0000-0000FA0F0000}"/>
    <cellStyle name="Normal 4 3 7" xfId="3569" xr:uid="{00000000-0005-0000-0000-0000FB0F0000}"/>
    <cellStyle name="Normal 4 3 8" xfId="2868" xr:uid="{00000000-0005-0000-0000-0000FC0F0000}"/>
    <cellStyle name="Normal 4 3 9" xfId="2170" xr:uid="{00000000-0005-0000-0000-0000FD0F0000}"/>
    <cellStyle name="Normal 4 4" xfId="423" xr:uid="{00000000-0005-0000-0000-0000FE0F0000}"/>
    <cellStyle name="Normal 4 4 2" xfId="424" xr:uid="{00000000-0005-0000-0000-0000FF0F0000}"/>
    <cellStyle name="Normal 4 4 2 2" xfId="715" xr:uid="{00000000-0005-0000-0000-000000100000}"/>
    <cellStyle name="Normal 4 4 2 2 2" xfId="1178" xr:uid="{00000000-0005-0000-0000-000001100000}"/>
    <cellStyle name="Normal 4 4 2 2 2 2" xfId="4257" xr:uid="{00000000-0005-0000-0000-000002100000}"/>
    <cellStyle name="Normal 4 4 2 2 3" xfId="1653" xr:uid="{00000000-0005-0000-0000-000003100000}"/>
    <cellStyle name="Normal 4 4 2 2 3 2" xfId="4719" xr:uid="{00000000-0005-0000-0000-000004100000}"/>
    <cellStyle name="Normal 4 4 2 2 4" xfId="3802" xr:uid="{00000000-0005-0000-0000-000005100000}"/>
    <cellStyle name="Normal 4 4 2 2 5" xfId="3105" xr:uid="{00000000-0005-0000-0000-000006100000}"/>
    <cellStyle name="Normal 4 4 2 2 6" xfId="2406" xr:uid="{00000000-0005-0000-0000-000007100000}"/>
    <cellStyle name="Normal 4 4 2 3" xfId="951" xr:uid="{00000000-0005-0000-0000-000008100000}"/>
    <cellStyle name="Normal 4 4 2 3 2" xfId="1898" xr:uid="{00000000-0005-0000-0000-000009100000}"/>
    <cellStyle name="Normal 4 4 2 3 2 2" xfId="4960" xr:uid="{00000000-0005-0000-0000-00000A100000}"/>
    <cellStyle name="Normal 4 4 2 3 3" xfId="4030" xr:uid="{00000000-0005-0000-0000-00000B100000}"/>
    <cellStyle name="Normal 4 4 2 3 4" xfId="3337" xr:uid="{00000000-0005-0000-0000-00000C100000}"/>
    <cellStyle name="Normal 4 4 2 3 5" xfId="2638" xr:uid="{00000000-0005-0000-0000-00000D100000}"/>
    <cellStyle name="Normal 4 4 2 4" xfId="1409" xr:uid="{00000000-0005-0000-0000-00000E100000}"/>
    <cellStyle name="Normal 4 4 2 4 2" xfId="4485" xr:uid="{00000000-0005-0000-0000-00000F100000}"/>
    <cellStyle name="Normal 4 4 2 5" xfId="3572" xr:uid="{00000000-0005-0000-0000-000010100000}"/>
    <cellStyle name="Normal 4 4 2 6" xfId="2871" xr:uid="{00000000-0005-0000-0000-000011100000}"/>
    <cellStyle name="Normal 4 4 2 7" xfId="2173" xr:uid="{00000000-0005-0000-0000-000012100000}"/>
    <cellStyle name="Normal 4 4 3" xfId="714" xr:uid="{00000000-0005-0000-0000-000013100000}"/>
    <cellStyle name="Normal 4 4 3 2" xfId="1177" xr:uid="{00000000-0005-0000-0000-000014100000}"/>
    <cellStyle name="Normal 4 4 3 2 2" xfId="4256" xr:uid="{00000000-0005-0000-0000-000015100000}"/>
    <cellStyle name="Normal 4 4 3 3" xfId="1652" xr:uid="{00000000-0005-0000-0000-000016100000}"/>
    <cellStyle name="Normal 4 4 3 3 2" xfId="4718" xr:uid="{00000000-0005-0000-0000-000017100000}"/>
    <cellStyle name="Normal 4 4 3 4" xfId="3801" xr:uid="{00000000-0005-0000-0000-000018100000}"/>
    <cellStyle name="Normal 4 4 3 5" xfId="3104" xr:uid="{00000000-0005-0000-0000-000019100000}"/>
    <cellStyle name="Normal 4 4 3 6" xfId="2405" xr:uid="{00000000-0005-0000-0000-00001A100000}"/>
    <cellStyle name="Normal 4 4 4" xfId="950" xr:uid="{00000000-0005-0000-0000-00001B100000}"/>
    <cellStyle name="Normal 4 4 4 2" xfId="1897" xr:uid="{00000000-0005-0000-0000-00001C100000}"/>
    <cellStyle name="Normal 4 4 4 2 2" xfId="4959" xr:uid="{00000000-0005-0000-0000-00001D100000}"/>
    <cellStyle name="Normal 4 4 4 3" xfId="4029" xr:uid="{00000000-0005-0000-0000-00001E100000}"/>
    <cellStyle name="Normal 4 4 4 4" xfId="3336" xr:uid="{00000000-0005-0000-0000-00001F100000}"/>
    <cellStyle name="Normal 4 4 4 5" xfId="2637" xr:uid="{00000000-0005-0000-0000-000020100000}"/>
    <cellStyle name="Normal 4 4 5" xfId="1408" xr:uid="{00000000-0005-0000-0000-000021100000}"/>
    <cellStyle name="Normal 4 4 5 2" xfId="4484" xr:uid="{00000000-0005-0000-0000-000022100000}"/>
    <cellStyle name="Normal 4 4 6" xfId="3571" xr:uid="{00000000-0005-0000-0000-000023100000}"/>
    <cellStyle name="Normal 4 4 7" xfId="2870" xr:uid="{00000000-0005-0000-0000-000024100000}"/>
    <cellStyle name="Normal 4 4 8" xfId="2172" xr:uid="{00000000-0005-0000-0000-000025100000}"/>
    <cellStyle name="Normal 4 4 9" xfId="5403" xr:uid="{8BF1C632-A5A7-4F20-B148-0810DBB5EC1B}"/>
    <cellStyle name="Normal 4 5" xfId="425" xr:uid="{00000000-0005-0000-0000-000026100000}"/>
    <cellStyle name="Normal 4 6" xfId="426" xr:uid="{00000000-0005-0000-0000-000027100000}"/>
    <cellStyle name="Normal 4 6 2" xfId="427" xr:uid="{00000000-0005-0000-0000-000028100000}"/>
    <cellStyle name="Normal 4 6 2 2" xfId="717" xr:uid="{00000000-0005-0000-0000-000029100000}"/>
    <cellStyle name="Normal 4 6 2 2 2" xfId="1180" xr:uid="{00000000-0005-0000-0000-00002A100000}"/>
    <cellStyle name="Normal 4 6 2 2 2 2" xfId="4259" xr:uid="{00000000-0005-0000-0000-00002B100000}"/>
    <cellStyle name="Normal 4 6 2 2 3" xfId="1655" xr:uid="{00000000-0005-0000-0000-00002C100000}"/>
    <cellStyle name="Normal 4 6 2 2 3 2" xfId="4721" xr:uid="{00000000-0005-0000-0000-00002D100000}"/>
    <cellStyle name="Normal 4 6 2 2 4" xfId="3804" xr:uid="{00000000-0005-0000-0000-00002E100000}"/>
    <cellStyle name="Normal 4 6 2 2 5" xfId="3107" xr:uid="{00000000-0005-0000-0000-00002F100000}"/>
    <cellStyle name="Normal 4 6 2 2 6" xfId="2408" xr:uid="{00000000-0005-0000-0000-000030100000}"/>
    <cellStyle name="Normal 4 6 2 3" xfId="953" xr:uid="{00000000-0005-0000-0000-000031100000}"/>
    <cellStyle name="Normal 4 6 2 3 2" xfId="1900" xr:uid="{00000000-0005-0000-0000-000032100000}"/>
    <cellStyle name="Normal 4 6 2 3 2 2" xfId="4962" xr:uid="{00000000-0005-0000-0000-000033100000}"/>
    <cellStyle name="Normal 4 6 2 3 3" xfId="4032" xr:uid="{00000000-0005-0000-0000-000034100000}"/>
    <cellStyle name="Normal 4 6 2 3 4" xfId="3339" xr:uid="{00000000-0005-0000-0000-000035100000}"/>
    <cellStyle name="Normal 4 6 2 3 5" xfId="2640" xr:uid="{00000000-0005-0000-0000-000036100000}"/>
    <cellStyle name="Normal 4 6 2 4" xfId="1411" xr:uid="{00000000-0005-0000-0000-000037100000}"/>
    <cellStyle name="Normal 4 6 2 4 2" xfId="4487" xr:uid="{00000000-0005-0000-0000-000038100000}"/>
    <cellStyle name="Normal 4 6 2 5" xfId="3574" xr:uid="{00000000-0005-0000-0000-000039100000}"/>
    <cellStyle name="Normal 4 6 2 6" xfId="2873" xr:uid="{00000000-0005-0000-0000-00003A100000}"/>
    <cellStyle name="Normal 4 6 2 7" xfId="2175" xr:uid="{00000000-0005-0000-0000-00003B100000}"/>
    <cellStyle name="Normal 4 6 3" xfId="716" xr:uid="{00000000-0005-0000-0000-00003C100000}"/>
    <cellStyle name="Normal 4 6 3 2" xfId="1179" xr:uid="{00000000-0005-0000-0000-00003D100000}"/>
    <cellStyle name="Normal 4 6 3 2 2" xfId="4258" xr:uid="{00000000-0005-0000-0000-00003E100000}"/>
    <cellStyle name="Normal 4 6 3 3" xfId="1654" xr:uid="{00000000-0005-0000-0000-00003F100000}"/>
    <cellStyle name="Normal 4 6 3 3 2" xfId="4720" xr:uid="{00000000-0005-0000-0000-000040100000}"/>
    <cellStyle name="Normal 4 6 3 4" xfId="3803" xr:uid="{00000000-0005-0000-0000-000041100000}"/>
    <cellStyle name="Normal 4 6 3 5" xfId="3106" xr:uid="{00000000-0005-0000-0000-000042100000}"/>
    <cellStyle name="Normal 4 6 3 6" xfId="2407" xr:uid="{00000000-0005-0000-0000-000043100000}"/>
    <cellStyle name="Normal 4 6 4" xfId="952" xr:uid="{00000000-0005-0000-0000-000044100000}"/>
    <cellStyle name="Normal 4 6 4 2" xfId="1899" xr:uid="{00000000-0005-0000-0000-000045100000}"/>
    <cellStyle name="Normal 4 6 4 2 2" xfId="4961" xr:uid="{00000000-0005-0000-0000-000046100000}"/>
    <cellStyle name="Normal 4 6 4 3" xfId="4031" xr:uid="{00000000-0005-0000-0000-000047100000}"/>
    <cellStyle name="Normal 4 6 4 4" xfId="3338" xr:uid="{00000000-0005-0000-0000-000048100000}"/>
    <cellStyle name="Normal 4 6 4 5" xfId="2639" xr:uid="{00000000-0005-0000-0000-000049100000}"/>
    <cellStyle name="Normal 4 6 5" xfId="1410" xr:uid="{00000000-0005-0000-0000-00004A100000}"/>
    <cellStyle name="Normal 4 6 5 2" xfId="4486" xr:uid="{00000000-0005-0000-0000-00004B100000}"/>
    <cellStyle name="Normal 4 6 6" xfId="3573" xr:uid="{00000000-0005-0000-0000-00004C100000}"/>
    <cellStyle name="Normal 4 6 7" xfId="2872" xr:uid="{00000000-0005-0000-0000-00004D100000}"/>
    <cellStyle name="Normal 4 6 8" xfId="2174" xr:uid="{00000000-0005-0000-0000-00004E100000}"/>
    <cellStyle name="Normal 4 7" xfId="428" xr:uid="{00000000-0005-0000-0000-00004F100000}"/>
    <cellStyle name="Normal 4 7 2" xfId="718" xr:uid="{00000000-0005-0000-0000-000050100000}"/>
    <cellStyle name="Normal 4 7 2 2" xfId="1181" xr:uid="{00000000-0005-0000-0000-000051100000}"/>
    <cellStyle name="Normal 4 7 2 2 2" xfId="4260" xr:uid="{00000000-0005-0000-0000-000052100000}"/>
    <cellStyle name="Normal 4 7 2 3" xfId="1656" xr:uid="{00000000-0005-0000-0000-000053100000}"/>
    <cellStyle name="Normal 4 7 2 3 2" xfId="4722" xr:uid="{00000000-0005-0000-0000-000054100000}"/>
    <cellStyle name="Normal 4 7 2 4" xfId="3805" xr:uid="{00000000-0005-0000-0000-000055100000}"/>
    <cellStyle name="Normal 4 7 2 5" xfId="3108" xr:uid="{00000000-0005-0000-0000-000056100000}"/>
    <cellStyle name="Normal 4 7 2 6" xfId="2409" xr:uid="{00000000-0005-0000-0000-000057100000}"/>
    <cellStyle name="Normal 4 7 3" xfId="954" xr:uid="{00000000-0005-0000-0000-000058100000}"/>
    <cellStyle name="Normal 4 7 3 2" xfId="1901" xr:uid="{00000000-0005-0000-0000-000059100000}"/>
    <cellStyle name="Normal 4 7 3 2 2" xfId="4963" xr:uid="{00000000-0005-0000-0000-00005A100000}"/>
    <cellStyle name="Normal 4 7 3 3" xfId="4033" xr:uid="{00000000-0005-0000-0000-00005B100000}"/>
    <cellStyle name="Normal 4 7 3 4" xfId="3340" xr:uid="{00000000-0005-0000-0000-00005C100000}"/>
    <cellStyle name="Normal 4 7 3 5" xfId="2641" xr:uid="{00000000-0005-0000-0000-00005D100000}"/>
    <cellStyle name="Normal 4 7 4" xfId="1412" xr:uid="{00000000-0005-0000-0000-00005E100000}"/>
    <cellStyle name="Normal 4 7 4 2" xfId="4488" xr:uid="{00000000-0005-0000-0000-00005F100000}"/>
    <cellStyle name="Normal 4 7 5" xfId="3575" xr:uid="{00000000-0005-0000-0000-000060100000}"/>
    <cellStyle name="Normal 4 7 6" xfId="2874" xr:uid="{00000000-0005-0000-0000-000061100000}"/>
    <cellStyle name="Normal 4 7 7" xfId="2176" xr:uid="{00000000-0005-0000-0000-000062100000}"/>
    <cellStyle name="Normal 4 8" xfId="429" xr:uid="{00000000-0005-0000-0000-000063100000}"/>
    <cellStyle name="Normal 4 8 2" xfId="719" xr:uid="{00000000-0005-0000-0000-000064100000}"/>
    <cellStyle name="Normal 4 8 2 2" xfId="1182" xr:uid="{00000000-0005-0000-0000-000065100000}"/>
    <cellStyle name="Normal 4 8 2 2 2" xfId="4261" xr:uid="{00000000-0005-0000-0000-000066100000}"/>
    <cellStyle name="Normal 4 8 2 3" xfId="1657" xr:uid="{00000000-0005-0000-0000-000067100000}"/>
    <cellStyle name="Normal 4 8 2 3 2" xfId="4723" xr:uid="{00000000-0005-0000-0000-000068100000}"/>
    <cellStyle name="Normal 4 8 2 4" xfId="3806" xr:uid="{00000000-0005-0000-0000-000069100000}"/>
    <cellStyle name="Normal 4 8 2 5" xfId="3109" xr:uid="{00000000-0005-0000-0000-00006A100000}"/>
    <cellStyle name="Normal 4 8 2 6" xfId="2410" xr:uid="{00000000-0005-0000-0000-00006B100000}"/>
    <cellStyle name="Normal 4 8 3" xfId="955" xr:uid="{00000000-0005-0000-0000-00006C100000}"/>
    <cellStyle name="Normal 4 8 3 2" xfId="1902" xr:uid="{00000000-0005-0000-0000-00006D100000}"/>
    <cellStyle name="Normal 4 8 3 2 2" xfId="4964" xr:uid="{00000000-0005-0000-0000-00006E100000}"/>
    <cellStyle name="Normal 4 8 3 3" xfId="4034" xr:uid="{00000000-0005-0000-0000-00006F100000}"/>
    <cellStyle name="Normal 4 8 3 4" xfId="3341" xr:uid="{00000000-0005-0000-0000-000070100000}"/>
    <cellStyle name="Normal 4 8 3 5" xfId="2642" xr:uid="{00000000-0005-0000-0000-000071100000}"/>
    <cellStyle name="Normal 4 8 4" xfId="1413" xr:uid="{00000000-0005-0000-0000-000072100000}"/>
    <cellStyle name="Normal 4 8 4 2" xfId="4489" xr:uid="{00000000-0005-0000-0000-000073100000}"/>
    <cellStyle name="Normal 4 8 5" xfId="3576" xr:uid="{00000000-0005-0000-0000-000074100000}"/>
    <cellStyle name="Normal 4 8 6" xfId="2875" xr:uid="{00000000-0005-0000-0000-000075100000}"/>
    <cellStyle name="Normal 4 8 7" xfId="2177" xr:uid="{00000000-0005-0000-0000-000076100000}"/>
    <cellStyle name="Normal 4 9" xfId="559" xr:uid="{00000000-0005-0000-0000-000077100000}"/>
    <cellStyle name="Normal 4 9 2" xfId="1022" xr:uid="{00000000-0005-0000-0000-000078100000}"/>
    <cellStyle name="Normal 4 9 2 2" xfId="4101" xr:uid="{00000000-0005-0000-0000-000079100000}"/>
    <cellStyle name="Normal 4 9 3" xfId="1451" xr:uid="{00000000-0005-0000-0000-00007A100000}"/>
    <cellStyle name="Normal 4 9 4" xfId="3646" xr:uid="{00000000-0005-0000-0000-00007B100000}"/>
    <cellStyle name="Normal 40" xfId="430" xr:uid="{00000000-0005-0000-0000-00007C100000}"/>
    <cellStyle name="Normal 41" xfId="431" xr:uid="{00000000-0005-0000-0000-00007D100000}"/>
    <cellStyle name="Normal 42" xfId="432" xr:uid="{00000000-0005-0000-0000-00007E100000}"/>
    <cellStyle name="Normal 43" xfId="433" xr:uid="{00000000-0005-0000-0000-00007F100000}"/>
    <cellStyle name="Normal 44" xfId="434" xr:uid="{00000000-0005-0000-0000-000080100000}"/>
    <cellStyle name="Normal 45" xfId="435" xr:uid="{00000000-0005-0000-0000-000081100000}"/>
    <cellStyle name="Normal 46" xfId="436" xr:uid="{00000000-0005-0000-0000-000082100000}"/>
    <cellStyle name="Normal 47" xfId="437" xr:uid="{00000000-0005-0000-0000-000083100000}"/>
    <cellStyle name="Normal 47 2" xfId="720" xr:uid="{00000000-0005-0000-0000-000084100000}"/>
    <cellStyle name="Normal 47 2 2" xfId="1183" xr:uid="{00000000-0005-0000-0000-000085100000}"/>
    <cellStyle name="Normal 47 2 2 2" xfId="4262" xr:uid="{00000000-0005-0000-0000-000086100000}"/>
    <cellStyle name="Normal 47 2 3" xfId="1658" xr:uid="{00000000-0005-0000-0000-000087100000}"/>
    <cellStyle name="Normal 47 2 3 2" xfId="4724" xr:uid="{00000000-0005-0000-0000-000088100000}"/>
    <cellStyle name="Normal 47 2 4" xfId="3807" xr:uid="{00000000-0005-0000-0000-000089100000}"/>
    <cellStyle name="Normal 47 2 5" xfId="3110" xr:uid="{00000000-0005-0000-0000-00008A100000}"/>
    <cellStyle name="Normal 47 2 6" xfId="2411" xr:uid="{00000000-0005-0000-0000-00008B100000}"/>
    <cellStyle name="Normal 47 3" xfId="956" xr:uid="{00000000-0005-0000-0000-00008C100000}"/>
    <cellStyle name="Normal 47 3 2" xfId="1904" xr:uid="{00000000-0005-0000-0000-00008D100000}"/>
    <cellStyle name="Normal 47 3 2 2" xfId="4966" xr:uid="{00000000-0005-0000-0000-00008E100000}"/>
    <cellStyle name="Normal 47 3 3" xfId="4035" xr:uid="{00000000-0005-0000-0000-00008F100000}"/>
    <cellStyle name="Normal 47 3 4" xfId="3342" xr:uid="{00000000-0005-0000-0000-000090100000}"/>
    <cellStyle name="Normal 47 3 5" xfId="2643" xr:uid="{00000000-0005-0000-0000-000091100000}"/>
    <cellStyle name="Normal 47 4" xfId="1414" xr:uid="{00000000-0005-0000-0000-000092100000}"/>
    <cellStyle name="Normal 47 4 2" xfId="4490" xr:uid="{00000000-0005-0000-0000-000093100000}"/>
    <cellStyle name="Normal 47 5" xfId="3577" xr:uid="{00000000-0005-0000-0000-000094100000}"/>
    <cellStyle name="Normal 47 6" xfId="2876" xr:uid="{00000000-0005-0000-0000-000095100000}"/>
    <cellStyle name="Normal 47 7" xfId="2178" xr:uid="{00000000-0005-0000-0000-000096100000}"/>
    <cellStyle name="Normal 48" xfId="438" xr:uid="{00000000-0005-0000-0000-000097100000}"/>
    <cellStyle name="Normal 48 2" xfId="721" xr:uid="{00000000-0005-0000-0000-000098100000}"/>
    <cellStyle name="Normal 48 2 2" xfId="1184" xr:uid="{00000000-0005-0000-0000-000099100000}"/>
    <cellStyle name="Normal 48 2 2 2" xfId="4263" xr:uid="{00000000-0005-0000-0000-00009A100000}"/>
    <cellStyle name="Normal 48 2 3" xfId="1659" xr:uid="{00000000-0005-0000-0000-00009B100000}"/>
    <cellStyle name="Normal 48 2 3 2" xfId="4725" xr:uid="{00000000-0005-0000-0000-00009C100000}"/>
    <cellStyle name="Normal 48 2 4" xfId="3808" xr:uid="{00000000-0005-0000-0000-00009D100000}"/>
    <cellStyle name="Normal 48 2 5" xfId="3111" xr:uid="{00000000-0005-0000-0000-00009E100000}"/>
    <cellStyle name="Normal 48 2 6" xfId="2412" xr:uid="{00000000-0005-0000-0000-00009F100000}"/>
    <cellStyle name="Normal 48 3" xfId="957" xr:uid="{00000000-0005-0000-0000-0000A0100000}"/>
    <cellStyle name="Normal 48 3 2" xfId="1905" xr:uid="{00000000-0005-0000-0000-0000A1100000}"/>
    <cellStyle name="Normal 48 3 2 2" xfId="4967" xr:uid="{00000000-0005-0000-0000-0000A2100000}"/>
    <cellStyle name="Normal 48 3 3" xfId="4036" xr:uid="{00000000-0005-0000-0000-0000A3100000}"/>
    <cellStyle name="Normal 48 3 4" xfId="3343" xr:uid="{00000000-0005-0000-0000-0000A4100000}"/>
    <cellStyle name="Normal 48 3 5" xfId="2644" xr:uid="{00000000-0005-0000-0000-0000A5100000}"/>
    <cellStyle name="Normal 48 4" xfId="1415" xr:uid="{00000000-0005-0000-0000-0000A6100000}"/>
    <cellStyle name="Normal 48 4 2" xfId="4491" xr:uid="{00000000-0005-0000-0000-0000A7100000}"/>
    <cellStyle name="Normal 48 5" xfId="3578" xr:uid="{00000000-0005-0000-0000-0000A8100000}"/>
    <cellStyle name="Normal 48 6" xfId="2877" xr:uid="{00000000-0005-0000-0000-0000A9100000}"/>
    <cellStyle name="Normal 48 7" xfId="2179" xr:uid="{00000000-0005-0000-0000-0000AA100000}"/>
    <cellStyle name="Normal 49" xfId="439" xr:uid="{00000000-0005-0000-0000-0000AB100000}"/>
    <cellStyle name="Normal 49 2" xfId="722" xr:uid="{00000000-0005-0000-0000-0000AC100000}"/>
    <cellStyle name="Normal 49 2 2" xfId="1185" xr:uid="{00000000-0005-0000-0000-0000AD100000}"/>
    <cellStyle name="Normal 49 2 2 2" xfId="4264" xr:uid="{00000000-0005-0000-0000-0000AE100000}"/>
    <cellStyle name="Normal 49 2 3" xfId="1660" xr:uid="{00000000-0005-0000-0000-0000AF100000}"/>
    <cellStyle name="Normal 49 2 3 2" xfId="4726" xr:uid="{00000000-0005-0000-0000-0000B0100000}"/>
    <cellStyle name="Normal 49 2 4" xfId="3809" xr:uid="{00000000-0005-0000-0000-0000B1100000}"/>
    <cellStyle name="Normal 49 2 5" xfId="3112" xr:uid="{00000000-0005-0000-0000-0000B2100000}"/>
    <cellStyle name="Normal 49 2 6" xfId="2413" xr:uid="{00000000-0005-0000-0000-0000B3100000}"/>
    <cellStyle name="Normal 49 3" xfId="958" xr:uid="{00000000-0005-0000-0000-0000B4100000}"/>
    <cellStyle name="Normal 49 3 2" xfId="1906" xr:uid="{00000000-0005-0000-0000-0000B5100000}"/>
    <cellStyle name="Normal 49 3 2 2" xfId="4968" xr:uid="{00000000-0005-0000-0000-0000B6100000}"/>
    <cellStyle name="Normal 49 3 3" xfId="4037" xr:uid="{00000000-0005-0000-0000-0000B7100000}"/>
    <cellStyle name="Normal 49 3 4" xfId="3344" xr:uid="{00000000-0005-0000-0000-0000B8100000}"/>
    <cellStyle name="Normal 49 3 5" xfId="2645" xr:uid="{00000000-0005-0000-0000-0000B9100000}"/>
    <cellStyle name="Normal 49 4" xfId="1416" xr:uid="{00000000-0005-0000-0000-0000BA100000}"/>
    <cellStyle name="Normal 49 4 2" xfId="4492" xr:uid="{00000000-0005-0000-0000-0000BB100000}"/>
    <cellStyle name="Normal 49 5" xfId="3579" xr:uid="{00000000-0005-0000-0000-0000BC100000}"/>
    <cellStyle name="Normal 49 6" xfId="2878" xr:uid="{00000000-0005-0000-0000-0000BD100000}"/>
    <cellStyle name="Normal 49 7" xfId="2180" xr:uid="{00000000-0005-0000-0000-0000BE100000}"/>
    <cellStyle name="Normal 5" xfId="131" xr:uid="{00000000-0005-0000-0000-0000BF100000}"/>
    <cellStyle name="Normal 5 2" xfId="440" xr:uid="{00000000-0005-0000-0000-0000C0100000}"/>
    <cellStyle name="Normal 5 2 2" xfId="5411" xr:uid="{C75D0397-A6CF-4353-A663-8396EADD126E}"/>
    <cellStyle name="Normal 5 3" xfId="441" xr:uid="{00000000-0005-0000-0000-0000C1100000}"/>
    <cellStyle name="Normal 5 3 2" xfId="5402" xr:uid="{739C8A5C-1A4C-4A60-9F68-BDD73A06321F}"/>
    <cellStyle name="Normal 5 4" xfId="442" xr:uid="{00000000-0005-0000-0000-0000C2100000}"/>
    <cellStyle name="Normal 50" xfId="156" xr:uid="{00000000-0005-0000-0000-0000C3100000}"/>
    <cellStyle name="Normal 50 2" xfId="566" xr:uid="{00000000-0005-0000-0000-0000C4100000}"/>
    <cellStyle name="Normal 50 2 2" xfId="1029" xr:uid="{00000000-0005-0000-0000-0000C5100000}"/>
    <cellStyle name="Normal 50 2 2 2" xfId="4108" xr:uid="{00000000-0005-0000-0000-0000C6100000}"/>
    <cellStyle name="Normal 50 2 3" xfId="1504" xr:uid="{00000000-0005-0000-0000-0000C7100000}"/>
    <cellStyle name="Normal 50 2 3 2" xfId="4570" xr:uid="{00000000-0005-0000-0000-0000C8100000}"/>
    <cellStyle name="Normal 50 2 4" xfId="3653" xr:uid="{00000000-0005-0000-0000-0000C9100000}"/>
    <cellStyle name="Normal 50 2 5" xfId="2956" xr:uid="{00000000-0005-0000-0000-0000CA100000}"/>
    <cellStyle name="Normal 50 2 6" xfId="2257" xr:uid="{00000000-0005-0000-0000-0000CB100000}"/>
    <cellStyle name="Normal 50 3" xfId="801" xr:uid="{00000000-0005-0000-0000-0000CC100000}"/>
    <cellStyle name="Normal 50 3 2" xfId="1742" xr:uid="{00000000-0005-0000-0000-0000CD100000}"/>
    <cellStyle name="Normal 50 3 2 2" xfId="4804" xr:uid="{00000000-0005-0000-0000-0000CE100000}"/>
    <cellStyle name="Normal 50 3 3" xfId="3881" xr:uid="{00000000-0005-0000-0000-0000CF100000}"/>
    <cellStyle name="Normal 50 3 4" xfId="3188" xr:uid="{00000000-0005-0000-0000-0000D0100000}"/>
    <cellStyle name="Normal 50 3 5" xfId="2488" xr:uid="{00000000-0005-0000-0000-0000D1100000}"/>
    <cellStyle name="Normal 50 4" xfId="1260" xr:uid="{00000000-0005-0000-0000-0000D2100000}"/>
    <cellStyle name="Normal 50 4 2" xfId="4336" xr:uid="{00000000-0005-0000-0000-0000D3100000}"/>
    <cellStyle name="Normal 50 5" xfId="3423" xr:uid="{00000000-0005-0000-0000-0000D4100000}"/>
    <cellStyle name="Normal 50 6" xfId="2722" xr:uid="{00000000-0005-0000-0000-0000D5100000}"/>
    <cellStyle name="Normal 50 7" xfId="2021" xr:uid="{00000000-0005-0000-0000-0000D6100000}"/>
    <cellStyle name="Normal 51" xfId="523" xr:uid="{00000000-0005-0000-0000-0000D7100000}"/>
    <cellStyle name="Normal 51 2" xfId="750" xr:uid="{00000000-0005-0000-0000-0000D8100000}"/>
    <cellStyle name="Normal 51 2 2" xfId="1213" xr:uid="{00000000-0005-0000-0000-0000D9100000}"/>
    <cellStyle name="Normal 51 2 2 2" xfId="4292" xr:uid="{00000000-0005-0000-0000-0000DA100000}"/>
    <cellStyle name="Normal 51 2 3" xfId="1691" xr:uid="{00000000-0005-0000-0000-0000DB100000}"/>
    <cellStyle name="Normal 51 2 3 2" xfId="4754" xr:uid="{00000000-0005-0000-0000-0000DC100000}"/>
    <cellStyle name="Normal 51 2 4" xfId="3837" xr:uid="{00000000-0005-0000-0000-0000DD100000}"/>
    <cellStyle name="Normal 51 2 5" xfId="3140" xr:uid="{00000000-0005-0000-0000-0000DE100000}"/>
    <cellStyle name="Normal 51 2 6" xfId="2441" xr:uid="{00000000-0005-0000-0000-0000DF100000}"/>
    <cellStyle name="Normal 51 3" xfId="986" xr:uid="{00000000-0005-0000-0000-0000E0100000}"/>
    <cellStyle name="Normal 51 3 2" xfId="1937" xr:uid="{00000000-0005-0000-0000-0000E1100000}"/>
    <cellStyle name="Normal 51 3 2 2" xfId="4999" xr:uid="{00000000-0005-0000-0000-0000E2100000}"/>
    <cellStyle name="Normal 51 3 3" xfId="4065" xr:uid="{00000000-0005-0000-0000-0000E3100000}"/>
    <cellStyle name="Normal 51 3 4" xfId="3372" xr:uid="{00000000-0005-0000-0000-0000E4100000}"/>
    <cellStyle name="Normal 51 3 5" xfId="2673" xr:uid="{00000000-0005-0000-0000-0000E5100000}"/>
    <cellStyle name="Normal 51 4" xfId="1447" xr:uid="{00000000-0005-0000-0000-0000E6100000}"/>
    <cellStyle name="Normal 51 4 2" xfId="4523" xr:uid="{00000000-0005-0000-0000-0000E7100000}"/>
    <cellStyle name="Normal 51 5" xfId="3610" xr:uid="{00000000-0005-0000-0000-0000E8100000}"/>
    <cellStyle name="Normal 51 6" xfId="2909" xr:uid="{00000000-0005-0000-0000-0000E9100000}"/>
    <cellStyle name="Normal 51 7" xfId="2209" xr:uid="{00000000-0005-0000-0000-0000EA100000}"/>
    <cellStyle name="Normal 52" xfId="752" xr:uid="{00000000-0005-0000-0000-0000EB100000}"/>
    <cellStyle name="Normal 529" xfId="443" xr:uid="{00000000-0005-0000-0000-0000EC100000}"/>
    <cellStyle name="Normal 53" xfId="751" xr:uid="{00000000-0005-0000-0000-0000ED100000}"/>
    <cellStyle name="Normal 54" xfId="754" xr:uid="{00000000-0005-0000-0000-0000EE100000}"/>
    <cellStyle name="Normal 55" xfId="755" xr:uid="{00000000-0005-0000-0000-0000EF100000}"/>
    <cellStyle name="Normal 56" xfId="800" xr:uid="{00000000-0005-0000-0000-0000F0100000}"/>
    <cellStyle name="Normal 56 2" xfId="5379" xr:uid="{36D5509F-C5B5-40E7-8BDD-4CF75EFC9874}"/>
    <cellStyle name="Normal 57" xfId="785" xr:uid="{00000000-0005-0000-0000-0000F1100000}"/>
    <cellStyle name="Normal 58" xfId="1679" xr:uid="{00000000-0005-0000-0000-0000F2100000}"/>
    <cellStyle name="Normal 59" xfId="1677" xr:uid="{00000000-0005-0000-0000-0000F3100000}"/>
    <cellStyle name="Normal 6" xfId="4" xr:uid="{00000000-0005-0000-0000-0000F4100000}"/>
    <cellStyle name="Normal 6 2" xfId="132" xr:uid="{00000000-0005-0000-0000-0000F5100000}"/>
    <cellStyle name="Normal 6 2 2" xfId="444" xr:uid="{00000000-0005-0000-0000-0000F6100000}"/>
    <cellStyle name="Normal 6 2 3" xfId="5396" xr:uid="{398F2E34-5E9C-4A78-838B-1BCB3FCB6A45}"/>
    <cellStyle name="Normal 6 3" xfId="133" xr:uid="{00000000-0005-0000-0000-0000F7100000}"/>
    <cellStyle name="Normal 6 3 2" xfId="5405" xr:uid="{F467492D-8655-420F-80BD-FB982FD1F7C8}"/>
    <cellStyle name="Normal 6 4" xfId="1461" xr:uid="{00000000-0005-0000-0000-0000F8100000}"/>
    <cellStyle name="Normal 6 4 2" xfId="5397" xr:uid="{E5E58AAF-D12E-4032-B6F7-B0B3151EACFC}"/>
    <cellStyle name="Normal 6 5" xfId="5348" xr:uid="{0A6F1C3A-2E2B-476C-B8DA-BE73B4172E02}"/>
    <cellStyle name="Normal 60" xfId="1690" xr:uid="{00000000-0005-0000-0000-0000F9100000}"/>
    <cellStyle name="Normal 61" xfId="1696" xr:uid="{00000000-0005-0000-0000-0000FA100000}"/>
    <cellStyle name="Normal 62" xfId="1215" xr:uid="{00000000-0005-0000-0000-0000FB100000}"/>
    <cellStyle name="Normal 63" xfId="1216" xr:uid="{00000000-0005-0000-0000-0000FC100000}"/>
    <cellStyle name="Normal 64" xfId="1952" xr:uid="{00000000-0005-0000-0000-0000FD100000}"/>
    <cellStyle name="Normal 65" xfId="1958" xr:uid="{00000000-0005-0000-0000-0000FE100000}"/>
    <cellStyle name="Normal 65 2" xfId="5019" xr:uid="{00000000-0005-0000-0000-0000FF100000}"/>
    <cellStyle name="Normal 65 3" xfId="5377" xr:uid="{749A2C0C-CFE2-47A9-9D5C-3315E3F25AD6}"/>
    <cellStyle name="Normal 66" xfId="1960" xr:uid="{00000000-0005-0000-0000-000000110000}"/>
    <cellStyle name="Normal 66 2" xfId="5023" xr:uid="{00000000-0005-0000-0000-000001110000}"/>
    <cellStyle name="Normal 66 3" xfId="5376" xr:uid="{82390D01-F364-493F-B52C-9D0AED4097BB}"/>
    <cellStyle name="Normal 67" xfId="1962" xr:uid="{00000000-0005-0000-0000-000002110000}"/>
    <cellStyle name="Normal 67 2" xfId="5029" xr:uid="{00000000-0005-0000-0000-000003110000}"/>
    <cellStyle name="Normal 68" xfId="1971" xr:uid="{00000000-0005-0000-0000-000004110000}"/>
    <cellStyle name="Normal 68 2" xfId="5031" xr:uid="{00000000-0005-0000-0000-000005110000}"/>
    <cellStyle name="Normal 68 3" xfId="5386" xr:uid="{9D8DD2C3-5867-4CEC-AF5D-A9D82D6B63C2}"/>
    <cellStyle name="Normal 69" xfId="5034" xr:uid="{00000000-0005-0000-0000-000006110000}"/>
    <cellStyle name="Normal 69 2" xfId="5371" xr:uid="{4BFD4908-E286-4F99-8534-903A109FDE46}"/>
    <cellStyle name="Normal 69 3" xfId="5381" xr:uid="{01660284-1455-47EF-A5CB-92DD5ACE5CA6}"/>
    <cellStyle name="Normal 7" xfId="134" xr:uid="{00000000-0005-0000-0000-000007110000}"/>
    <cellStyle name="Normal 7 11" xfId="445" xr:uid="{00000000-0005-0000-0000-000008110000}"/>
    <cellStyle name="Normal 7 2" xfId="446" xr:uid="{00000000-0005-0000-0000-000009110000}"/>
    <cellStyle name="Normal 7 2 2" xfId="447" xr:uid="{00000000-0005-0000-0000-00000A110000}"/>
    <cellStyle name="Normal 7 2 2 2" xfId="724" xr:uid="{00000000-0005-0000-0000-00000B110000}"/>
    <cellStyle name="Normal 7 2 2 2 2" xfId="1187" xr:uid="{00000000-0005-0000-0000-00000C110000}"/>
    <cellStyle name="Normal 7 2 2 2 2 2" xfId="4266" xr:uid="{00000000-0005-0000-0000-00000D110000}"/>
    <cellStyle name="Normal 7 2 2 2 3" xfId="1662" xr:uid="{00000000-0005-0000-0000-00000E110000}"/>
    <cellStyle name="Normal 7 2 2 2 3 2" xfId="4728" xr:uid="{00000000-0005-0000-0000-00000F110000}"/>
    <cellStyle name="Normal 7 2 2 2 4" xfId="3811" xr:uid="{00000000-0005-0000-0000-000010110000}"/>
    <cellStyle name="Normal 7 2 2 2 5" xfId="3114" xr:uid="{00000000-0005-0000-0000-000011110000}"/>
    <cellStyle name="Normal 7 2 2 2 6" xfId="2415" xr:uid="{00000000-0005-0000-0000-000012110000}"/>
    <cellStyle name="Normal 7 2 2 3" xfId="960" xr:uid="{00000000-0005-0000-0000-000013110000}"/>
    <cellStyle name="Normal 7 2 2 3 2" xfId="1908" xr:uid="{00000000-0005-0000-0000-000014110000}"/>
    <cellStyle name="Normal 7 2 2 3 2 2" xfId="4970" xr:uid="{00000000-0005-0000-0000-000015110000}"/>
    <cellStyle name="Normal 7 2 2 3 3" xfId="4039" xr:uid="{00000000-0005-0000-0000-000016110000}"/>
    <cellStyle name="Normal 7 2 2 3 4" xfId="3346" xr:uid="{00000000-0005-0000-0000-000017110000}"/>
    <cellStyle name="Normal 7 2 2 3 5" xfId="2647" xr:uid="{00000000-0005-0000-0000-000018110000}"/>
    <cellStyle name="Normal 7 2 2 4" xfId="1418" xr:uid="{00000000-0005-0000-0000-000019110000}"/>
    <cellStyle name="Normal 7 2 2 4 2" xfId="4494" xr:uid="{00000000-0005-0000-0000-00001A110000}"/>
    <cellStyle name="Normal 7 2 2 5" xfId="3581" xr:uid="{00000000-0005-0000-0000-00001B110000}"/>
    <cellStyle name="Normal 7 2 2 6" xfId="2880" xr:uid="{00000000-0005-0000-0000-00001C110000}"/>
    <cellStyle name="Normal 7 2 2 7" xfId="2182" xr:uid="{00000000-0005-0000-0000-00001D110000}"/>
    <cellStyle name="Normal 7 2 3" xfId="723" xr:uid="{00000000-0005-0000-0000-00001E110000}"/>
    <cellStyle name="Normal 7 2 3 2" xfId="1186" xr:uid="{00000000-0005-0000-0000-00001F110000}"/>
    <cellStyle name="Normal 7 2 3 2 2" xfId="4265" xr:uid="{00000000-0005-0000-0000-000020110000}"/>
    <cellStyle name="Normal 7 2 3 3" xfId="1661" xr:uid="{00000000-0005-0000-0000-000021110000}"/>
    <cellStyle name="Normal 7 2 3 3 2" xfId="4727" xr:uid="{00000000-0005-0000-0000-000022110000}"/>
    <cellStyle name="Normal 7 2 3 4" xfId="3810" xr:uid="{00000000-0005-0000-0000-000023110000}"/>
    <cellStyle name="Normal 7 2 3 5" xfId="3113" xr:uid="{00000000-0005-0000-0000-000024110000}"/>
    <cellStyle name="Normal 7 2 3 6" xfId="2414" xr:uid="{00000000-0005-0000-0000-000025110000}"/>
    <cellStyle name="Normal 7 2 4" xfId="959" xr:uid="{00000000-0005-0000-0000-000026110000}"/>
    <cellStyle name="Normal 7 2 4 2" xfId="1907" xr:uid="{00000000-0005-0000-0000-000027110000}"/>
    <cellStyle name="Normal 7 2 4 2 2" xfId="4969" xr:uid="{00000000-0005-0000-0000-000028110000}"/>
    <cellStyle name="Normal 7 2 4 3" xfId="4038" xr:uid="{00000000-0005-0000-0000-000029110000}"/>
    <cellStyle name="Normal 7 2 4 4" xfId="3345" xr:uid="{00000000-0005-0000-0000-00002A110000}"/>
    <cellStyle name="Normal 7 2 4 5" xfId="2646" xr:uid="{00000000-0005-0000-0000-00002B110000}"/>
    <cellStyle name="Normal 7 2 5" xfId="1417" xr:uid="{00000000-0005-0000-0000-00002C110000}"/>
    <cellStyle name="Normal 7 2 5 2" xfId="4493" xr:uid="{00000000-0005-0000-0000-00002D110000}"/>
    <cellStyle name="Normal 7 2 6" xfId="3580" xr:uid="{00000000-0005-0000-0000-00002E110000}"/>
    <cellStyle name="Normal 7 2 7" xfId="2879" xr:uid="{00000000-0005-0000-0000-00002F110000}"/>
    <cellStyle name="Normal 7 2 8" xfId="2181" xr:uid="{00000000-0005-0000-0000-000030110000}"/>
    <cellStyle name="Normal 7 2 9" xfId="5391" xr:uid="{408DA74F-B336-42AB-A7CA-5835E9977CA6}"/>
    <cellStyle name="Normal 7 3" xfId="448" xr:uid="{00000000-0005-0000-0000-000031110000}"/>
    <cellStyle name="Normal 7 3 2" xfId="5406" xr:uid="{E3620CC3-2B5A-43FF-B31E-C9CD1BFD08C9}"/>
    <cellStyle name="Normal 70" xfId="5229" xr:uid="{16128E32-3764-4E10-9242-1802C2C5C8B3}"/>
    <cellStyle name="Normal 70 2" xfId="5367" xr:uid="{45E5C2CB-2AEE-4156-AB82-E2881F052B29}"/>
    <cellStyle name="Normal 70 3" xfId="5382" xr:uid="{6199AE61-F92F-4FEC-ACD7-FC334D1D21A3}"/>
    <cellStyle name="Normal 71" xfId="5233" xr:uid="{3B3723B9-C95D-4FEA-A345-205060709435}"/>
    <cellStyle name="Normal 71 2" xfId="5374" xr:uid="{B0F56F84-7F6B-47F3-B224-987DC3A312FF}"/>
    <cellStyle name="Normal 72" xfId="5378" xr:uid="{7503CF6D-06FB-4F12-BBF1-181848ECDF45}"/>
    <cellStyle name="Normal 73" xfId="5259" xr:uid="{00000000-0005-0000-0000-0000ED140000}"/>
    <cellStyle name="Normal 76" xfId="5373" xr:uid="{280D84C6-1621-49EC-88FB-C02CDC69B45B}"/>
    <cellStyle name="Normal 77" xfId="5380" xr:uid="{42CB3A2D-6396-4223-8832-19B409B370A0}"/>
    <cellStyle name="Normal 77 2" xfId="5389" xr:uid="{59BB6D1E-473D-47CA-A38F-938824FE6705}"/>
    <cellStyle name="Normal 78" xfId="5383" xr:uid="{0E282D4B-E5A0-4CD4-AAFA-537B8B92563D}"/>
    <cellStyle name="Normal 79" xfId="5384" xr:uid="{96149F7F-C2A1-44C4-80CE-5F980CFD18D1}"/>
    <cellStyle name="Normal 8" xfId="135" xr:uid="{00000000-0005-0000-0000-000032110000}"/>
    <cellStyle name="Normal 8 2" xfId="449" xr:uid="{00000000-0005-0000-0000-000033110000}"/>
    <cellStyle name="Normal 8 3" xfId="450" xr:uid="{00000000-0005-0000-0000-000034110000}"/>
    <cellStyle name="Normal 8 4" xfId="5407" xr:uid="{7B6E4879-C031-471E-9841-26E18096BAA0}"/>
    <cellStyle name="Normal 80" xfId="5388" xr:uid="{570A9650-60BF-403E-AC2D-4031B0B06DAD}"/>
    <cellStyle name="Normal 81" xfId="5385" xr:uid="{C33B449A-9338-4D9A-BE63-05A7FDB6C2A1}"/>
    <cellStyle name="Normal 82" xfId="5387" xr:uid="{BD1B693D-1683-48EF-90AE-60C368298574}"/>
    <cellStyle name="Normal 9" xfId="136" xr:uid="{00000000-0005-0000-0000-000035110000}"/>
    <cellStyle name="Normal 9 10" xfId="2716" xr:uid="{00000000-0005-0000-0000-000036110000}"/>
    <cellStyle name="Normal 9 11" xfId="5024" xr:uid="{00000000-0005-0000-0000-000037110000}"/>
    <cellStyle name="Normal 9 12" xfId="2015" xr:uid="{00000000-0005-0000-0000-000038110000}"/>
    <cellStyle name="Normal 9 13" xfId="5408" xr:uid="{3549598A-2006-4011-B2D1-C80268353E4A}"/>
    <cellStyle name="Normal 9 2" xfId="137" xr:uid="{00000000-0005-0000-0000-000039110000}"/>
    <cellStyle name="Normal 9 2 2" xfId="451" xr:uid="{00000000-0005-0000-0000-00003A110000}"/>
    <cellStyle name="Normal 9 2 2 2" xfId="725" xr:uid="{00000000-0005-0000-0000-00003B110000}"/>
    <cellStyle name="Normal 9 2 2 2 2" xfId="1188" xr:uid="{00000000-0005-0000-0000-00003C110000}"/>
    <cellStyle name="Normal 9 2 2 2 2 2" xfId="4267" xr:uid="{00000000-0005-0000-0000-00003D110000}"/>
    <cellStyle name="Normal 9 2 2 2 3" xfId="1663" xr:uid="{00000000-0005-0000-0000-00003E110000}"/>
    <cellStyle name="Normal 9 2 2 2 3 2" xfId="4729" xr:uid="{00000000-0005-0000-0000-00003F110000}"/>
    <cellStyle name="Normal 9 2 2 2 4" xfId="3812" xr:uid="{00000000-0005-0000-0000-000040110000}"/>
    <cellStyle name="Normal 9 2 2 2 5" xfId="3115" xr:uid="{00000000-0005-0000-0000-000041110000}"/>
    <cellStyle name="Normal 9 2 2 2 6" xfId="2416" xr:uid="{00000000-0005-0000-0000-000042110000}"/>
    <cellStyle name="Normal 9 2 2 3" xfId="961" xr:uid="{00000000-0005-0000-0000-000043110000}"/>
    <cellStyle name="Normal 9 2 2 3 2" xfId="1909" xr:uid="{00000000-0005-0000-0000-000044110000}"/>
    <cellStyle name="Normal 9 2 2 3 2 2" xfId="4971" xr:uid="{00000000-0005-0000-0000-000045110000}"/>
    <cellStyle name="Normal 9 2 2 3 3" xfId="4040" xr:uid="{00000000-0005-0000-0000-000046110000}"/>
    <cellStyle name="Normal 9 2 2 3 4" xfId="3347" xr:uid="{00000000-0005-0000-0000-000047110000}"/>
    <cellStyle name="Normal 9 2 2 3 5" xfId="2648" xr:uid="{00000000-0005-0000-0000-000048110000}"/>
    <cellStyle name="Normal 9 2 2 4" xfId="1419" xr:uid="{00000000-0005-0000-0000-000049110000}"/>
    <cellStyle name="Normal 9 2 2 4 2" xfId="4495" xr:uid="{00000000-0005-0000-0000-00004A110000}"/>
    <cellStyle name="Normal 9 2 2 5" xfId="3582" xr:uid="{00000000-0005-0000-0000-00004B110000}"/>
    <cellStyle name="Normal 9 2 2 6" xfId="2881" xr:uid="{00000000-0005-0000-0000-00004C110000}"/>
    <cellStyle name="Normal 9 2 2 7" xfId="2183" xr:uid="{00000000-0005-0000-0000-00004D110000}"/>
    <cellStyle name="Normal 9 2 3" xfId="562" xr:uid="{00000000-0005-0000-0000-00004E110000}"/>
    <cellStyle name="Normal 9 2 3 2" xfId="1025" xr:uid="{00000000-0005-0000-0000-00004F110000}"/>
    <cellStyle name="Normal 9 2 3 2 2" xfId="4104" xr:uid="{00000000-0005-0000-0000-000050110000}"/>
    <cellStyle name="Normal 9 2 3 3" xfId="1500" xr:uid="{00000000-0005-0000-0000-000051110000}"/>
    <cellStyle name="Normal 9 2 3 3 2" xfId="4566" xr:uid="{00000000-0005-0000-0000-000052110000}"/>
    <cellStyle name="Normal 9 2 3 4" xfId="3649" xr:uid="{00000000-0005-0000-0000-000053110000}"/>
    <cellStyle name="Normal 9 2 3 5" xfId="2952" xr:uid="{00000000-0005-0000-0000-000054110000}"/>
    <cellStyle name="Normal 9 2 3 6" xfId="2253" xr:uid="{00000000-0005-0000-0000-000055110000}"/>
    <cellStyle name="Normal 9 2 4" xfId="796" xr:uid="{00000000-0005-0000-0000-000056110000}"/>
    <cellStyle name="Normal 9 2 4 2" xfId="1737" xr:uid="{00000000-0005-0000-0000-000057110000}"/>
    <cellStyle name="Normal 9 2 4 2 2" xfId="4799" xr:uid="{00000000-0005-0000-0000-000058110000}"/>
    <cellStyle name="Normal 9 2 4 3" xfId="3877" xr:uid="{00000000-0005-0000-0000-000059110000}"/>
    <cellStyle name="Normal 9 2 4 4" xfId="3183" xr:uid="{00000000-0005-0000-0000-00005A110000}"/>
    <cellStyle name="Normal 9 2 4 5" xfId="2484" xr:uid="{00000000-0005-0000-0000-00005B110000}"/>
    <cellStyle name="Normal 9 2 5" xfId="1255" xr:uid="{00000000-0005-0000-0000-00005C110000}"/>
    <cellStyle name="Normal 9 2 5 2" xfId="4331" xr:uid="{00000000-0005-0000-0000-00005D110000}"/>
    <cellStyle name="Normal 9 2 6" xfId="3418" xr:uid="{00000000-0005-0000-0000-00005E110000}"/>
    <cellStyle name="Normal 9 2 7" xfId="2717" xr:uid="{00000000-0005-0000-0000-00005F110000}"/>
    <cellStyle name="Normal 9 2 8" xfId="2016" xr:uid="{00000000-0005-0000-0000-000060110000}"/>
    <cellStyle name="Normal 9 3" xfId="138" xr:uid="{00000000-0005-0000-0000-000061110000}"/>
    <cellStyle name="Normal 9 3 2" xfId="452" xr:uid="{00000000-0005-0000-0000-000062110000}"/>
    <cellStyle name="Normal 9 3 2 2" xfId="726" xr:uid="{00000000-0005-0000-0000-000063110000}"/>
    <cellStyle name="Normal 9 3 2 2 2" xfId="1189" xr:uid="{00000000-0005-0000-0000-000064110000}"/>
    <cellStyle name="Normal 9 3 2 2 2 2" xfId="4268" xr:uid="{00000000-0005-0000-0000-000065110000}"/>
    <cellStyle name="Normal 9 3 2 2 3" xfId="1664" xr:uid="{00000000-0005-0000-0000-000066110000}"/>
    <cellStyle name="Normal 9 3 2 2 3 2" xfId="4730" xr:uid="{00000000-0005-0000-0000-000067110000}"/>
    <cellStyle name="Normal 9 3 2 2 4" xfId="3813" xr:uid="{00000000-0005-0000-0000-000068110000}"/>
    <cellStyle name="Normal 9 3 2 2 5" xfId="3116" xr:uid="{00000000-0005-0000-0000-000069110000}"/>
    <cellStyle name="Normal 9 3 2 2 6" xfId="2417" xr:uid="{00000000-0005-0000-0000-00006A110000}"/>
    <cellStyle name="Normal 9 3 2 3" xfId="962" xr:uid="{00000000-0005-0000-0000-00006B110000}"/>
    <cellStyle name="Normal 9 3 2 3 2" xfId="1910" xr:uid="{00000000-0005-0000-0000-00006C110000}"/>
    <cellStyle name="Normal 9 3 2 3 2 2" xfId="4972" xr:uid="{00000000-0005-0000-0000-00006D110000}"/>
    <cellStyle name="Normal 9 3 2 3 3" xfId="4041" xr:uid="{00000000-0005-0000-0000-00006E110000}"/>
    <cellStyle name="Normal 9 3 2 3 4" xfId="3348" xr:uid="{00000000-0005-0000-0000-00006F110000}"/>
    <cellStyle name="Normal 9 3 2 3 5" xfId="2649" xr:uid="{00000000-0005-0000-0000-000070110000}"/>
    <cellStyle name="Normal 9 3 2 4" xfId="1420" xr:uid="{00000000-0005-0000-0000-000071110000}"/>
    <cellStyle name="Normal 9 3 2 4 2" xfId="4496" xr:uid="{00000000-0005-0000-0000-000072110000}"/>
    <cellStyle name="Normal 9 3 2 5" xfId="3583" xr:uid="{00000000-0005-0000-0000-000073110000}"/>
    <cellStyle name="Normal 9 3 2 6" xfId="2882" xr:uid="{00000000-0005-0000-0000-000074110000}"/>
    <cellStyle name="Normal 9 3 2 7" xfId="2184" xr:uid="{00000000-0005-0000-0000-000075110000}"/>
    <cellStyle name="Normal 9 3 3" xfId="563" xr:uid="{00000000-0005-0000-0000-000076110000}"/>
    <cellStyle name="Normal 9 3 3 2" xfId="1026" xr:uid="{00000000-0005-0000-0000-000077110000}"/>
    <cellStyle name="Normal 9 3 3 2 2" xfId="4105" xr:uid="{00000000-0005-0000-0000-000078110000}"/>
    <cellStyle name="Normal 9 3 3 3" xfId="1501" xr:uid="{00000000-0005-0000-0000-000079110000}"/>
    <cellStyle name="Normal 9 3 3 3 2" xfId="4567" xr:uid="{00000000-0005-0000-0000-00007A110000}"/>
    <cellStyle name="Normal 9 3 3 4" xfId="3650" xr:uid="{00000000-0005-0000-0000-00007B110000}"/>
    <cellStyle name="Normal 9 3 3 5" xfId="2953" xr:uid="{00000000-0005-0000-0000-00007C110000}"/>
    <cellStyle name="Normal 9 3 3 6" xfId="2254" xr:uid="{00000000-0005-0000-0000-00007D110000}"/>
    <cellStyle name="Normal 9 3 4" xfId="797" xr:uid="{00000000-0005-0000-0000-00007E110000}"/>
    <cellStyle name="Normal 9 3 4 2" xfId="1738" xr:uid="{00000000-0005-0000-0000-00007F110000}"/>
    <cellStyle name="Normal 9 3 4 2 2" xfId="4800" xr:uid="{00000000-0005-0000-0000-000080110000}"/>
    <cellStyle name="Normal 9 3 4 3" xfId="3878" xr:uid="{00000000-0005-0000-0000-000081110000}"/>
    <cellStyle name="Normal 9 3 4 4" xfId="3184" xr:uid="{00000000-0005-0000-0000-000082110000}"/>
    <cellStyle name="Normal 9 3 4 5" xfId="2485" xr:uid="{00000000-0005-0000-0000-000083110000}"/>
    <cellStyle name="Normal 9 3 5" xfId="1256" xr:uid="{00000000-0005-0000-0000-000084110000}"/>
    <cellStyle name="Normal 9 3 5 2" xfId="4332" xr:uid="{00000000-0005-0000-0000-000085110000}"/>
    <cellStyle name="Normal 9 3 6" xfId="3419" xr:uid="{00000000-0005-0000-0000-000086110000}"/>
    <cellStyle name="Normal 9 3 7" xfId="2718" xr:uid="{00000000-0005-0000-0000-000087110000}"/>
    <cellStyle name="Normal 9 3 8" xfId="2017" xr:uid="{00000000-0005-0000-0000-000088110000}"/>
    <cellStyle name="Normal 9 4" xfId="453" xr:uid="{00000000-0005-0000-0000-000089110000}"/>
    <cellStyle name="Normal 9 4 2" xfId="454" xr:uid="{00000000-0005-0000-0000-00008A110000}"/>
    <cellStyle name="Normal 9 4 2 2" xfId="728" xr:uid="{00000000-0005-0000-0000-00008B110000}"/>
    <cellStyle name="Normal 9 4 2 2 2" xfId="1191" xr:uid="{00000000-0005-0000-0000-00008C110000}"/>
    <cellStyle name="Normal 9 4 2 2 2 2" xfId="4270" xr:uid="{00000000-0005-0000-0000-00008D110000}"/>
    <cellStyle name="Normal 9 4 2 2 3" xfId="1666" xr:uid="{00000000-0005-0000-0000-00008E110000}"/>
    <cellStyle name="Normal 9 4 2 2 3 2" xfId="4732" xr:uid="{00000000-0005-0000-0000-00008F110000}"/>
    <cellStyle name="Normal 9 4 2 2 4" xfId="3815" xr:uid="{00000000-0005-0000-0000-000090110000}"/>
    <cellStyle name="Normal 9 4 2 2 5" xfId="3118" xr:uid="{00000000-0005-0000-0000-000091110000}"/>
    <cellStyle name="Normal 9 4 2 2 6" xfId="2419" xr:uid="{00000000-0005-0000-0000-000092110000}"/>
    <cellStyle name="Normal 9 4 2 3" xfId="964" xr:uid="{00000000-0005-0000-0000-000093110000}"/>
    <cellStyle name="Normal 9 4 2 3 2" xfId="1912" xr:uid="{00000000-0005-0000-0000-000094110000}"/>
    <cellStyle name="Normal 9 4 2 3 2 2" xfId="4974" xr:uid="{00000000-0005-0000-0000-000095110000}"/>
    <cellStyle name="Normal 9 4 2 3 3" xfId="4043" xr:uid="{00000000-0005-0000-0000-000096110000}"/>
    <cellStyle name="Normal 9 4 2 3 4" xfId="3350" xr:uid="{00000000-0005-0000-0000-000097110000}"/>
    <cellStyle name="Normal 9 4 2 3 5" xfId="2651" xr:uid="{00000000-0005-0000-0000-000098110000}"/>
    <cellStyle name="Normal 9 4 2 4" xfId="1422" xr:uid="{00000000-0005-0000-0000-000099110000}"/>
    <cellStyle name="Normal 9 4 2 4 2" xfId="4498" xr:uid="{00000000-0005-0000-0000-00009A110000}"/>
    <cellStyle name="Normal 9 4 2 5" xfId="3585" xr:uid="{00000000-0005-0000-0000-00009B110000}"/>
    <cellStyle name="Normal 9 4 2 6" xfId="2884" xr:uid="{00000000-0005-0000-0000-00009C110000}"/>
    <cellStyle name="Normal 9 4 2 7" xfId="2186" xr:uid="{00000000-0005-0000-0000-00009D110000}"/>
    <cellStyle name="Normal 9 4 3" xfId="727" xr:uid="{00000000-0005-0000-0000-00009E110000}"/>
    <cellStyle name="Normal 9 4 3 2" xfId="1190" xr:uid="{00000000-0005-0000-0000-00009F110000}"/>
    <cellStyle name="Normal 9 4 3 2 2" xfId="4269" xr:uid="{00000000-0005-0000-0000-0000A0110000}"/>
    <cellStyle name="Normal 9 4 3 3" xfId="1665" xr:uid="{00000000-0005-0000-0000-0000A1110000}"/>
    <cellStyle name="Normal 9 4 3 3 2" xfId="4731" xr:uid="{00000000-0005-0000-0000-0000A2110000}"/>
    <cellStyle name="Normal 9 4 3 4" xfId="3814" xr:uid="{00000000-0005-0000-0000-0000A3110000}"/>
    <cellStyle name="Normal 9 4 3 5" xfId="3117" xr:uid="{00000000-0005-0000-0000-0000A4110000}"/>
    <cellStyle name="Normal 9 4 3 6" xfId="2418" xr:uid="{00000000-0005-0000-0000-0000A5110000}"/>
    <cellStyle name="Normal 9 4 4" xfId="963" xr:uid="{00000000-0005-0000-0000-0000A6110000}"/>
    <cellStyle name="Normal 9 4 4 2" xfId="1911" xr:uid="{00000000-0005-0000-0000-0000A7110000}"/>
    <cellStyle name="Normal 9 4 4 2 2" xfId="4973" xr:uid="{00000000-0005-0000-0000-0000A8110000}"/>
    <cellStyle name="Normal 9 4 4 3" xfId="4042" xr:uid="{00000000-0005-0000-0000-0000A9110000}"/>
    <cellStyle name="Normal 9 4 4 4" xfId="3349" xr:uid="{00000000-0005-0000-0000-0000AA110000}"/>
    <cellStyle name="Normal 9 4 4 5" xfId="2650" xr:uid="{00000000-0005-0000-0000-0000AB110000}"/>
    <cellStyle name="Normal 9 4 5" xfId="1421" xr:uid="{00000000-0005-0000-0000-0000AC110000}"/>
    <cellStyle name="Normal 9 4 5 2" xfId="4497" xr:uid="{00000000-0005-0000-0000-0000AD110000}"/>
    <cellStyle name="Normal 9 4 6" xfId="3584" xr:uid="{00000000-0005-0000-0000-0000AE110000}"/>
    <cellStyle name="Normal 9 4 7" xfId="2883" xr:uid="{00000000-0005-0000-0000-0000AF110000}"/>
    <cellStyle name="Normal 9 4 8" xfId="2185" xr:uid="{00000000-0005-0000-0000-0000B0110000}"/>
    <cellStyle name="Normal 9 5" xfId="455" xr:uid="{00000000-0005-0000-0000-0000B1110000}"/>
    <cellStyle name="Normal 9 5 2" xfId="729" xr:uid="{00000000-0005-0000-0000-0000B2110000}"/>
    <cellStyle name="Normal 9 5 2 2" xfId="1192" xr:uid="{00000000-0005-0000-0000-0000B3110000}"/>
    <cellStyle name="Normal 9 5 2 2 2" xfId="4271" xr:uid="{00000000-0005-0000-0000-0000B4110000}"/>
    <cellStyle name="Normal 9 5 2 3" xfId="1667" xr:uid="{00000000-0005-0000-0000-0000B5110000}"/>
    <cellStyle name="Normal 9 5 2 3 2" xfId="4733" xr:uid="{00000000-0005-0000-0000-0000B6110000}"/>
    <cellStyle name="Normal 9 5 2 4" xfId="3816" xr:uid="{00000000-0005-0000-0000-0000B7110000}"/>
    <cellStyle name="Normal 9 5 2 5" xfId="3119" xr:uid="{00000000-0005-0000-0000-0000B8110000}"/>
    <cellStyle name="Normal 9 5 2 6" xfId="2420" xr:uid="{00000000-0005-0000-0000-0000B9110000}"/>
    <cellStyle name="Normal 9 5 3" xfId="965" xr:uid="{00000000-0005-0000-0000-0000BA110000}"/>
    <cellStyle name="Normal 9 5 3 2" xfId="1913" xr:uid="{00000000-0005-0000-0000-0000BB110000}"/>
    <cellStyle name="Normal 9 5 3 2 2" xfId="4975" xr:uid="{00000000-0005-0000-0000-0000BC110000}"/>
    <cellStyle name="Normal 9 5 3 3" xfId="4044" xr:uid="{00000000-0005-0000-0000-0000BD110000}"/>
    <cellStyle name="Normal 9 5 3 4" xfId="3351" xr:uid="{00000000-0005-0000-0000-0000BE110000}"/>
    <cellStyle name="Normal 9 5 3 5" xfId="2652" xr:uid="{00000000-0005-0000-0000-0000BF110000}"/>
    <cellStyle name="Normal 9 5 4" xfId="1423" xr:uid="{00000000-0005-0000-0000-0000C0110000}"/>
    <cellStyle name="Normal 9 5 4 2" xfId="4499" xr:uid="{00000000-0005-0000-0000-0000C1110000}"/>
    <cellStyle name="Normal 9 5 5" xfId="3586" xr:uid="{00000000-0005-0000-0000-0000C2110000}"/>
    <cellStyle name="Normal 9 5 6" xfId="2885" xr:uid="{00000000-0005-0000-0000-0000C3110000}"/>
    <cellStyle name="Normal 9 5 7" xfId="2187" xr:uid="{00000000-0005-0000-0000-0000C4110000}"/>
    <cellStyle name="Normal 9 6" xfId="561" xr:uid="{00000000-0005-0000-0000-0000C5110000}"/>
    <cellStyle name="Normal 9 6 2" xfId="1024" xr:uid="{00000000-0005-0000-0000-0000C6110000}"/>
    <cellStyle name="Normal 9 6 2 2" xfId="4103" xr:uid="{00000000-0005-0000-0000-0000C7110000}"/>
    <cellStyle name="Normal 9 6 3" xfId="1499" xr:uid="{00000000-0005-0000-0000-0000C8110000}"/>
    <cellStyle name="Normal 9 6 3 2" xfId="4565" xr:uid="{00000000-0005-0000-0000-0000C9110000}"/>
    <cellStyle name="Normal 9 6 4" xfId="3648" xr:uid="{00000000-0005-0000-0000-0000CA110000}"/>
    <cellStyle name="Normal 9 6 5" xfId="2951" xr:uid="{00000000-0005-0000-0000-0000CB110000}"/>
    <cellStyle name="Normal 9 6 6" xfId="2252" xr:uid="{00000000-0005-0000-0000-0000CC110000}"/>
    <cellStyle name="Normal 9 7" xfId="795" xr:uid="{00000000-0005-0000-0000-0000CD110000}"/>
    <cellStyle name="Normal 9 7 2" xfId="1736" xr:uid="{00000000-0005-0000-0000-0000CE110000}"/>
    <cellStyle name="Normal 9 7 2 2" xfId="4798" xr:uid="{00000000-0005-0000-0000-0000CF110000}"/>
    <cellStyle name="Normal 9 7 3" xfId="3876" xr:uid="{00000000-0005-0000-0000-0000D0110000}"/>
    <cellStyle name="Normal 9 7 4" xfId="3182" xr:uid="{00000000-0005-0000-0000-0000D1110000}"/>
    <cellStyle name="Normal 9 7 5" xfId="2483" xr:uid="{00000000-0005-0000-0000-0000D2110000}"/>
    <cellStyle name="Normal 9 8" xfId="1254" xr:uid="{00000000-0005-0000-0000-0000D3110000}"/>
    <cellStyle name="Normal 9 8 2" xfId="4330" xr:uid="{00000000-0005-0000-0000-0000D4110000}"/>
    <cellStyle name="Normal 9 9" xfId="1965" xr:uid="{00000000-0005-0000-0000-0000D5110000}"/>
    <cellStyle name="Normal 9 9 2" xfId="3417" xr:uid="{00000000-0005-0000-0000-0000D6110000}"/>
    <cellStyle name="Normal GHG Numbers (0.00)" xfId="456" xr:uid="{00000000-0005-0000-0000-0000D7110000}"/>
    <cellStyle name="Normal GHG Numbers (0.00) 2" xfId="1844" xr:uid="{00000000-0005-0000-0000-0000D8110000}"/>
    <cellStyle name="Normal GHG Numbers (0.00) 2 2" xfId="4906" xr:uid="{00000000-0005-0000-0000-0000D9110000}"/>
    <cellStyle name="Normal GHG Numbers (0.00) 2 2 2" xfId="5121" xr:uid="{00000000-0005-0000-0000-0000DA110000}"/>
    <cellStyle name="Normal GHG Numbers (0.00) 2 2 3" xfId="5051" xr:uid="{00000000-0005-0000-0000-0000DB110000}"/>
    <cellStyle name="Normal GHG Numbers (0.00) 2 3" xfId="5193" xr:uid="{00000000-0005-0000-0000-0000DC110000}"/>
    <cellStyle name="Normal GHG Numbers (0.00) 2 4" xfId="5097" xr:uid="{00000000-0005-0000-0000-0000DD110000}"/>
    <cellStyle name="Normal GHG Numbers (0.00) 3" xfId="5141" xr:uid="{00000000-0005-0000-0000-0000DE110000}"/>
    <cellStyle name="Normal GHG Numbers (0.00) 4" xfId="5149" xr:uid="{00000000-0005-0000-0000-0000DF110000}"/>
    <cellStyle name="Normal GHG-Shade" xfId="457" xr:uid="{00000000-0005-0000-0000-0000E0110000}"/>
    <cellStyle name="Normal GHG-Shade 2" xfId="458" xr:uid="{00000000-0005-0000-0000-0000E1110000}"/>
    <cellStyle name="Normal_HAND SUBS 3Q03 VALUES ONLY" xfId="5" xr:uid="{00000000-0005-0000-0000-0000E2110000}"/>
    <cellStyle name="Normal_RETS43 VALUES" xfId="6" xr:uid="{00000000-0005-0000-0000-0000E3110000}"/>
    <cellStyle name="Note 2" xfId="139" xr:uid="{00000000-0005-0000-0000-0000E4110000}"/>
    <cellStyle name="Note 2 2" xfId="140" xr:uid="{00000000-0005-0000-0000-0000E5110000}"/>
    <cellStyle name="Note 2 2 2" xfId="459" xr:uid="{00000000-0005-0000-0000-0000E6110000}"/>
    <cellStyle name="Note 2 2 2 2" xfId="460" xr:uid="{00000000-0005-0000-0000-0000E7110000}"/>
    <cellStyle name="Note 2 2 2 2 2" xfId="731" xr:uid="{00000000-0005-0000-0000-0000E8110000}"/>
    <cellStyle name="Note 2 2 2 2 2 2" xfId="1194" xr:uid="{00000000-0005-0000-0000-0000E9110000}"/>
    <cellStyle name="Note 2 2 2 2 2 2 2" xfId="4273" xr:uid="{00000000-0005-0000-0000-0000EA110000}"/>
    <cellStyle name="Note 2 2 2 2 2 3" xfId="1669" xr:uid="{00000000-0005-0000-0000-0000EB110000}"/>
    <cellStyle name="Note 2 2 2 2 2 3 2" xfId="4735" xr:uid="{00000000-0005-0000-0000-0000EC110000}"/>
    <cellStyle name="Note 2 2 2 2 2 4" xfId="3818" xr:uid="{00000000-0005-0000-0000-0000ED110000}"/>
    <cellStyle name="Note 2 2 2 2 2 5" xfId="3121" xr:uid="{00000000-0005-0000-0000-0000EE110000}"/>
    <cellStyle name="Note 2 2 2 2 2 6" xfId="2422" xr:uid="{00000000-0005-0000-0000-0000EF110000}"/>
    <cellStyle name="Note 2 2 2 2 3" xfId="967" xr:uid="{00000000-0005-0000-0000-0000F0110000}"/>
    <cellStyle name="Note 2 2 2 2 3 2" xfId="1915" xr:uid="{00000000-0005-0000-0000-0000F1110000}"/>
    <cellStyle name="Note 2 2 2 2 3 2 2" xfId="4977" xr:uid="{00000000-0005-0000-0000-0000F2110000}"/>
    <cellStyle name="Note 2 2 2 2 3 3" xfId="4046" xr:uid="{00000000-0005-0000-0000-0000F3110000}"/>
    <cellStyle name="Note 2 2 2 2 3 4" xfId="3353" xr:uid="{00000000-0005-0000-0000-0000F4110000}"/>
    <cellStyle name="Note 2 2 2 2 3 5" xfId="2654" xr:uid="{00000000-0005-0000-0000-0000F5110000}"/>
    <cellStyle name="Note 2 2 2 2 4" xfId="1425" xr:uid="{00000000-0005-0000-0000-0000F6110000}"/>
    <cellStyle name="Note 2 2 2 2 4 2" xfId="4501" xr:uid="{00000000-0005-0000-0000-0000F7110000}"/>
    <cellStyle name="Note 2 2 2 2 5" xfId="3588" xr:uid="{00000000-0005-0000-0000-0000F8110000}"/>
    <cellStyle name="Note 2 2 2 2 6" xfId="2887" xr:uid="{00000000-0005-0000-0000-0000F9110000}"/>
    <cellStyle name="Note 2 2 2 2 7" xfId="2189" xr:uid="{00000000-0005-0000-0000-0000FA110000}"/>
    <cellStyle name="Note 2 2 2 3" xfId="730" xr:uid="{00000000-0005-0000-0000-0000FB110000}"/>
    <cellStyle name="Note 2 2 2 3 2" xfId="1193" xr:uid="{00000000-0005-0000-0000-0000FC110000}"/>
    <cellStyle name="Note 2 2 2 3 2 2" xfId="4272" xr:uid="{00000000-0005-0000-0000-0000FD110000}"/>
    <cellStyle name="Note 2 2 2 3 3" xfId="1668" xr:uid="{00000000-0005-0000-0000-0000FE110000}"/>
    <cellStyle name="Note 2 2 2 3 3 2" xfId="4734" xr:uid="{00000000-0005-0000-0000-0000FF110000}"/>
    <cellStyle name="Note 2 2 2 3 4" xfId="3817" xr:uid="{00000000-0005-0000-0000-000000120000}"/>
    <cellStyle name="Note 2 2 2 3 5" xfId="3120" xr:uid="{00000000-0005-0000-0000-000001120000}"/>
    <cellStyle name="Note 2 2 2 3 6" xfId="2421" xr:uid="{00000000-0005-0000-0000-000002120000}"/>
    <cellStyle name="Note 2 2 2 4" xfId="966" xr:uid="{00000000-0005-0000-0000-000003120000}"/>
    <cellStyle name="Note 2 2 2 4 2" xfId="1914" xr:uid="{00000000-0005-0000-0000-000004120000}"/>
    <cellStyle name="Note 2 2 2 4 2 2" xfId="4976" xr:uid="{00000000-0005-0000-0000-000005120000}"/>
    <cellStyle name="Note 2 2 2 4 3" xfId="4045" xr:uid="{00000000-0005-0000-0000-000006120000}"/>
    <cellStyle name="Note 2 2 2 4 4" xfId="3352" xr:uid="{00000000-0005-0000-0000-000007120000}"/>
    <cellStyle name="Note 2 2 2 4 5" xfId="2653" xr:uid="{00000000-0005-0000-0000-000008120000}"/>
    <cellStyle name="Note 2 2 2 5" xfId="1424" xr:uid="{00000000-0005-0000-0000-000009120000}"/>
    <cellStyle name="Note 2 2 2 5 2" xfId="4500" xr:uid="{00000000-0005-0000-0000-00000A120000}"/>
    <cellStyle name="Note 2 2 2 6" xfId="3587" xr:uid="{00000000-0005-0000-0000-00000B120000}"/>
    <cellStyle name="Note 2 2 2 7" xfId="2886" xr:uid="{00000000-0005-0000-0000-00000C120000}"/>
    <cellStyle name="Note 2 2 2 8" xfId="2188" xr:uid="{00000000-0005-0000-0000-00000D120000}"/>
    <cellStyle name="Note 2 2 3" xfId="461" xr:uid="{00000000-0005-0000-0000-00000E120000}"/>
    <cellStyle name="Note 2 2 3 2" xfId="732" xr:uid="{00000000-0005-0000-0000-00000F120000}"/>
    <cellStyle name="Note 2 2 3 2 2" xfId="1195" xr:uid="{00000000-0005-0000-0000-000010120000}"/>
    <cellStyle name="Note 2 2 3 2 2 2" xfId="4274" xr:uid="{00000000-0005-0000-0000-000011120000}"/>
    <cellStyle name="Note 2 2 3 2 3" xfId="1670" xr:uid="{00000000-0005-0000-0000-000012120000}"/>
    <cellStyle name="Note 2 2 3 2 3 2" xfId="4736" xr:uid="{00000000-0005-0000-0000-000013120000}"/>
    <cellStyle name="Note 2 2 3 2 4" xfId="3819" xr:uid="{00000000-0005-0000-0000-000014120000}"/>
    <cellStyle name="Note 2 2 3 2 5" xfId="3122" xr:uid="{00000000-0005-0000-0000-000015120000}"/>
    <cellStyle name="Note 2 2 3 2 6" xfId="2423" xr:uid="{00000000-0005-0000-0000-000016120000}"/>
    <cellStyle name="Note 2 2 3 3" xfId="968" xr:uid="{00000000-0005-0000-0000-000017120000}"/>
    <cellStyle name="Note 2 2 3 3 2" xfId="1916" xr:uid="{00000000-0005-0000-0000-000018120000}"/>
    <cellStyle name="Note 2 2 3 3 2 2" xfId="4978" xr:uid="{00000000-0005-0000-0000-000019120000}"/>
    <cellStyle name="Note 2 2 3 3 3" xfId="4047" xr:uid="{00000000-0005-0000-0000-00001A120000}"/>
    <cellStyle name="Note 2 2 3 3 4" xfId="3354" xr:uid="{00000000-0005-0000-0000-00001B120000}"/>
    <cellStyle name="Note 2 2 3 3 5" xfId="2655" xr:uid="{00000000-0005-0000-0000-00001C120000}"/>
    <cellStyle name="Note 2 2 3 4" xfId="1426" xr:uid="{00000000-0005-0000-0000-00001D120000}"/>
    <cellStyle name="Note 2 2 3 4 2" xfId="4502" xr:uid="{00000000-0005-0000-0000-00001E120000}"/>
    <cellStyle name="Note 2 2 3 5" xfId="3589" xr:uid="{00000000-0005-0000-0000-00001F120000}"/>
    <cellStyle name="Note 2 2 3 6" xfId="2888" xr:uid="{00000000-0005-0000-0000-000020120000}"/>
    <cellStyle name="Note 2 2 3 7" xfId="2190" xr:uid="{00000000-0005-0000-0000-000021120000}"/>
    <cellStyle name="Note 2 2 4" xfId="564" xr:uid="{00000000-0005-0000-0000-000022120000}"/>
    <cellStyle name="Note 2 2 4 2" xfId="1027" xr:uid="{00000000-0005-0000-0000-000023120000}"/>
    <cellStyle name="Note 2 2 4 2 2" xfId="4106" xr:uid="{00000000-0005-0000-0000-000024120000}"/>
    <cellStyle name="Note 2 2 4 3" xfId="1502" xr:uid="{00000000-0005-0000-0000-000025120000}"/>
    <cellStyle name="Note 2 2 4 3 2" xfId="4568" xr:uid="{00000000-0005-0000-0000-000026120000}"/>
    <cellStyle name="Note 2 2 4 4" xfId="3651" xr:uid="{00000000-0005-0000-0000-000027120000}"/>
    <cellStyle name="Note 2 2 4 5" xfId="2954" xr:uid="{00000000-0005-0000-0000-000028120000}"/>
    <cellStyle name="Note 2 2 4 6" xfId="2255" xr:uid="{00000000-0005-0000-0000-000029120000}"/>
    <cellStyle name="Note 2 2 5" xfId="798" xr:uid="{00000000-0005-0000-0000-00002A120000}"/>
    <cellStyle name="Note 2 2 5 2" xfId="1739" xr:uid="{00000000-0005-0000-0000-00002B120000}"/>
    <cellStyle name="Note 2 2 5 2 2" xfId="4801" xr:uid="{00000000-0005-0000-0000-00002C120000}"/>
    <cellStyle name="Note 2 2 5 3" xfId="3879" xr:uid="{00000000-0005-0000-0000-00002D120000}"/>
    <cellStyle name="Note 2 2 5 4" xfId="3185" xr:uid="{00000000-0005-0000-0000-00002E120000}"/>
    <cellStyle name="Note 2 2 5 5" xfId="2486" xr:uid="{00000000-0005-0000-0000-00002F120000}"/>
    <cellStyle name="Note 2 2 6" xfId="1257" xr:uid="{00000000-0005-0000-0000-000030120000}"/>
    <cellStyle name="Note 2 2 6 2" xfId="4333" xr:uid="{00000000-0005-0000-0000-000031120000}"/>
    <cellStyle name="Note 2 2 7" xfId="3420" xr:uid="{00000000-0005-0000-0000-000032120000}"/>
    <cellStyle name="Note 2 2 8" xfId="2719" xr:uid="{00000000-0005-0000-0000-000033120000}"/>
    <cellStyle name="Note 2 2 9" xfId="2018" xr:uid="{00000000-0005-0000-0000-000034120000}"/>
    <cellStyle name="Note 2 3" xfId="462" xr:uid="{00000000-0005-0000-0000-000035120000}"/>
    <cellStyle name="Note 2 4" xfId="463" xr:uid="{00000000-0005-0000-0000-000036120000}"/>
    <cellStyle name="Note 2 4 2" xfId="464" xr:uid="{00000000-0005-0000-0000-000037120000}"/>
    <cellStyle name="Note 2 4 2 2" xfId="734" xr:uid="{00000000-0005-0000-0000-000038120000}"/>
    <cellStyle name="Note 2 4 2 2 2" xfId="1197" xr:uid="{00000000-0005-0000-0000-000039120000}"/>
    <cellStyle name="Note 2 4 2 2 2 2" xfId="4276" xr:uid="{00000000-0005-0000-0000-00003A120000}"/>
    <cellStyle name="Note 2 4 2 2 3" xfId="1672" xr:uid="{00000000-0005-0000-0000-00003B120000}"/>
    <cellStyle name="Note 2 4 2 2 3 2" xfId="4738" xr:uid="{00000000-0005-0000-0000-00003C120000}"/>
    <cellStyle name="Note 2 4 2 2 4" xfId="3821" xr:uid="{00000000-0005-0000-0000-00003D120000}"/>
    <cellStyle name="Note 2 4 2 2 5" xfId="3124" xr:uid="{00000000-0005-0000-0000-00003E120000}"/>
    <cellStyle name="Note 2 4 2 2 6" xfId="2425" xr:uid="{00000000-0005-0000-0000-00003F120000}"/>
    <cellStyle name="Note 2 4 2 3" xfId="970" xr:uid="{00000000-0005-0000-0000-000040120000}"/>
    <cellStyle name="Note 2 4 2 3 2" xfId="1918" xr:uid="{00000000-0005-0000-0000-000041120000}"/>
    <cellStyle name="Note 2 4 2 3 2 2" xfId="4980" xr:uid="{00000000-0005-0000-0000-000042120000}"/>
    <cellStyle name="Note 2 4 2 3 3" xfId="4049" xr:uid="{00000000-0005-0000-0000-000043120000}"/>
    <cellStyle name="Note 2 4 2 3 4" xfId="3356" xr:uid="{00000000-0005-0000-0000-000044120000}"/>
    <cellStyle name="Note 2 4 2 3 5" xfId="2657" xr:uid="{00000000-0005-0000-0000-000045120000}"/>
    <cellStyle name="Note 2 4 2 4" xfId="1428" xr:uid="{00000000-0005-0000-0000-000046120000}"/>
    <cellStyle name="Note 2 4 2 4 2" xfId="4504" xr:uid="{00000000-0005-0000-0000-000047120000}"/>
    <cellStyle name="Note 2 4 2 5" xfId="3591" xr:uid="{00000000-0005-0000-0000-000048120000}"/>
    <cellStyle name="Note 2 4 2 6" xfId="2890" xr:uid="{00000000-0005-0000-0000-000049120000}"/>
    <cellStyle name="Note 2 4 2 7" xfId="2192" xr:uid="{00000000-0005-0000-0000-00004A120000}"/>
    <cellStyle name="Note 2 4 3" xfId="733" xr:uid="{00000000-0005-0000-0000-00004B120000}"/>
    <cellStyle name="Note 2 4 3 2" xfId="1196" xr:uid="{00000000-0005-0000-0000-00004C120000}"/>
    <cellStyle name="Note 2 4 3 2 2" xfId="4275" xr:uid="{00000000-0005-0000-0000-00004D120000}"/>
    <cellStyle name="Note 2 4 3 3" xfId="1671" xr:uid="{00000000-0005-0000-0000-00004E120000}"/>
    <cellStyle name="Note 2 4 3 3 2" xfId="4737" xr:uid="{00000000-0005-0000-0000-00004F120000}"/>
    <cellStyle name="Note 2 4 3 4" xfId="3820" xr:uid="{00000000-0005-0000-0000-000050120000}"/>
    <cellStyle name="Note 2 4 3 5" xfId="3123" xr:uid="{00000000-0005-0000-0000-000051120000}"/>
    <cellStyle name="Note 2 4 3 6" xfId="2424" xr:uid="{00000000-0005-0000-0000-000052120000}"/>
    <cellStyle name="Note 2 4 4" xfId="969" xr:uid="{00000000-0005-0000-0000-000053120000}"/>
    <cellStyle name="Note 2 4 4 2" xfId="1917" xr:uid="{00000000-0005-0000-0000-000054120000}"/>
    <cellStyle name="Note 2 4 4 2 2" xfId="4979" xr:uid="{00000000-0005-0000-0000-000055120000}"/>
    <cellStyle name="Note 2 4 4 3" xfId="4048" xr:uid="{00000000-0005-0000-0000-000056120000}"/>
    <cellStyle name="Note 2 4 4 4" xfId="3355" xr:uid="{00000000-0005-0000-0000-000057120000}"/>
    <cellStyle name="Note 2 4 4 5" xfId="2656" xr:uid="{00000000-0005-0000-0000-000058120000}"/>
    <cellStyle name="Note 2 4 5" xfId="1427" xr:uid="{00000000-0005-0000-0000-000059120000}"/>
    <cellStyle name="Note 2 4 5 2" xfId="4503" xr:uid="{00000000-0005-0000-0000-00005A120000}"/>
    <cellStyle name="Note 2 4 6" xfId="3590" xr:uid="{00000000-0005-0000-0000-00005B120000}"/>
    <cellStyle name="Note 2 4 7" xfId="2889" xr:uid="{00000000-0005-0000-0000-00005C120000}"/>
    <cellStyle name="Note 2 4 8" xfId="2191" xr:uid="{00000000-0005-0000-0000-00005D120000}"/>
    <cellStyle name="Note 2 5" xfId="5300" xr:uid="{51E04E4D-7E7F-485C-AE8A-48F1016915B7}"/>
    <cellStyle name="Note 3" xfId="5262" xr:uid="{00000000-0005-0000-0000-00001F150000}"/>
    <cellStyle name="Output" xfId="5239" builtinId="21" customBuiltin="1"/>
    <cellStyle name="Output 2" xfId="142" xr:uid="{00000000-0005-0000-0000-00005E120000}"/>
    <cellStyle name="Output 2 2" xfId="5301" xr:uid="{DE7AED75-706D-4FCF-9B51-2D2FD3258459}"/>
    <cellStyle name="Output 3" xfId="141" xr:uid="{00000000-0005-0000-0000-00005F120000}"/>
    <cellStyle name="Percent" xfId="7" builtinId="5"/>
    <cellStyle name="Percent 10" xfId="1964" xr:uid="{00000000-0005-0000-0000-000061120000}"/>
    <cellStyle name="Percent 10 2" xfId="5022" xr:uid="{00000000-0005-0000-0000-000062120000}"/>
    <cellStyle name="Percent 11" xfId="5033" xr:uid="{00000000-0005-0000-0000-000063120000}"/>
    <cellStyle name="Percent 12" xfId="5231" xr:uid="{55FCFE00-DDFE-4A52-8C0D-8F3F7E11B035}"/>
    <cellStyle name="Percent 13" xfId="5260" xr:uid="{00000000-0005-0000-0000-000022150000}"/>
    <cellStyle name="Percent 2" xfId="143" xr:uid="{00000000-0005-0000-0000-000064120000}"/>
    <cellStyle name="Percent 2 2" xfId="144" xr:uid="{00000000-0005-0000-0000-000065120000}"/>
    <cellStyle name="Percent 2 2 2" xfId="465" xr:uid="{00000000-0005-0000-0000-000066120000}"/>
    <cellStyle name="Percent 2 2 3" xfId="466" xr:uid="{00000000-0005-0000-0000-000067120000}"/>
    <cellStyle name="Percent 2 2 4" xfId="467" xr:uid="{00000000-0005-0000-0000-000068120000}"/>
    <cellStyle name="Percent 2 3" xfId="145" xr:uid="{00000000-0005-0000-0000-000069120000}"/>
    <cellStyle name="Percent 2 3 2" xfId="468" xr:uid="{00000000-0005-0000-0000-00006A120000}"/>
    <cellStyle name="Percent 2 4" xfId="469" xr:uid="{00000000-0005-0000-0000-00006B120000}"/>
    <cellStyle name="Percent 2 5" xfId="470" xr:uid="{00000000-0005-0000-0000-00006C120000}"/>
    <cellStyle name="Percent 2 6" xfId="1450" xr:uid="{00000000-0005-0000-0000-00006D120000}"/>
    <cellStyle name="Percent 3" xfId="146" xr:uid="{00000000-0005-0000-0000-00006E120000}"/>
    <cellStyle name="Percent 3 2" xfId="471" xr:uid="{00000000-0005-0000-0000-00006F120000}"/>
    <cellStyle name="Percent 3 2 2" xfId="472" xr:uid="{00000000-0005-0000-0000-000070120000}"/>
    <cellStyle name="Percent 3 2 3" xfId="5342" xr:uid="{1A4FF738-8417-4455-BDCA-314893C3B3D2}"/>
    <cellStyle name="Percent 3 3" xfId="473" xr:uid="{00000000-0005-0000-0000-000071120000}"/>
    <cellStyle name="Percent 3 3 2" xfId="5347" xr:uid="{8BEB285E-CAF1-431A-A3EB-B46688AF8AA5}"/>
    <cellStyle name="Percent 3 4" xfId="1458" xr:uid="{00000000-0005-0000-0000-000072120000}"/>
    <cellStyle name="Percent 3 4 2" xfId="1695" xr:uid="{00000000-0005-0000-0000-000073120000}"/>
    <cellStyle name="Percent 3 4 2 2" xfId="4758" xr:uid="{00000000-0005-0000-0000-000074120000}"/>
    <cellStyle name="Percent 3 4 2 3" xfId="3144" xr:uid="{00000000-0005-0000-0000-000075120000}"/>
    <cellStyle name="Percent 3 4 2 4" xfId="2445" xr:uid="{00000000-0005-0000-0000-000076120000}"/>
    <cellStyle name="Percent 3 4 3" xfId="1943" xr:uid="{00000000-0005-0000-0000-000077120000}"/>
    <cellStyle name="Percent 3 4 3 2" xfId="5005" xr:uid="{00000000-0005-0000-0000-000078120000}"/>
    <cellStyle name="Percent 3 4 3 3" xfId="3376" xr:uid="{00000000-0005-0000-0000-000079120000}"/>
    <cellStyle name="Percent 3 4 3 4" xfId="2677" xr:uid="{00000000-0005-0000-0000-00007A120000}"/>
    <cellStyle name="Percent 3 4 4" xfId="4527" xr:uid="{00000000-0005-0000-0000-00007B120000}"/>
    <cellStyle name="Percent 3 4 5" xfId="2913" xr:uid="{00000000-0005-0000-0000-00007C120000}"/>
    <cellStyle name="Percent 3 4 6" xfId="2213" xr:uid="{00000000-0005-0000-0000-00007D120000}"/>
    <cellStyle name="Percent 3 4 7" xfId="5316" xr:uid="{DBC32BB1-D059-47B9-8A92-131AB4425C85}"/>
    <cellStyle name="Percent 4" xfId="147" xr:uid="{00000000-0005-0000-0000-00007E120000}"/>
    <cellStyle name="Percent 4 2" xfId="474" xr:uid="{00000000-0005-0000-0000-00007F120000}"/>
    <cellStyle name="Percent 4 2 10" xfId="2193" xr:uid="{00000000-0005-0000-0000-000080120000}"/>
    <cellStyle name="Percent 4 2 2" xfId="475" xr:uid="{00000000-0005-0000-0000-000081120000}"/>
    <cellStyle name="Percent 4 2 2 2" xfId="476" xr:uid="{00000000-0005-0000-0000-000082120000}"/>
    <cellStyle name="Percent 4 2 2 2 2" xfId="737" xr:uid="{00000000-0005-0000-0000-000083120000}"/>
    <cellStyle name="Percent 4 2 2 2 2 2" xfId="1200" xr:uid="{00000000-0005-0000-0000-000084120000}"/>
    <cellStyle name="Percent 4 2 2 2 2 2 2" xfId="4279" xr:uid="{00000000-0005-0000-0000-000085120000}"/>
    <cellStyle name="Percent 4 2 2 2 2 3" xfId="1675" xr:uid="{00000000-0005-0000-0000-000086120000}"/>
    <cellStyle name="Percent 4 2 2 2 2 3 2" xfId="4741" xr:uid="{00000000-0005-0000-0000-000087120000}"/>
    <cellStyle name="Percent 4 2 2 2 2 4" xfId="3824" xr:uid="{00000000-0005-0000-0000-000088120000}"/>
    <cellStyle name="Percent 4 2 2 2 2 5" xfId="3127" xr:uid="{00000000-0005-0000-0000-000089120000}"/>
    <cellStyle name="Percent 4 2 2 2 2 6" xfId="2428" xr:uid="{00000000-0005-0000-0000-00008A120000}"/>
    <cellStyle name="Percent 4 2 2 2 3" xfId="973" xr:uid="{00000000-0005-0000-0000-00008B120000}"/>
    <cellStyle name="Percent 4 2 2 2 3 2" xfId="1921" xr:uid="{00000000-0005-0000-0000-00008C120000}"/>
    <cellStyle name="Percent 4 2 2 2 3 2 2" xfId="4983" xr:uid="{00000000-0005-0000-0000-00008D120000}"/>
    <cellStyle name="Percent 4 2 2 2 3 3" xfId="4052" xr:uid="{00000000-0005-0000-0000-00008E120000}"/>
    <cellStyle name="Percent 4 2 2 2 3 4" xfId="3359" xr:uid="{00000000-0005-0000-0000-00008F120000}"/>
    <cellStyle name="Percent 4 2 2 2 3 5" xfId="2660" xr:uid="{00000000-0005-0000-0000-000090120000}"/>
    <cellStyle name="Percent 4 2 2 2 4" xfId="1431" xr:uid="{00000000-0005-0000-0000-000091120000}"/>
    <cellStyle name="Percent 4 2 2 2 4 2" xfId="4507" xr:uid="{00000000-0005-0000-0000-000092120000}"/>
    <cellStyle name="Percent 4 2 2 2 5" xfId="3594" xr:uid="{00000000-0005-0000-0000-000093120000}"/>
    <cellStyle name="Percent 4 2 2 2 6" xfId="2893" xr:uid="{00000000-0005-0000-0000-000094120000}"/>
    <cellStyle name="Percent 4 2 2 2 7" xfId="2195" xr:uid="{00000000-0005-0000-0000-000095120000}"/>
    <cellStyle name="Percent 4 2 2 3" xfId="736" xr:uid="{00000000-0005-0000-0000-000096120000}"/>
    <cellStyle name="Percent 4 2 2 3 2" xfId="1199" xr:uid="{00000000-0005-0000-0000-000097120000}"/>
    <cellStyle name="Percent 4 2 2 3 2 2" xfId="4278" xr:uid="{00000000-0005-0000-0000-000098120000}"/>
    <cellStyle name="Percent 4 2 2 3 3" xfId="1674" xr:uid="{00000000-0005-0000-0000-000099120000}"/>
    <cellStyle name="Percent 4 2 2 3 3 2" xfId="4740" xr:uid="{00000000-0005-0000-0000-00009A120000}"/>
    <cellStyle name="Percent 4 2 2 3 4" xfId="3823" xr:uid="{00000000-0005-0000-0000-00009B120000}"/>
    <cellStyle name="Percent 4 2 2 3 5" xfId="3126" xr:uid="{00000000-0005-0000-0000-00009C120000}"/>
    <cellStyle name="Percent 4 2 2 3 6" xfId="2427" xr:uid="{00000000-0005-0000-0000-00009D120000}"/>
    <cellStyle name="Percent 4 2 2 4" xfId="972" xr:uid="{00000000-0005-0000-0000-00009E120000}"/>
    <cellStyle name="Percent 4 2 2 4 2" xfId="1920" xr:uid="{00000000-0005-0000-0000-00009F120000}"/>
    <cellStyle name="Percent 4 2 2 4 2 2" xfId="4982" xr:uid="{00000000-0005-0000-0000-0000A0120000}"/>
    <cellStyle name="Percent 4 2 2 4 3" xfId="4051" xr:uid="{00000000-0005-0000-0000-0000A1120000}"/>
    <cellStyle name="Percent 4 2 2 4 4" xfId="3358" xr:uid="{00000000-0005-0000-0000-0000A2120000}"/>
    <cellStyle name="Percent 4 2 2 4 5" xfId="2659" xr:uid="{00000000-0005-0000-0000-0000A3120000}"/>
    <cellStyle name="Percent 4 2 2 5" xfId="1430" xr:uid="{00000000-0005-0000-0000-0000A4120000}"/>
    <cellStyle name="Percent 4 2 2 5 2" xfId="4506" xr:uid="{00000000-0005-0000-0000-0000A5120000}"/>
    <cellStyle name="Percent 4 2 2 6" xfId="3593" xr:uid="{00000000-0005-0000-0000-0000A6120000}"/>
    <cellStyle name="Percent 4 2 2 7" xfId="2892" xr:uid="{00000000-0005-0000-0000-0000A7120000}"/>
    <cellStyle name="Percent 4 2 2 8" xfId="2194" xr:uid="{00000000-0005-0000-0000-0000A8120000}"/>
    <cellStyle name="Percent 4 2 3" xfId="477" xr:uid="{00000000-0005-0000-0000-0000A9120000}"/>
    <cellStyle name="Percent 4 2 4" xfId="478" xr:uid="{00000000-0005-0000-0000-0000AA120000}"/>
    <cellStyle name="Percent 4 2 4 2" xfId="738" xr:uid="{00000000-0005-0000-0000-0000AB120000}"/>
    <cellStyle name="Percent 4 2 4 2 2" xfId="1201" xr:uid="{00000000-0005-0000-0000-0000AC120000}"/>
    <cellStyle name="Percent 4 2 4 2 2 2" xfId="4280" xr:uid="{00000000-0005-0000-0000-0000AD120000}"/>
    <cellStyle name="Percent 4 2 4 2 3" xfId="1676" xr:uid="{00000000-0005-0000-0000-0000AE120000}"/>
    <cellStyle name="Percent 4 2 4 2 3 2" xfId="4742" xr:uid="{00000000-0005-0000-0000-0000AF120000}"/>
    <cellStyle name="Percent 4 2 4 2 4" xfId="3825" xr:uid="{00000000-0005-0000-0000-0000B0120000}"/>
    <cellStyle name="Percent 4 2 4 2 5" xfId="3128" xr:uid="{00000000-0005-0000-0000-0000B1120000}"/>
    <cellStyle name="Percent 4 2 4 2 6" xfId="2429" xr:uid="{00000000-0005-0000-0000-0000B2120000}"/>
    <cellStyle name="Percent 4 2 4 3" xfId="974" xr:uid="{00000000-0005-0000-0000-0000B3120000}"/>
    <cellStyle name="Percent 4 2 4 3 2" xfId="1922" xr:uid="{00000000-0005-0000-0000-0000B4120000}"/>
    <cellStyle name="Percent 4 2 4 3 2 2" xfId="4984" xr:uid="{00000000-0005-0000-0000-0000B5120000}"/>
    <cellStyle name="Percent 4 2 4 3 3" xfId="4053" xr:uid="{00000000-0005-0000-0000-0000B6120000}"/>
    <cellStyle name="Percent 4 2 4 3 4" xfId="3360" xr:uid="{00000000-0005-0000-0000-0000B7120000}"/>
    <cellStyle name="Percent 4 2 4 3 5" xfId="2661" xr:uid="{00000000-0005-0000-0000-0000B8120000}"/>
    <cellStyle name="Percent 4 2 4 4" xfId="1432" xr:uid="{00000000-0005-0000-0000-0000B9120000}"/>
    <cellStyle name="Percent 4 2 4 4 2" xfId="4508" xr:uid="{00000000-0005-0000-0000-0000BA120000}"/>
    <cellStyle name="Percent 4 2 4 5" xfId="3595" xr:uid="{00000000-0005-0000-0000-0000BB120000}"/>
    <cellStyle name="Percent 4 2 4 6" xfId="2894" xr:uid="{00000000-0005-0000-0000-0000BC120000}"/>
    <cellStyle name="Percent 4 2 4 7" xfId="2196" xr:uid="{00000000-0005-0000-0000-0000BD120000}"/>
    <cellStyle name="Percent 4 2 5" xfId="735" xr:uid="{00000000-0005-0000-0000-0000BE120000}"/>
    <cellStyle name="Percent 4 2 5 2" xfId="1198" xr:uid="{00000000-0005-0000-0000-0000BF120000}"/>
    <cellStyle name="Percent 4 2 5 2 2" xfId="4277" xr:uid="{00000000-0005-0000-0000-0000C0120000}"/>
    <cellStyle name="Percent 4 2 5 3" xfId="1673" xr:uid="{00000000-0005-0000-0000-0000C1120000}"/>
    <cellStyle name="Percent 4 2 5 3 2" xfId="4739" xr:uid="{00000000-0005-0000-0000-0000C2120000}"/>
    <cellStyle name="Percent 4 2 5 4" xfId="3822" xr:uid="{00000000-0005-0000-0000-0000C3120000}"/>
    <cellStyle name="Percent 4 2 5 5" xfId="3125" xr:uid="{00000000-0005-0000-0000-0000C4120000}"/>
    <cellStyle name="Percent 4 2 5 6" xfId="2426" xr:uid="{00000000-0005-0000-0000-0000C5120000}"/>
    <cellStyle name="Percent 4 2 6" xfId="971" xr:uid="{00000000-0005-0000-0000-0000C6120000}"/>
    <cellStyle name="Percent 4 2 6 2" xfId="1919" xr:uid="{00000000-0005-0000-0000-0000C7120000}"/>
    <cellStyle name="Percent 4 2 6 2 2" xfId="4981" xr:uid="{00000000-0005-0000-0000-0000C8120000}"/>
    <cellStyle name="Percent 4 2 6 3" xfId="4050" xr:uid="{00000000-0005-0000-0000-0000C9120000}"/>
    <cellStyle name="Percent 4 2 6 4" xfId="3357" xr:uid="{00000000-0005-0000-0000-0000CA120000}"/>
    <cellStyle name="Percent 4 2 6 5" xfId="2658" xr:uid="{00000000-0005-0000-0000-0000CB120000}"/>
    <cellStyle name="Percent 4 2 7" xfId="1429" xr:uid="{00000000-0005-0000-0000-0000CC120000}"/>
    <cellStyle name="Percent 4 2 7 2" xfId="4505" xr:uid="{00000000-0005-0000-0000-0000CD120000}"/>
    <cellStyle name="Percent 4 2 8" xfId="3592" xr:uid="{00000000-0005-0000-0000-0000CE120000}"/>
    <cellStyle name="Percent 4 2 9" xfId="2891" xr:uid="{00000000-0005-0000-0000-0000CF120000}"/>
    <cellStyle name="Percent 4 3" xfId="479" xr:uid="{00000000-0005-0000-0000-0000D0120000}"/>
    <cellStyle name="Percent 5" xfId="148" xr:uid="{00000000-0005-0000-0000-0000D1120000}"/>
    <cellStyle name="Percent 5 2" xfId="149" xr:uid="{00000000-0005-0000-0000-0000D2120000}"/>
    <cellStyle name="Percent 5 2 2" xfId="480" xr:uid="{00000000-0005-0000-0000-0000D3120000}"/>
    <cellStyle name="Percent 5 2 2 2" xfId="739" xr:uid="{00000000-0005-0000-0000-0000D4120000}"/>
    <cellStyle name="Percent 5 2 2 2 2" xfId="1202" xr:uid="{00000000-0005-0000-0000-0000D5120000}"/>
    <cellStyle name="Percent 5 2 2 2 2 2" xfId="4281" xr:uid="{00000000-0005-0000-0000-0000D6120000}"/>
    <cellStyle name="Percent 5 2 2 2 3" xfId="1678" xr:uid="{00000000-0005-0000-0000-0000D7120000}"/>
    <cellStyle name="Percent 5 2 2 2 3 2" xfId="4743" xr:uid="{00000000-0005-0000-0000-0000D8120000}"/>
    <cellStyle name="Percent 5 2 2 2 4" xfId="3826" xr:uid="{00000000-0005-0000-0000-0000D9120000}"/>
    <cellStyle name="Percent 5 2 2 2 5" xfId="3129" xr:uid="{00000000-0005-0000-0000-0000DA120000}"/>
    <cellStyle name="Percent 5 2 2 2 6" xfId="2430" xr:uid="{00000000-0005-0000-0000-0000DB120000}"/>
    <cellStyle name="Percent 5 2 2 3" xfId="975" xr:uid="{00000000-0005-0000-0000-0000DC120000}"/>
    <cellStyle name="Percent 5 2 2 3 2" xfId="1923" xr:uid="{00000000-0005-0000-0000-0000DD120000}"/>
    <cellStyle name="Percent 5 2 2 3 2 2" xfId="4985" xr:uid="{00000000-0005-0000-0000-0000DE120000}"/>
    <cellStyle name="Percent 5 2 2 3 3" xfId="4054" xr:uid="{00000000-0005-0000-0000-0000DF120000}"/>
    <cellStyle name="Percent 5 2 2 3 4" xfId="3361" xr:uid="{00000000-0005-0000-0000-0000E0120000}"/>
    <cellStyle name="Percent 5 2 2 3 5" xfId="2662" xr:uid="{00000000-0005-0000-0000-0000E1120000}"/>
    <cellStyle name="Percent 5 2 2 4" xfId="1433" xr:uid="{00000000-0005-0000-0000-0000E2120000}"/>
    <cellStyle name="Percent 5 2 2 4 2" xfId="4509" xr:uid="{00000000-0005-0000-0000-0000E3120000}"/>
    <cellStyle name="Percent 5 2 2 5" xfId="3596" xr:uid="{00000000-0005-0000-0000-0000E4120000}"/>
    <cellStyle name="Percent 5 2 2 6" xfId="2895" xr:uid="{00000000-0005-0000-0000-0000E5120000}"/>
    <cellStyle name="Percent 5 2 2 7" xfId="2197" xr:uid="{00000000-0005-0000-0000-0000E6120000}"/>
    <cellStyle name="Percent 5 2 3" xfId="565" xr:uid="{00000000-0005-0000-0000-0000E7120000}"/>
    <cellStyle name="Percent 5 2 3 2" xfId="1028" xr:uid="{00000000-0005-0000-0000-0000E8120000}"/>
    <cellStyle name="Percent 5 2 3 2 2" xfId="4107" xr:uid="{00000000-0005-0000-0000-0000E9120000}"/>
    <cellStyle name="Percent 5 2 3 3" xfId="1503" xr:uid="{00000000-0005-0000-0000-0000EA120000}"/>
    <cellStyle name="Percent 5 2 3 3 2" xfId="4569" xr:uid="{00000000-0005-0000-0000-0000EB120000}"/>
    <cellStyle name="Percent 5 2 3 4" xfId="3652" xr:uid="{00000000-0005-0000-0000-0000EC120000}"/>
    <cellStyle name="Percent 5 2 3 5" xfId="2955" xr:uid="{00000000-0005-0000-0000-0000ED120000}"/>
    <cellStyle name="Percent 5 2 3 6" xfId="2256" xr:uid="{00000000-0005-0000-0000-0000EE120000}"/>
    <cellStyle name="Percent 5 2 4" xfId="799" xr:uid="{00000000-0005-0000-0000-0000EF120000}"/>
    <cellStyle name="Percent 5 2 4 2" xfId="1740" xr:uid="{00000000-0005-0000-0000-0000F0120000}"/>
    <cellStyle name="Percent 5 2 4 2 2" xfId="4802" xr:uid="{00000000-0005-0000-0000-0000F1120000}"/>
    <cellStyle name="Percent 5 2 4 3" xfId="3880" xr:uid="{00000000-0005-0000-0000-0000F2120000}"/>
    <cellStyle name="Percent 5 2 4 4" xfId="3186" xr:uid="{00000000-0005-0000-0000-0000F3120000}"/>
    <cellStyle name="Percent 5 2 4 5" xfId="2487" xr:uid="{00000000-0005-0000-0000-0000F4120000}"/>
    <cellStyle name="Percent 5 2 5" xfId="1258" xr:uid="{00000000-0005-0000-0000-0000F5120000}"/>
    <cellStyle name="Percent 5 2 5 2" xfId="4334" xr:uid="{00000000-0005-0000-0000-0000F6120000}"/>
    <cellStyle name="Percent 5 2 6" xfId="3421" xr:uid="{00000000-0005-0000-0000-0000F7120000}"/>
    <cellStyle name="Percent 5 2 7" xfId="2720" xr:uid="{00000000-0005-0000-0000-0000F8120000}"/>
    <cellStyle name="Percent 5 2 8" xfId="2020" xr:uid="{00000000-0005-0000-0000-0000F9120000}"/>
    <cellStyle name="Percent 5 3" xfId="481" xr:uid="{00000000-0005-0000-0000-0000FA120000}"/>
    <cellStyle name="Percent 6" xfId="482" xr:uid="{00000000-0005-0000-0000-0000FB120000}"/>
    <cellStyle name="Percent 6 2" xfId="483" xr:uid="{00000000-0005-0000-0000-0000FC120000}"/>
    <cellStyle name="Percent 6 2 2" xfId="484" xr:uid="{00000000-0005-0000-0000-0000FD120000}"/>
    <cellStyle name="Percent 6 2 2 2" xfId="742" xr:uid="{00000000-0005-0000-0000-0000FE120000}"/>
    <cellStyle name="Percent 6 2 2 2 2" xfId="1205" xr:uid="{00000000-0005-0000-0000-0000FF120000}"/>
    <cellStyle name="Percent 6 2 2 2 2 2" xfId="4284" xr:uid="{00000000-0005-0000-0000-000000130000}"/>
    <cellStyle name="Percent 6 2 2 2 3" xfId="1682" xr:uid="{00000000-0005-0000-0000-000001130000}"/>
    <cellStyle name="Percent 6 2 2 2 3 2" xfId="4746" xr:uid="{00000000-0005-0000-0000-000002130000}"/>
    <cellStyle name="Percent 6 2 2 2 4" xfId="3829" xr:uid="{00000000-0005-0000-0000-000003130000}"/>
    <cellStyle name="Percent 6 2 2 2 5" xfId="3132" xr:uid="{00000000-0005-0000-0000-000004130000}"/>
    <cellStyle name="Percent 6 2 2 2 6" xfId="2433" xr:uid="{00000000-0005-0000-0000-000005130000}"/>
    <cellStyle name="Percent 6 2 2 3" xfId="978" xr:uid="{00000000-0005-0000-0000-000006130000}"/>
    <cellStyle name="Percent 6 2 2 3 2" xfId="1926" xr:uid="{00000000-0005-0000-0000-000007130000}"/>
    <cellStyle name="Percent 6 2 2 3 2 2" xfId="4988" xr:uid="{00000000-0005-0000-0000-000008130000}"/>
    <cellStyle name="Percent 6 2 2 3 3" xfId="4057" xr:uid="{00000000-0005-0000-0000-000009130000}"/>
    <cellStyle name="Percent 6 2 2 3 4" xfId="3364" xr:uid="{00000000-0005-0000-0000-00000A130000}"/>
    <cellStyle name="Percent 6 2 2 3 5" xfId="2665" xr:uid="{00000000-0005-0000-0000-00000B130000}"/>
    <cellStyle name="Percent 6 2 2 4" xfId="1436" xr:uid="{00000000-0005-0000-0000-00000C130000}"/>
    <cellStyle name="Percent 6 2 2 4 2" xfId="4512" xr:uid="{00000000-0005-0000-0000-00000D130000}"/>
    <cellStyle name="Percent 6 2 2 5" xfId="3599" xr:uid="{00000000-0005-0000-0000-00000E130000}"/>
    <cellStyle name="Percent 6 2 2 6" xfId="2898" xr:uid="{00000000-0005-0000-0000-00000F130000}"/>
    <cellStyle name="Percent 6 2 2 7" xfId="2200" xr:uid="{00000000-0005-0000-0000-000010130000}"/>
    <cellStyle name="Percent 6 2 3" xfId="741" xr:uid="{00000000-0005-0000-0000-000011130000}"/>
    <cellStyle name="Percent 6 2 3 2" xfId="1204" xr:uid="{00000000-0005-0000-0000-000012130000}"/>
    <cellStyle name="Percent 6 2 3 2 2" xfId="4283" xr:uid="{00000000-0005-0000-0000-000013130000}"/>
    <cellStyle name="Percent 6 2 3 3" xfId="1681" xr:uid="{00000000-0005-0000-0000-000014130000}"/>
    <cellStyle name="Percent 6 2 3 3 2" xfId="4745" xr:uid="{00000000-0005-0000-0000-000015130000}"/>
    <cellStyle name="Percent 6 2 3 4" xfId="3828" xr:uid="{00000000-0005-0000-0000-000016130000}"/>
    <cellStyle name="Percent 6 2 3 5" xfId="3131" xr:uid="{00000000-0005-0000-0000-000017130000}"/>
    <cellStyle name="Percent 6 2 3 6" xfId="2432" xr:uid="{00000000-0005-0000-0000-000018130000}"/>
    <cellStyle name="Percent 6 2 4" xfId="977" xr:uid="{00000000-0005-0000-0000-000019130000}"/>
    <cellStyle name="Percent 6 2 4 2" xfId="1925" xr:uid="{00000000-0005-0000-0000-00001A130000}"/>
    <cellStyle name="Percent 6 2 4 2 2" xfId="4987" xr:uid="{00000000-0005-0000-0000-00001B130000}"/>
    <cellStyle name="Percent 6 2 4 3" xfId="4056" xr:uid="{00000000-0005-0000-0000-00001C130000}"/>
    <cellStyle name="Percent 6 2 4 4" xfId="3363" xr:uid="{00000000-0005-0000-0000-00001D130000}"/>
    <cellStyle name="Percent 6 2 4 5" xfId="2664" xr:uid="{00000000-0005-0000-0000-00001E130000}"/>
    <cellStyle name="Percent 6 2 5" xfId="1435" xr:uid="{00000000-0005-0000-0000-00001F130000}"/>
    <cellStyle name="Percent 6 2 5 2" xfId="4511" xr:uid="{00000000-0005-0000-0000-000020130000}"/>
    <cellStyle name="Percent 6 2 6" xfId="3598" xr:uid="{00000000-0005-0000-0000-000021130000}"/>
    <cellStyle name="Percent 6 2 7" xfId="2897" xr:uid="{00000000-0005-0000-0000-000022130000}"/>
    <cellStyle name="Percent 6 2 8" xfId="2199" xr:uid="{00000000-0005-0000-0000-000023130000}"/>
    <cellStyle name="Percent 6 3" xfId="485" xr:uid="{00000000-0005-0000-0000-000024130000}"/>
    <cellStyle name="Percent 6 3 2" xfId="743" xr:uid="{00000000-0005-0000-0000-000025130000}"/>
    <cellStyle name="Percent 6 3 2 2" xfId="1206" xr:uid="{00000000-0005-0000-0000-000026130000}"/>
    <cellStyle name="Percent 6 3 2 2 2" xfId="4285" xr:uid="{00000000-0005-0000-0000-000027130000}"/>
    <cellStyle name="Percent 6 3 2 3" xfId="1683" xr:uid="{00000000-0005-0000-0000-000028130000}"/>
    <cellStyle name="Percent 6 3 2 3 2" xfId="4747" xr:uid="{00000000-0005-0000-0000-000029130000}"/>
    <cellStyle name="Percent 6 3 2 4" xfId="3830" xr:uid="{00000000-0005-0000-0000-00002A130000}"/>
    <cellStyle name="Percent 6 3 2 5" xfId="3133" xr:uid="{00000000-0005-0000-0000-00002B130000}"/>
    <cellStyle name="Percent 6 3 2 6" xfId="2434" xr:uid="{00000000-0005-0000-0000-00002C130000}"/>
    <cellStyle name="Percent 6 3 3" xfId="979" xr:uid="{00000000-0005-0000-0000-00002D130000}"/>
    <cellStyle name="Percent 6 3 3 2" xfId="1927" xr:uid="{00000000-0005-0000-0000-00002E130000}"/>
    <cellStyle name="Percent 6 3 3 2 2" xfId="4989" xr:uid="{00000000-0005-0000-0000-00002F130000}"/>
    <cellStyle name="Percent 6 3 3 3" xfId="4058" xr:uid="{00000000-0005-0000-0000-000030130000}"/>
    <cellStyle name="Percent 6 3 3 4" xfId="3365" xr:uid="{00000000-0005-0000-0000-000031130000}"/>
    <cellStyle name="Percent 6 3 3 5" xfId="2666" xr:uid="{00000000-0005-0000-0000-000032130000}"/>
    <cellStyle name="Percent 6 3 4" xfId="1437" xr:uid="{00000000-0005-0000-0000-000033130000}"/>
    <cellStyle name="Percent 6 3 4 2" xfId="4513" xr:uid="{00000000-0005-0000-0000-000034130000}"/>
    <cellStyle name="Percent 6 3 5" xfId="3600" xr:uid="{00000000-0005-0000-0000-000035130000}"/>
    <cellStyle name="Percent 6 3 6" xfId="2899" xr:uid="{00000000-0005-0000-0000-000036130000}"/>
    <cellStyle name="Percent 6 3 7" xfId="2201" xr:uid="{00000000-0005-0000-0000-000037130000}"/>
    <cellStyle name="Percent 6 4" xfId="740" xr:uid="{00000000-0005-0000-0000-000038130000}"/>
    <cellStyle name="Percent 6 4 2" xfId="1203" xr:uid="{00000000-0005-0000-0000-000039130000}"/>
    <cellStyle name="Percent 6 4 2 2" xfId="4282" xr:uid="{00000000-0005-0000-0000-00003A130000}"/>
    <cellStyle name="Percent 6 4 3" xfId="1680" xr:uid="{00000000-0005-0000-0000-00003B130000}"/>
    <cellStyle name="Percent 6 4 3 2" xfId="4744" xr:uid="{00000000-0005-0000-0000-00003C130000}"/>
    <cellStyle name="Percent 6 4 4" xfId="3827" xr:uid="{00000000-0005-0000-0000-00003D130000}"/>
    <cellStyle name="Percent 6 4 5" xfId="3130" xr:uid="{00000000-0005-0000-0000-00003E130000}"/>
    <cellStyle name="Percent 6 4 6" xfId="2431" xr:uid="{00000000-0005-0000-0000-00003F130000}"/>
    <cellStyle name="Percent 6 5" xfId="976" xr:uid="{00000000-0005-0000-0000-000040130000}"/>
    <cellStyle name="Percent 6 5 2" xfId="1924" xr:uid="{00000000-0005-0000-0000-000041130000}"/>
    <cellStyle name="Percent 6 5 2 2" xfId="4986" xr:uid="{00000000-0005-0000-0000-000042130000}"/>
    <cellStyle name="Percent 6 5 3" xfId="4055" xr:uid="{00000000-0005-0000-0000-000043130000}"/>
    <cellStyle name="Percent 6 5 4" xfId="3362" xr:uid="{00000000-0005-0000-0000-000044130000}"/>
    <cellStyle name="Percent 6 5 5" xfId="2663" xr:uid="{00000000-0005-0000-0000-000045130000}"/>
    <cellStyle name="Percent 6 6" xfId="1434" xr:uid="{00000000-0005-0000-0000-000046130000}"/>
    <cellStyle name="Percent 6 6 2" xfId="4510" xr:uid="{00000000-0005-0000-0000-000047130000}"/>
    <cellStyle name="Percent 6 7" xfId="3597" xr:uid="{00000000-0005-0000-0000-000048130000}"/>
    <cellStyle name="Percent 6 8" xfId="2896" xr:uid="{00000000-0005-0000-0000-000049130000}"/>
    <cellStyle name="Percent 6 9" xfId="2198" xr:uid="{00000000-0005-0000-0000-00004A130000}"/>
    <cellStyle name="Percent 7" xfId="486" xr:uid="{00000000-0005-0000-0000-00004B130000}"/>
    <cellStyle name="Percent 8" xfId="487" xr:uid="{00000000-0005-0000-0000-00004C130000}"/>
    <cellStyle name="Percent 8 2" xfId="488" xr:uid="{00000000-0005-0000-0000-00004D130000}"/>
    <cellStyle name="Percent 8 2 2" xfId="489" xr:uid="{00000000-0005-0000-0000-00004E130000}"/>
    <cellStyle name="Percent 8 2 2 2" xfId="746" xr:uid="{00000000-0005-0000-0000-00004F130000}"/>
    <cellStyle name="Percent 8 2 2 2 2" xfId="1209" xr:uid="{00000000-0005-0000-0000-000050130000}"/>
    <cellStyle name="Percent 8 2 2 2 2 2" xfId="4288" xr:uid="{00000000-0005-0000-0000-000051130000}"/>
    <cellStyle name="Percent 8 2 2 2 3" xfId="1686" xr:uid="{00000000-0005-0000-0000-000052130000}"/>
    <cellStyle name="Percent 8 2 2 2 3 2" xfId="4750" xr:uid="{00000000-0005-0000-0000-000053130000}"/>
    <cellStyle name="Percent 8 2 2 2 4" xfId="3833" xr:uid="{00000000-0005-0000-0000-000054130000}"/>
    <cellStyle name="Percent 8 2 2 2 5" xfId="3136" xr:uid="{00000000-0005-0000-0000-000055130000}"/>
    <cellStyle name="Percent 8 2 2 2 6" xfId="2437" xr:uid="{00000000-0005-0000-0000-000056130000}"/>
    <cellStyle name="Percent 8 2 2 3" xfId="982" xr:uid="{00000000-0005-0000-0000-000057130000}"/>
    <cellStyle name="Percent 8 2 2 3 2" xfId="1930" xr:uid="{00000000-0005-0000-0000-000058130000}"/>
    <cellStyle name="Percent 8 2 2 3 2 2" xfId="4992" xr:uid="{00000000-0005-0000-0000-000059130000}"/>
    <cellStyle name="Percent 8 2 2 3 3" xfId="4061" xr:uid="{00000000-0005-0000-0000-00005A130000}"/>
    <cellStyle name="Percent 8 2 2 3 4" xfId="3368" xr:uid="{00000000-0005-0000-0000-00005B130000}"/>
    <cellStyle name="Percent 8 2 2 3 5" xfId="2669" xr:uid="{00000000-0005-0000-0000-00005C130000}"/>
    <cellStyle name="Percent 8 2 2 4" xfId="1440" xr:uid="{00000000-0005-0000-0000-00005D130000}"/>
    <cellStyle name="Percent 8 2 2 4 2" xfId="4516" xr:uid="{00000000-0005-0000-0000-00005E130000}"/>
    <cellStyle name="Percent 8 2 2 5" xfId="3603" xr:uid="{00000000-0005-0000-0000-00005F130000}"/>
    <cellStyle name="Percent 8 2 2 6" xfId="2902" xr:uid="{00000000-0005-0000-0000-000060130000}"/>
    <cellStyle name="Percent 8 2 2 7" xfId="2204" xr:uid="{00000000-0005-0000-0000-000061130000}"/>
    <cellStyle name="Percent 8 2 3" xfId="745" xr:uid="{00000000-0005-0000-0000-000062130000}"/>
    <cellStyle name="Percent 8 2 3 2" xfId="1208" xr:uid="{00000000-0005-0000-0000-000063130000}"/>
    <cellStyle name="Percent 8 2 3 2 2" xfId="4287" xr:uid="{00000000-0005-0000-0000-000064130000}"/>
    <cellStyle name="Percent 8 2 3 3" xfId="1685" xr:uid="{00000000-0005-0000-0000-000065130000}"/>
    <cellStyle name="Percent 8 2 3 3 2" xfId="4749" xr:uid="{00000000-0005-0000-0000-000066130000}"/>
    <cellStyle name="Percent 8 2 3 4" xfId="3832" xr:uid="{00000000-0005-0000-0000-000067130000}"/>
    <cellStyle name="Percent 8 2 3 5" xfId="3135" xr:uid="{00000000-0005-0000-0000-000068130000}"/>
    <cellStyle name="Percent 8 2 3 6" xfId="2436" xr:uid="{00000000-0005-0000-0000-000069130000}"/>
    <cellStyle name="Percent 8 2 4" xfId="981" xr:uid="{00000000-0005-0000-0000-00006A130000}"/>
    <cellStyle name="Percent 8 2 4 2" xfId="1929" xr:uid="{00000000-0005-0000-0000-00006B130000}"/>
    <cellStyle name="Percent 8 2 4 2 2" xfId="4991" xr:uid="{00000000-0005-0000-0000-00006C130000}"/>
    <cellStyle name="Percent 8 2 4 3" xfId="4060" xr:uid="{00000000-0005-0000-0000-00006D130000}"/>
    <cellStyle name="Percent 8 2 4 4" xfId="3367" xr:uid="{00000000-0005-0000-0000-00006E130000}"/>
    <cellStyle name="Percent 8 2 4 5" xfId="2668" xr:uid="{00000000-0005-0000-0000-00006F130000}"/>
    <cellStyle name="Percent 8 2 5" xfId="1439" xr:uid="{00000000-0005-0000-0000-000070130000}"/>
    <cellStyle name="Percent 8 2 5 2" xfId="4515" xr:uid="{00000000-0005-0000-0000-000071130000}"/>
    <cellStyle name="Percent 8 2 6" xfId="3602" xr:uid="{00000000-0005-0000-0000-000072130000}"/>
    <cellStyle name="Percent 8 2 7" xfId="2901" xr:uid="{00000000-0005-0000-0000-000073130000}"/>
    <cellStyle name="Percent 8 2 8" xfId="2203" xr:uid="{00000000-0005-0000-0000-000074130000}"/>
    <cellStyle name="Percent 8 3" xfId="490" xr:uid="{00000000-0005-0000-0000-000075130000}"/>
    <cellStyle name="Percent 8 3 2" xfId="747" xr:uid="{00000000-0005-0000-0000-000076130000}"/>
    <cellStyle name="Percent 8 3 2 2" xfId="1210" xr:uid="{00000000-0005-0000-0000-000077130000}"/>
    <cellStyle name="Percent 8 3 2 2 2" xfId="4289" xr:uid="{00000000-0005-0000-0000-000078130000}"/>
    <cellStyle name="Percent 8 3 2 3" xfId="1687" xr:uid="{00000000-0005-0000-0000-000079130000}"/>
    <cellStyle name="Percent 8 3 2 3 2" xfId="4751" xr:uid="{00000000-0005-0000-0000-00007A130000}"/>
    <cellStyle name="Percent 8 3 2 4" xfId="3834" xr:uid="{00000000-0005-0000-0000-00007B130000}"/>
    <cellStyle name="Percent 8 3 2 5" xfId="3137" xr:uid="{00000000-0005-0000-0000-00007C130000}"/>
    <cellStyle name="Percent 8 3 2 6" xfId="2438" xr:uid="{00000000-0005-0000-0000-00007D130000}"/>
    <cellStyle name="Percent 8 3 3" xfId="983" xr:uid="{00000000-0005-0000-0000-00007E130000}"/>
    <cellStyle name="Percent 8 3 3 2" xfId="1931" xr:uid="{00000000-0005-0000-0000-00007F130000}"/>
    <cellStyle name="Percent 8 3 3 2 2" xfId="4993" xr:uid="{00000000-0005-0000-0000-000080130000}"/>
    <cellStyle name="Percent 8 3 3 3" xfId="4062" xr:uid="{00000000-0005-0000-0000-000081130000}"/>
    <cellStyle name="Percent 8 3 3 4" xfId="3369" xr:uid="{00000000-0005-0000-0000-000082130000}"/>
    <cellStyle name="Percent 8 3 3 5" xfId="2670" xr:uid="{00000000-0005-0000-0000-000083130000}"/>
    <cellStyle name="Percent 8 3 4" xfId="1441" xr:uid="{00000000-0005-0000-0000-000084130000}"/>
    <cellStyle name="Percent 8 3 4 2" xfId="4517" xr:uid="{00000000-0005-0000-0000-000085130000}"/>
    <cellStyle name="Percent 8 3 5" xfId="3604" xr:uid="{00000000-0005-0000-0000-000086130000}"/>
    <cellStyle name="Percent 8 3 6" xfId="2903" xr:uid="{00000000-0005-0000-0000-000087130000}"/>
    <cellStyle name="Percent 8 3 7" xfId="2205" xr:uid="{00000000-0005-0000-0000-000088130000}"/>
    <cellStyle name="Percent 8 4" xfId="744" xr:uid="{00000000-0005-0000-0000-000089130000}"/>
    <cellStyle name="Percent 8 4 2" xfId="1207" xr:uid="{00000000-0005-0000-0000-00008A130000}"/>
    <cellStyle name="Percent 8 4 2 2" xfId="4286" xr:uid="{00000000-0005-0000-0000-00008B130000}"/>
    <cellStyle name="Percent 8 4 3" xfId="1684" xr:uid="{00000000-0005-0000-0000-00008C130000}"/>
    <cellStyle name="Percent 8 4 3 2" xfId="4748" xr:uid="{00000000-0005-0000-0000-00008D130000}"/>
    <cellStyle name="Percent 8 4 4" xfId="3831" xr:uid="{00000000-0005-0000-0000-00008E130000}"/>
    <cellStyle name="Percent 8 4 5" xfId="3134" xr:uid="{00000000-0005-0000-0000-00008F130000}"/>
    <cellStyle name="Percent 8 4 6" xfId="2435" xr:uid="{00000000-0005-0000-0000-000090130000}"/>
    <cellStyle name="Percent 8 5" xfId="980" xr:uid="{00000000-0005-0000-0000-000091130000}"/>
    <cellStyle name="Percent 8 5 2" xfId="1928" xr:uid="{00000000-0005-0000-0000-000092130000}"/>
    <cellStyle name="Percent 8 5 2 2" xfId="4990" xr:uid="{00000000-0005-0000-0000-000093130000}"/>
    <cellStyle name="Percent 8 5 3" xfId="4059" xr:uid="{00000000-0005-0000-0000-000094130000}"/>
    <cellStyle name="Percent 8 5 4" xfId="3366" xr:uid="{00000000-0005-0000-0000-000095130000}"/>
    <cellStyle name="Percent 8 5 5" xfId="2667" xr:uid="{00000000-0005-0000-0000-000096130000}"/>
    <cellStyle name="Percent 8 6" xfId="1438" xr:uid="{00000000-0005-0000-0000-000097130000}"/>
    <cellStyle name="Percent 8 6 2" xfId="4514" xr:uid="{00000000-0005-0000-0000-000098130000}"/>
    <cellStyle name="Percent 8 7" xfId="3601" xr:uid="{00000000-0005-0000-0000-000099130000}"/>
    <cellStyle name="Percent 8 8" xfId="2900" xr:uid="{00000000-0005-0000-0000-00009A130000}"/>
    <cellStyle name="Percent 8 9" xfId="2202" xr:uid="{00000000-0005-0000-0000-00009B130000}"/>
    <cellStyle name="Percent 9" xfId="491" xr:uid="{00000000-0005-0000-0000-00009C130000}"/>
    <cellStyle name="Percent 9 2" xfId="492" xr:uid="{00000000-0005-0000-0000-00009D130000}"/>
    <cellStyle name="Percent 9 2 2" xfId="749" xr:uid="{00000000-0005-0000-0000-00009E130000}"/>
    <cellStyle name="Percent 9 2 2 2" xfId="1212" xr:uid="{00000000-0005-0000-0000-00009F130000}"/>
    <cellStyle name="Percent 9 2 2 2 2" xfId="4291" xr:uid="{00000000-0005-0000-0000-0000A0130000}"/>
    <cellStyle name="Percent 9 2 2 3" xfId="1689" xr:uid="{00000000-0005-0000-0000-0000A1130000}"/>
    <cellStyle name="Percent 9 2 2 3 2" xfId="4753" xr:uid="{00000000-0005-0000-0000-0000A2130000}"/>
    <cellStyle name="Percent 9 2 2 4" xfId="3836" xr:uid="{00000000-0005-0000-0000-0000A3130000}"/>
    <cellStyle name="Percent 9 2 2 5" xfId="3139" xr:uid="{00000000-0005-0000-0000-0000A4130000}"/>
    <cellStyle name="Percent 9 2 2 6" xfId="2440" xr:uid="{00000000-0005-0000-0000-0000A5130000}"/>
    <cellStyle name="Percent 9 2 3" xfId="985" xr:uid="{00000000-0005-0000-0000-0000A6130000}"/>
    <cellStyle name="Percent 9 2 3 2" xfId="1933" xr:uid="{00000000-0005-0000-0000-0000A7130000}"/>
    <cellStyle name="Percent 9 2 3 2 2" xfId="4995" xr:uid="{00000000-0005-0000-0000-0000A8130000}"/>
    <cellStyle name="Percent 9 2 3 3" xfId="4064" xr:uid="{00000000-0005-0000-0000-0000A9130000}"/>
    <cellStyle name="Percent 9 2 3 4" xfId="3371" xr:uid="{00000000-0005-0000-0000-0000AA130000}"/>
    <cellStyle name="Percent 9 2 3 5" xfId="2672" xr:uid="{00000000-0005-0000-0000-0000AB130000}"/>
    <cellStyle name="Percent 9 2 4" xfId="1443" xr:uid="{00000000-0005-0000-0000-0000AC130000}"/>
    <cellStyle name="Percent 9 2 4 2" xfId="4519" xr:uid="{00000000-0005-0000-0000-0000AD130000}"/>
    <cellStyle name="Percent 9 2 5" xfId="3606" xr:uid="{00000000-0005-0000-0000-0000AE130000}"/>
    <cellStyle name="Percent 9 2 6" xfId="2905" xr:uid="{00000000-0005-0000-0000-0000AF130000}"/>
    <cellStyle name="Percent 9 2 7" xfId="2207" xr:uid="{00000000-0005-0000-0000-0000B0130000}"/>
    <cellStyle name="Percent 9 3" xfId="748" xr:uid="{00000000-0005-0000-0000-0000B1130000}"/>
    <cellStyle name="Percent 9 3 2" xfId="1211" xr:uid="{00000000-0005-0000-0000-0000B2130000}"/>
    <cellStyle name="Percent 9 3 2 2" xfId="4290" xr:uid="{00000000-0005-0000-0000-0000B3130000}"/>
    <cellStyle name="Percent 9 3 3" xfId="1688" xr:uid="{00000000-0005-0000-0000-0000B4130000}"/>
    <cellStyle name="Percent 9 3 3 2" xfId="4752" xr:uid="{00000000-0005-0000-0000-0000B5130000}"/>
    <cellStyle name="Percent 9 3 4" xfId="3835" xr:uid="{00000000-0005-0000-0000-0000B6130000}"/>
    <cellStyle name="Percent 9 3 5" xfId="3138" xr:uid="{00000000-0005-0000-0000-0000B7130000}"/>
    <cellStyle name="Percent 9 3 6" xfId="2439" xr:uid="{00000000-0005-0000-0000-0000B8130000}"/>
    <cellStyle name="Percent 9 4" xfId="984" xr:uid="{00000000-0005-0000-0000-0000B9130000}"/>
    <cellStyle name="Percent 9 4 2" xfId="1932" xr:uid="{00000000-0005-0000-0000-0000BA130000}"/>
    <cellStyle name="Percent 9 4 2 2" xfId="4994" xr:uid="{00000000-0005-0000-0000-0000BB130000}"/>
    <cellStyle name="Percent 9 4 3" xfId="4063" xr:uid="{00000000-0005-0000-0000-0000BC130000}"/>
    <cellStyle name="Percent 9 4 4" xfId="3370" xr:uid="{00000000-0005-0000-0000-0000BD130000}"/>
    <cellStyle name="Percent 9 4 5" xfId="2671" xr:uid="{00000000-0005-0000-0000-0000BE130000}"/>
    <cellStyle name="Percent 9 5" xfId="1442" xr:uid="{00000000-0005-0000-0000-0000BF130000}"/>
    <cellStyle name="Percent 9 5 2" xfId="4518" xr:uid="{00000000-0005-0000-0000-0000C0130000}"/>
    <cellStyle name="Percent 9 6" xfId="3605" xr:uid="{00000000-0005-0000-0000-0000C1130000}"/>
    <cellStyle name="Percent 9 7" xfId="2904" xr:uid="{00000000-0005-0000-0000-0000C2130000}"/>
    <cellStyle name="Percent 9 8" xfId="2206" xr:uid="{00000000-0005-0000-0000-0000C3130000}"/>
    <cellStyle name="PerDay" xfId="5363" xr:uid="{A161AC43-98E0-4BE3-BCB8-9699136C1E89}"/>
    <cellStyle name="SAPBEXstdData" xfId="5390" xr:uid="{3D6BB926-61BF-4A58-989B-D2F3D7EBDADF}"/>
    <cellStyle name="Standard 2" xfId="493" xr:uid="{00000000-0005-0000-0000-0000C4130000}"/>
    <cellStyle name="tableau | cellule | normal | decimal 1" xfId="494" xr:uid="{00000000-0005-0000-0000-0000C5130000}"/>
    <cellStyle name="tableau | cellule | normal | decimal 1 2" xfId="1945" xr:uid="{00000000-0005-0000-0000-0000C6130000}"/>
    <cellStyle name="tableau | cellule | normal | decimal 1 2 2" xfId="5007" xr:uid="{00000000-0005-0000-0000-0000C7130000}"/>
    <cellStyle name="tableau | cellule | normal | decimal 1 2 2 2" xfId="5049" xr:uid="{00000000-0005-0000-0000-0000C8130000}"/>
    <cellStyle name="tableau | cellule | normal | decimal 1 2 2 3" xfId="5217" xr:uid="{00000000-0005-0000-0000-0000C9130000}"/>
    <cellStyle name="tableau | cellule | normal | decimal 1 2 3" xfId="3377" xr:uid="{00000000-0005-0000-0000-0000CA130000}"/>
    <cellStyle name="tableau | cellule | normal | decimal 1 2 3 2" xfId="5107" xr:uid="{00000000-0005-0000-0000-0000CB130000}"/>
    <cellStyle name="tableau | cellule | normal | decimal 1 2 3 3" xfId="5043" xr:uid="{00000000-0005-0000-0000-0000CC130000}"/>
    <cellStyle name="tableau | cellule | normal | decimal 1 2 4" xfId="5118" xr:uid="{00000000-0005-0000-0000-0000CD130000}"/>
    <cellStyle name="tableau | cellule | normal | decimal 1 2 5" xfId="2005" xr:uid="{00000000-0005-0000-0000-0000CE130000}"/>
    <cellStyle name="tableau | cellule | normal | decimal 1 3" xfId="1444" xr:uid="{00000000-0005-0000-0000-0000CF130000}"/>
    <cellStyle name="tableau | cellule | normal | decimal 1 3 2" xfId="4520" xr:uid="{00000000-0005-0000-0000-0000D0130000}"/>
    <cellStyle name="tableau | cellule | normal | decimal 1 3 3" xfId="5111" xr:uid="{00000000-0005-0000-0000-0000D1130000}"/>
    <cellStyle name="tableau | cellule | normal | decimal 1 3 4" xfId="5173" xr:uid="{00000000-0005-0000-0000-0000D2130000}"/>
    <cellStyle name="tableau | cellule | normal | decimal 1 4" xfId="3607" xr:uid="{00000000-0005-0000-0000-0000D3130000}"/>
    <cellStyle name="tableau | cellule | normal | decimal 1 4 2" xfId="5200" xr:uid="{00000000-0005-0000-0000-0000D4130000}"/>
    <cellStyle name="tableau | cellule | normal | decimal 1 4 3" xfId="5172" xr:uid="{00000000-0005-0000-0000-0000D5130000}"/>
    <cellStyle name="tableau | cellule | normal | decimal 1 5" xfId="2906" xr:uid="{00000000-0005-0000-0000-0000D6130000}"/>
    <cellStyle name="tableau | cellule | normal | decimal 1 5 2" xfId="5148" xr:uid="{00000000-0005-0000-0000-0000D7130000}"/>
    <cellStyle name="tableau | cellule | normal | decimal 1 5 3" xfId="5096" xr:uid="{00000000-0005-0000-0000-0000D8130000}"/>
    <cellStyle name="tableau | cellule | normal | decimal 1 6" xfId="5151" xr:uid="{00000000-0005-0000-0000-0000D9130000}"/>
    <cellStyle name="tableau | cellule | normal | decimal 1 7" xfId="5153" xr:uid="{00000000-0005-0000-0000-0000DA130000}"/>
    <cellStyle name="tableau | cellule | normal | pourcentage | decimal 1" xfId="495" xr:uid="{00000000-0005-0000-0000-0000DB130000}"/>
    <cellStyle name="tableau | cellule | normal | pourcentage | decimal 1 2" xfId="1946" xr:uid="{00000000-0005-0000-0000-0000DC130000}"/>
    <cellStyle name="tableau | cellule | normal | pourcentage | decimal 1 2 2" xfId="5008" xr:uid="{00000000-0005-0000-0000-0000DD130000}"/>
    <cellStyle name="tableau | cellule | normal | pourcentage | decimal 1 2 2 2" xfId="2117" xr:uid="{00000000-0005-0000-0000-0000DE130000}"/>
    <cellStyle name="tableau | cellule | normal | pourcentage | decimal 1 2 2 3" xfId="5218" xr:uid="{00000000-0005-0000-0000-0000DF130000}"/>
    <cellStyle name="tableau | cellule | normal | pourcentage | decimal 1 2 3" xfId="3378" xr:uid="{00000000-0005-0000-0000-0000E0130000}"/>
    <cellStyle name="tableau | cellule | normal | pourcentage | decimal 1 2 3 2" xfId="5139" xr:uid="{00000000-0005-0000-0000-0000E1130000}"/>
    <cellStyle name="tableau | cellule | normal | pourcentage | decimal 1 2 3 3" xfId="5181" xr:uid="{00000000-0005-0000-0000-0000E2130000}"/>
    <cellStyle name="tableau | cellule | normal | pourcentage | decimal 1 2 4" xfId="2159" xr:uid="{00000000-0005-0000-0000-0000E3130000}"/>
    <cellStyle name="tableau | cellule | normal | pourcentage | decimal 1 2 5" xfId="2566" xr:uid="{00000000-0005-0000-0000-0000E4130000}"/>
    <cellStyle name="tableau | cellule | normal | pourcentage | decimal 1 3" xfId="1445" xr:uid="{00000000-0005-0000-0000-0000E5130000}"/>
    <cellStyle name="tableau | cellule | normal | pourcentage | decimal 1 3 2" xfId="4521" xr:uid="{00000000-0005-0000-0000-0000E6130000}"/>
    <cellStyle name="tableau | cellule | normal | pourcentage | decimal 1 3 3" xfId="5144" xr:uid="{00000000-0005-0000-0000-0000E7130000}"/>
    <cellStyle name="tableau | cellule | normal | pourcentage | decimal 1 3 4" xfId="1973" xr:uid="{00000000-0005-0000-0000-0000E8130000}"/>
    <cellStyle name="tableau | cellule | normal | pourcentage | decimal 1 4" xfId="3608" xr:uid="{00000000-0005-0000-0000-0000E9130000}"/>
    <cellStyle name="tableau | cellule | normal | pourcentage | decimal 1 4 2" xfId="5062" xr:uid="{00000000-0005-0000-0000-0000EA130000}"/>
    <cellStyle name="tableau | cellule | normal | pourcentage | decimal 1 4 3" xfId="1997" xr:uid="{00000000-0005-0000-0000-0000EB130000}"/>
    <cellStyle name="tableau | cellule | normal | pourcentage | decimal 1 5" xfId="2907" xr:uid="{00000000-0005-0000-0000-0000EC130000}"/>
    <cellStyle name="tableau | cellule | normal | pourcentage | decimal 1 5 2" xfId="5202" xr:uid="{00000000-0005-0000-0000-0000ED130000}"/>
    <cellStyle name="tableau | cellule | normal | pourcentage | decimal 1 5 3" xfId="5094" xr:uid="{00000000-0005-0000-0000-0000EE130000}"/>
    <cellStyle name="tableau | cellule | normal | pourcentage | decimal 1 6" xfId="5206" xr:uid="{00000000-0005-0000-0000-0000EF130000}"/>
    <cellStyle name="tableau | cellule | normal | pourcentage | decimal 1 7" xfId="5177" xr:uid="{00000000-0005-0000-0000-0000F0130000}"/>
    <cellStyle name="tableau | cellule | total | decimal 1" xfId="496" xr:uid="{00000000-0005-0000-0000-0000F1130000}"/>
    <cellStyle name="tableau | cellule | total | decimal 1 2" xfId="1947" xr:uid="{00000000-0005-0000-0000-0000F2130000}"/>
    <cellStyle name="tableau | cellule | total | decimal 1 2 2" xfId="5009" xr:uid="{00000000-0005-0000-0000-0000F3130000}"/>
    <cellStyle name="tableau | cellule | total | decimal 1 2 2 2" xfId="5078" xr:uid="{00000000-0005-0000-0000-0000F4130000}"/>
    <cellStyle name="tableau | cellule | total | decimal 1 2 2 3" xfId="5219" xr:uid="{00000000-0005-0000-0000-0000F5130000}"/>
    <cellStyle name="tableau | cellule | total | decimal 1 2 3" xfId="3379" xr:uid="{00000000-0005-0000-0000-0000F6130000}"/>
    <cellStyle name="tableau | cellule | total | decimal 1 2 3 2" xfId="5191" xr:uid="{00000000-0005-0000-0000-0000F7130000}"/>
    <cellStyle name="tableau | cellule | total | decimal 1 2 3 3" xfId="5147" xr:uid="{00000000-0005-0000-0000-0000F8130000}"/>
    <cellStyle name="tableau | cellule | total | decimal 1 2 4" xfId="5040" xr:uid="{00000000-0005-0000-0000-0000F9130000}"/>
    <cellStyle name="tableau | cellule | total | decimal 1 2 5" xfId="5081" xr:uid="{00000000-0005-0000-0000-0000FA130000}"/>
    <cellStyle name="tableau | cellule | total | decimal 1 3" xfId="1446" xr:uid="{00000000-0005-0000-0000-0000FB130000}"/>
    <cellStyle name="tableau | cellule | total | decimal 1 3 2" xfId="4522" xr:uid="{00000000-0005-0000-0000-0000FC130000}"/>
    <cellStyle name="tableau | cellule | total | decimal 1 3 3" xfId="5198" xr:uid="{00000000-0005-0000-0000-0000FD130000}"/>
    <cellStyle name="tableau | cellule | total | decimal 1 3 4" xfId="5082" xr:uid="{00000000-0005-0000-0000-0000FE130000}"/>
    <cellStyle name="tableau | cellule | total | decimal 1 4" xfId="3609" xr:uid="{00000000-0005-0000-0000-0000FF130000}"/>
    <cellStyle name="tableau | cellule | total | decimal 1 4 2" xfId="5100" xr:uid="{00000000-0005-0000-0000-000000140000}"/>
    <cellStyle name="tableau | cellule | total | decimal 1 4 3" xfId="2678" xr:uid="{00000000-0005-0000-0000-000001140000}"/>
    <cellStyle name="tableau | cellule | total | decimal 1 5" xfId="2908" xr:uid="{00000000-0005-0000-0000-000002140000}"/>
    <cellStyle name="tableau | cellule | total | decimal 1 5 2" xfId="5064" xr:uid="{00000000-0005-0000-0000-000003140000}"/>
    <cellStyle name="tableau | cellule | total | decimal 1 5 3" xfId="5157" xr:uid="{00000000-0005-0000-0000-000004140000}"/>
    <cellStyle name="tableau | cellule | total | decimal 1 6" xfId="5069" xr:uid="{00000000-0005-0000-0000-000005140000}"/>
    <cellStyle name="tableau | cellule | total | decimal 1 7" xfId="5140" xr:uid="{00000000-0005-0000-0000-000006140000}"/>
    <cellStyle name="tableau | coin superieur gauche" xfId="497" xr:uid="{00000000-0005-0000-0000-000007140000}"/>
    <cellStyle name="tableau | coin superieur gauche 2" xfId="1957" xr:uid="{00000000-0005-0000-0000-000008140000}"/>
    <cellStyle name="tableau | coin superieur gauche 2 2" xfId="5018" xr:uid="{00000000-0005-0000-0000-000009140000}"/>
    <cellStyle name="tableau | coin superieur gauche 2 2 2" xfId="5183" xr:uid="{00000000-0005-0000-0000-00000A140000}"/>
    <cellStyle name="tableau | coin superieur gauche 2 2 3" xfId="5228" xr:uid="{00000000-0005-0000-0000-00000B140000}"/>
    <cellStyle name="tableau | coin superieur gauche 2 3" xfId="5101" xr:uid="{00000000-0005-0000-0000-00000C140000}"/>
    <cellStyle name="tableau | coin superieur gauche 2 4" xfId="2006" xr:uid="{00000000-0005-0000-0000-00000D140000}"/>
    <cellStyle name="tableau | coin superieur gauche 3" xfId="5103" xr:uid="{00000000-0005-0000-0000-00000E140000}"/>
    <cellStyle name="tableau | coin superieur gauche 4" xfId="5068" xr:uid="{00000000-0005-0000-0000-00000F140000}"/>
    <cellStyle name="tableau | entete-colonne | series" xfId="498" xr:uid="{00000000-0005-0000-0000-000010140000}"/>
    <cellStyle name="tableau | entete-colonne | series 2" xfId="1948" xr:uid="{00000000-0005-0000-0000-000011140000}"/>
    <cellStyle name="tableau | entete-colonne | series 2 2" xfId="5010" xr:uid="{00000000-0005-0000-0000-000012140000}"/>
    <cellStyle name="tableau | entete-colonne | series 2 2 2" xfId="5119" xr:uid="{00000000-0005-0000-0000-000013140000}"/>
    <cellStyle name="tableau | entete-colonne | series 2 2 3" xfId="5220" xr:uid="{00000000-0005-0000-0000-000014140000}"/>
    <cellStyle name="tableau | entete-colonne | series 2 3" xfId="5039" xr:uid="{00000000-0005-0000-0000-000015140000}"/>
    <cellStyle name="tableau | entete-colonne | series 2 4" xfId="5197" xr:uid="{00000000-0005-0000-0000-000016140000}"/>
    <cellStyle name="tableau | entete-colonne | series 3" xfId="5137" xr:uid="{00000000-0005-0000-0000-000017140000}"/>
    <cellStyle name="tableau | entete-colonne | series 4" xfId="5204" xr:uid="{00000000-0005-0000-0000-000018140000}"/>
    <cellStyle name="tableau | entete-ligne | normal" xfId="499" xr:uid="{00000000-0005-0000-0000-000019140000}"/>
    <cellStyle name="tableau | entete-ligne | normal 2" xfId="1949" xr:uid="{00000000-0005-0000-0000-00001A140000}"/>
    <cellStyle name="tableau | entete-ligne | normal 2 2" xfId="5011" xr:uid="{00000000-0005-0000-0000-00001B140000}"/>
    <cellStyle name="tableau | entete-ligne | normal 2 2 2" xfId="5169" xr:uid="{00000000-0005-0000-0000-00001C140000}"/>
    <cellStyle name="tableau | entete-ligne | normal 2 2 3" xfId="5221" xr:uid="{00000000-0005-0000-0000-00001D140000}"/>
    <cellStyle name="tableau | entete-ligne | normal 2 3" xfId="5038" xr:uid="{00000000-0005-0000-0000-00001E140000}"/>
    <cellStyle name="tableau | entete-ligne | normal 2 4" xfId="5053" xr:uid="{00000000-0005-0000-0000-00001F140000}"/>
    <cellStyle name="tableau | entete-ligne | normal 3" xfId="5186" xr:uid="{00000000-0005-0000-0000-000020140000}"/>
    <cellStyle name="tableau | entete-ligne | normal 4" xfId="5041" xr:uid="{00000000-0005-0000-0000-000021140000}"/>
    <cellStyle name="tableau | entete-ligne | total" xfId="500" xr:uid="{00000000-0005-0000-0000-000022140000}"/>
    <cellStyle name="tableau | entete-ligne | total 2" xfId="1950" xr:uid="{00000000-0005-0000-0000-000023140000}"/>
    <cellStyle name="tableau | entete-ligne | total 2 2" xfId="5012" xr:uid="{00000000-0005-0000-0000-000024140000}"/>
    <cellStyle name="tableau | entete-ligne | total 2 2 2" xfId="5110" xr:uid="{00000000-0005-0000-0000-000025140000}"/>
    <cellStyle name="tableau | entete-ligne | total 2 2 3" xfId="5222" xr:uid="{00000000-0005-0000-0000-000026140000}"/>
    <cellStyle name="tableau | entete-ligne | total 2 3" xfId="5084" xr:uid="{00000000-0005-0000-0000-000027140000}"/>
    <cellStyle name="tableau | entete-ligne | total 2 4" xfId="5047" xr:uid="{00000000-0005-0000-0000-000028140000}"/>
    <cellStyle name="tableau | entete-ligne | total 3" xfId="5165" xr:uid="{00000000-0005-0000-0000-000029140000}"/>
    <cellStyle name="tableau | entete-ligne | total 4" xfId="5209" xr:uid="{00000000-0005-0000-0000-00002A140000}"/>
    <cellStyle name="tableau | ligne-titre | niveau1" xfId="501" xr:uid="{00000000-0005-0000-0000-00002B140000}"/>
    <cellStyle name="tableau | ligne-titre | niveau1 2" xfId="1956" xr:uid="{00000000-0005-0000-0000-00002C140000}"/>
    <cellStyle name="tableau | ligne-titre | niveau1 2 2" xfId="5017" xr:uid="{00000000-0005-0000-0000-00002D140000}"/>
    <cellStyle name="tableau | ligne-titre | niveau1 2 2 2" xfId="5132" xr:uid="{00000000-0005-0000-0000-00002E140000}"/>
    <cellStyle name="tableau | ligne-titre | niveau1 2 2 3" xfId="5227" xr:uid="{00000000-0005-0000-0000-00002F140000}"/>
    <cellStyle name="tableau | ligne-titre | niveau1 2 3" xfId="5066" xr:uid="{00000000-0005-0000-0000-000030140000}"/>
    <cellStyle name="tableau | ligne-titre | niveau1 2 4" xfId="5146" xr:uid="{00000000-0005-0000-0000-000031140000}"/>
    <cellStyle name="tableau | ligne-titre | niveau1 3" xfId="5055" xr:uid="{00000000-0005-0000-0000-000032140000}"/>
    <cellStyle name="tableau | ligne-titre | niveau1 4" xfId="5187" xr:uid="{00000000-0005-0000-0000-000033140000}"/>
    <cellStyle name="tableau | ligne-titre | niveau2" xfId="502" xr:uid="{00000000-0005-0000-0000-000034140000}"/>
    <cellStyle name="tableau | ligne-titre | niveau2 2" xfId="1951" xr:uid="{00000000-0005-0000-0000-000035140000}"/>
    <cellStyle name="tableau | ligne-titre | niveau2 2 2" xfId="5013" xr:uid="{00000000-0005-0000-0000-000036140000}"/>
    <cellStyle name="tableau | ligne-titre | niveau2 2 2 2" xfId="5142" xr:uid="{00000000-0005-0000-0000-000037140000}"/>
    <cellStyle name="tableau | ligne-titre | niveau2 2 2 3" xfId="5223" xr:uid="{00000000-0005-0000-0000-000038140000}"/>
    <cellStyle name="tableau | ligne-titre | niveau2 2 3" xfId="5125" xr:uid="{00000000-0005-0000-0000-000039140000}"/>
    <cellStyle name="tableau | ligne-titre | niveau2 2 4" xfId="2019" xr:uid="{00000000-0005-0000-0000-00003A140000}"/>
    <cellStyle name="tableau | ligne-titre | niveau2 3" xfId="5042" xr:uid="{00000000-0005-0000-0000-00003B140000}"/>
    <cellStyle name="tableau | ligne-titre | niveau2 4" xfId="5070" xr:uid="{00000000-0005-0000-0000-00003C140000}"/>
    <cellStyle name="Title 2" xfId="151" xr:uid="{00000000-0005-0000-0000-00003D140000}"/>
    <cellStyle name="Title 2 2" xfId="5302" xr:uid="{BC8D850D-0EA7-4023-8A38-0B4E261F3D5D}"/>
    <cellStyle name="Title 3" xfId="150" xr:uid="{00000000-0005-0000-0000-00003E140000}"/>
    <cellStyle name="Title 3 2" xfId="5350" xr:uid="{F4918395-E43B-4421-8EFC-DFF2B9D465A9}"/>
    <cellStyle name="Titre colonne" xfId="503" xr:uid="{00000000-0005-0000-0000-00003F140000}"/>
    <cellStyle name="Titre colonnes" xfId="504" xr:uid="{00000000-0005-0000-0000-000040140000}"/>
    <cellStyle name="Titre colonnes 2" xfId="505" xr:uid="{00000000-0005-0000-0000-000041140000}"/>
    <cellStyle name="Titre colonnes 3" xfId="506" xr:uid="{00000000-0005-0000-0000-000042140000}"/>
    <cellStyle name="Titre general" xfId="507" xr:uid="{00000000-0005-0000-0000-000043140000}"/>
    <cellStyle name="Titre général" xfId="508" xr:uid="{00000000-0005-0000-0000-000044140000}"/>
    <cellStyle name="Titre ligne" xfId="509" xr:uid="{00000000-0005-0000-0000-000045140000}"/>
    <cellStyle name="Titre lignes" xfId="510" xr:uid="{00000000-0005-0000-0000-000046140000}"/>
    <cellStyle name="Titre lignes 2" xfId="511" xr:uid="{00000000-0005-0000-0000-000047140000}"/>
    <cellStyle name="Titre lignes 3" xfId="512" xr:uid="{00000000-0005-0000-0000-000048140000}"/>
    <cellStyle name="Titre page" xfId="513" xr:uid="{00000000-0005-0000-0000-000049140000}"/>
    <cellStyle name="Titre tableau" xfId="514" xr:uid="{00000000-0005-0000-0000-00004A140000}"/>
    <cellStyle name="Total" xfId="5241" builtinId="25" customBuiltin="1"/>
    <cellStyle name="Total 2" xfId="153" xr:uid="{00000000-0005-0000-0000-00004B140000}"/>
    <cellStyle name="Total 2 2" xfId="515" xr:uid="{00000000-0005-0000-0000-00004C140000}"/>
    <cellStyle name="Total 2 2 2" xfId="5344" xr:uid="{AD16EC77-1CFE-4D1E-812C-FC2F7A8AFF50}"/>
    <cellStyle name="Total 2 3" xfId="5317" xr:uid="{FA960146-0D65-418B-8FE8-F5387A6E1C3F}"/>
    <cellStyle name="Total 2 4" xfId="5303" xr:uid="{793A6A27-B4A0-46C0-88A1-45A16BDDA64F}"/>
    <cellStyle name="Total 3" xfId="152" xr:uid="{00000000-0005-0000-0000-00004D140000}"/>
    <cellStyle name="Total 3 2" xfId="1741" xr:uid="{00000000-0005-0000-0000-00004E140000}"/>
    <cellStyle name="Total 3 2 2" xfId="4803" xr:uid="{00000000-0005-0000-0000-00004F140000}"/>
    <cellStyle name="Total 3 2 2 2" xfId="5171" xr:uid="{00000000-0005-0000-0000-000050140000}"/>
    <cellStyle name="Total 3 2 2 3" xfId="5106" xr:uid="{00000000-0005-0000-0000-000051140000}"/>
    <cellStyle name="Total 3 2 3" xfId="3187" xr:uid="{00000000-0005-0000-0000-000052140000}"/>
    <cellStyle name="Total 3 2 3 2" xfId="2214" xr:uid="{00000000-0005-0000-0000-000053140000}"/>
    <cellStyle name="Total 3 2 3 3" xfId="5160" xr:uid="{00000000-0005-0000-0000-000054140000}"/>
    <cellStyle name="Total 3 2 4" xfId="5164" xr:uid="{00000000-0005-0000-0000-000055140000}"/>
    <cellStyle name="Total 3 2 5" xfId="5050" xr:uid="{00000000-0005-0000-0000-000056140000}"/>
    <cellStyle name="Total 3 3" xfId="1259" xr:uid="{00000000-0005-0000-0000-000057140000}"/>
    <cellStyle name="Total 3 3 2" xfId="4335" xr:uid="{00000000-0005-0000-0000-000058140000}"/>
    <cellStyle name="Total 3 3 3" xfId="5145" xr:uid="{00000000-0005-0000-0000-000059140000}"/>
    <cellStyle name="Total 3 3 4" xfId="5065" xr:uid="{00000000-0005-0000-0000-00005A140000}"/>
    <cellStyle name="Total 3 4" xfId="3422" xr:uid="{00000000-0005-0000-0000-00005B140000}"/>
    <cellStyle name="Total 3 4 2" xfId="5161" xr:uid="{00000000-0005-0000-0000-00005C140000}"/>
    <cellStyle name="Total 3 4 3" xfId="5073" xr:uid="{00000000-0005-0000-0000-00005D140000}"/>
    <cellStyle name="Total 3 5" xfId="2721" xr:uid="{00000000-0005-0000-0000-00005E140000}"/>
    <cellStyle name="Total 3 5 2" xfId="5184" xr:uid="{00000000-0005-0000-0000-00005F140000}"/>
    <cellStyle name="Total 3 5 3" xfId="5136" xr:uid="{00000000-0005-0000-0000-000060140000}"/>
    <cellStyle name="Total 3 6" xfId="5088" xr:uid="{00000000-0005-0000-0000-000061140000}"/>
    <cellStyle name="Total 3 7" xfId="5155" xr:uid="{00000000-0005-0000-0000-000062140000}"/>
    <cellStyle name="Total 3 8" xfId="5343" xr:uid="{34AC6715-AB33-4A51-9180-DAF5126D5EC3}"/>
    <cellStyle name="Total 4" xfId="516" xr:uid="{00000000-0005-0000-0000-000063140000}"/>
    <cellStyle name="Total intermediaire" xfId="154" xr:uid="{00000000-0005-0000-0000-000064140000}"/>
    <cellStyle name="Total intermediaire 0" xfId="517" xr:uid="{00000000-0005-0000-0000-000065140000}"/>
    <cellStyle name="Total intermediaire 1" xfId="518" xr:uid="{00000000-0005-0000-0000-000066140000}"/>
    <cellStyle name="Total intermediaire 2" xfId="155" xr:uid="{00000000-0005-0000-0000-000067140000}"/>
    <cellStyle name="Total intermediaire 2 2" xfId="519" xr:uid="{00000000-0005-0000-0000-000068140000}"/>
    <cellStyle name="Total intermediaire 3" xfId="520" xr:uid="{00000000-0005-0000-0000-000069140000}"/>
    <cellStyle name="Total intermediaire 4" xfId="521" xr:uid="{00000000-0005-0000-0000-00006A140000}"/>
    <cellStyle name="Total tableau" xfId="522" xr:uid="{00000000-0005-0000-0000-00006B140000}"/>
    <cellStyle name="Warning Text" xfId="13" builtinId="11" customBuiltin="1"/>
    <cellStyle name="Warning Text 2" xfId="5304" xr:uid="{593E7CCA-2C47-4D33-8B0D-7286B74A8FB2}"/>
    <cellStyle name="Warning Text 2 2" xfId="5346" xr:uid="{0FA0030B-1737-4CB2-AB67-6309622F0479}"/>
    <cellStyle name="Warning Text 2 3" xfId="5318" xr:uid="{6AE6B517-BA04-49B0-A974-A54028CAF76F}"/>
    <cellStyle name="Warning Text 3" xfId="5345" xr:uid="{819B2015-223B-43A7-8525-A9708FE38C52}"/>
  </cellStyles>
  <dxfs count="0"/>
  <tableStyles count="0" defaultTableStyle="TableStyleMedium9" defaultPivotStyle="PivotStyleLight16"/>
  <colors>
    <mruColors>
      <color rgb="FFDCDDDE"/>
      <color rgb="FFBABCBD"/>
      <color rgb="FF95D600"/>
      <color rgb="FFF2F2F2"/>
      <color rgb="FFD9D9D9"/>
      <color rgb="FF0093C9"/>
      <color rgb="FF009365"/>
      <color rgb="FF545759"/>
      <color rgb="FF555759"/>
      <color rgb="FFEDFF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9</xdr:row>
      <xdr:rowOff>0</xdr:rowOff>
    </xdr:from>
    <xdr:to>
      <xdr:col>5</xdr:col>
      <xdr:colOff>571500</xdr:colOff>
      <xdr:row>10</xdr:row>
      <xdr:rowOff>140970</xdr:rowOff>
    </xdr:to>
    <xdr:pic>
      <xdr:nvPicPr>
        <xdr:cNvPr id="4" name="Picture 3" descr="C:\Users\nbeaman\AppData\Local\Microsoft\Windows\INetCache\Content.MSO\808746FA.tmp">
          <a:extLst>
            <a:ext uri="{FF2B5EF4-FFF2-40B4-BE49-F238E27FC236}">
              <a16:creationId xmlns:a16="http://schemas.microsoft.com/office/drawing/2014/main" id="{21D28971-574A-431B-959D-99FFDCC41A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0" y="2409825"/>
          <a:ext cx="1857375" cy="369570"/>
        </a:xfrm>
        <a:prstGeom prst="rect">
          <a:avLst/>
        </a:prstGeom>
      </xdr:spPr>
    </xdr:pic>
    <xdr:clientData/>
  </xdr:twoCellAnchor>
  <xdr:twoCellAnchor editAs="oneCell">
    <xdr:from>
      <xdr:col>1</xdr:col>
      <xdr:colOff>609600</xdr:colOff>
      <xdr:row>2</xdr:row>
      <xdr:rowOff>9525</xdr:rowOff>
    </xdr:from>
    <xdr:to>
      <xdr:col>7</xdr:col>
      <xdr:colOff>171450</xdr:colOff>
      <xdr:row>6</xdr:row>
      <xdr:rowOff>152136</xdr:rowOff>
    </xdr:to>
    <xdr:pic>
      <xdr:nvPicPr>
        <xdr:cNvPr id="5" name="Picture 4" descr="Advisory, Consulting, Outsourcing Services | Guidehouse">
          <a:extLst>
            <a:ext uri="{FF2B5EF4-FFF2-40B4-BE49-F238E27FC236}">
              <a16:creationId xmlns:a16="http://schemas.microsoft.com/office/drawing/2014/main" id="{E4903AE4-21E3-4B20-9D1B-F08D58B2089D}"/>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3202" b="38339"/>
        <a:stretch/>
      </xdr:blipFill>
      <xdr:spPr bwMode="auto">
        <a:xfrm>
          <a:off x="1323975" y="333375"/>
          <a:ext cx="3848100" cy="10951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2</xdr:row>
      <xdr:rowOff>15925</xdr:rowOff>
    </xdr:to>
    <xdr:pic>
      <xdr:nvPicPr>
        <xdr:cNvPr id="31" name="Picture 30" descr="Advisory, Consulting, Outsourcing Services | Guidehouse">
          <a:extLst>
            <a:ext uri="{FF2B5EF4-FFF2-40B4-BE49-F238E27FC236}">
              <a16:creationId xmlns:a16="http://schemas.microsoft.com/office/drawing/2014/main" id="{10D933D7-6966-42E6-9628-72DAF22AE3F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2</xdr:row>
      <xdr:rowOff>15925</xdr:rowOff>
    </xdr:to>
    <xdr:pic>
      <xdr:nvPicPr>
        <xdr:cNvPr id="2" name="Picture 1" descr="Advisory, Consulting, Outsourcing Services | Guidehouse">
          <a:extLst>
            <a:ext uri="{FF2B5EF4-FFF2-40B4-BE49-F238E27FC236}">
              <a16:creationId xmlns:a16="http://schemas.microsoft.com/office/drawing/2014/main" id="{D2444C9E-8B1E-4043-9436-D245559EF75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1</xdr:row>
      <xdr:rowOff>444550</xdr:rowOff>
    </xdr:to>
    <xdr:pic>
      <xdr:nvPicPr>
        <xdr:cNvPr id="10" name="Picture 9" descr="Advisory, Consulting, Outsourcing Services | Guidehouse">
          <a:extLst>
            <a:ext uri="{FF2B5EF4-FFF2-40B4-BE49-F238E27FC236}">
              <a16:creationId xmlns:a16="http://schemas.microsoft.com/office/drawing/2014/main" id="{6DD0542A-2ECD-470A-A463-4BC9C00428D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2</xdr:row>
      <xdr:rowOff>6400</xdr:rowOff>
    </xdr:to>
    <xdr:pic>
      <xdr:nvPicPr>
        <xdr:cNvPr id="7" name="Picture 6" descr="Advisory, Consulting, Outsourcing Services | Guidehouse">
          <a:extLst>
            <a:ext uri="{FF2B5EF4-FFF2-40B4-BE49-F238E27FC236}">
              <a16:creationId xmlns:a16="http://schemas.microsoft.com/office/drawing/2014/main" id="{2CCFAD9A-B82C-4EEE-91EC-E88A7415ABA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1</xdr:row>
      <xdr:rowOff>444550</xdr:rowOff>
    </xdr:to>
    <xdr:pic>
      <xdr:nvPicPr>
        <xdr:cNvPr id="5" name="Picture 4" descr="Advisory, Consulting, Outsourcing Services | Guidehouse">
          <a:extLst>
            <a:ext uri="{FF2B5EF4-FFF2-40B4-BE49-F238E27FC236}">
              <a16:creationId xmlns:a16="http://schemas.microsoft.com/office/drawing/2014/main" id="{EF4F1E92-5CF5-4A8E-A757-89A21CCECF9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xdr:row>
      <xdr:rowOff>3810</xdr:rowOff>
    </xdr:from>
    <xdr:to>
      <xdr:col>11</xdr:col>
      <xdr:colOff>0</xdr:colOff>
      <xdr:row>8</xdr:row>
      <xdr:rowOff>83820</xdr:rowOff>
    </xdr:to>
    <xdr:sp macro="" textlink="">
      <xdr:nvSpPr>
        <xdr:cNvPr id="11" name="Rectangle 10">
          <a:extLst>
            <a:ext uri="{FF2B5EF4-FFF2-40B4-BE49-F238E27FC236}">
              <a16:creationId xmlns:a16="http://schemas.microsoft.com/office/drawing/2014/main" id="{9E874B5D-4266-44B2-832D-50A9E9E05D0A}"/>
            </a:ext>
          </a:extLst>
        </xdr:cNvPr>
        <xdr:cNvSpPr/>
      </xdr:nvSpPr>
      <xdr:spPr>
        <a:xfrm>
          <a:off x="0" y="1695450"/>
          <a:ext cx="12702540"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accent2"/>
              </a:solidFill>
            </a:rPr>
            <a:t>The</a:t>
          </a:r>
          <a:r>
            <a:rPr lang="en-US" sz="1200" baseline="0">
              <a:solidFill>
                <a:schemeClr val="accent2"/>
              </a:solidFill>
            </a:rPr>
            <a:t> Online Energy Analyzer program did not claim any savings in PY2.</a:t>
          </a:r>
          <a:endParaRPr lang="en-US" sz="1200">
            <a:solidFill>
              <a:schemeClr val="accent2"/>
            </a:solidFill>
          </a:endParaRPr>
        </a:p>
      </xdr:txBody>
    </xdr:sp>
    <xdr:clientData/>
  </xdr:twoCellAnchor>
  <xdr:twoCellAnchor>
    <xdr:from>
      <xdr:col>0</xdr:col>
      <xdr:colOff>0</xdr:colOff>
      <xdr:row>7</xdr:row>
      <xdr:rowOff>3810</xdr:rowOff>
    </xdr:from>
    <xdr:to>
      <xdr:col>11</xdr:col>
      <xdr:colOff>0</xdr:colOff>
      <xdr:row>8</xdr:row>
      <xdr:rowOff>83820</xdr:rowOff>
    </xdr:to>
    <xdr:sp macro="" textlink="">
      <xdr:nvSpPr>
        <xdr:cNvPr id="18" name="Rectangle 17">
          <a:extLst>
            <a:ext uri="{FF2B5EF4-FFF2-40B4-BE49-F238E27FC236}">
              <a16:creationId xmlns:a16="http://schemas.microsoft.com/office/drawing/2014/main" id="{D4222CC5-B3DA-4983-8AED-1DCBF6085E03}"/>
            </a:ext>
          </a:extLst>
        </xdr:cNvPr>
        <xdr:cNvSpPr/>
      </xdr:nvSpPr>
      <xdr:spPr>
        <a:xfrm>
          <a:off x="0" y="1699260"/>
          <a:ext cx="12353925" cy="2514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accent2"/>
              </a:solidFill>
            </a:rPr>
            <a:t>The</a:t>
          </a:r>
          <a:r>
            <a:rPr lang="en-US" sz="1200" baseline="0">
              <a:solidFill>
                <a:schemeClr val="accent2"/>
              </a:solidFill>
            </a:rPr>
            <a:t> Online Energy Analyzer program did not report any savings in PY1 of MEEIA Cycle 3.</a:t>
          </a:r>
          <a:endParaRPr lang="en-US" sz="1200">
            <a:solidFill>
              <a:schemeClr val="accent2"/>
            </a:solidFill>
          </a:endParaRPr>
        </a:p>
      </xdr:txBody>
    </xdr:sp>
    <xdr:clientData/>
  </xdr:twoCellAnchor>
  <xdr:twoCellAnchor editAs="oneCell">
    <xdr:from>
      <xdr:col>0</xdr:col>
      <xdr:colOff>0</xdr:colOff>
      <xdr:row>1</xdr:row>
      <xdr:rowOff>0</xdr:rowOff>
    </xdr:from>
    <xdr:to>
      <xdr:col>0</xdr:col>
      <xdr:colOff>1562100</xdr:colOff>
      <xdr:row>1</xdr:row>
      <xdr:rowOff>444550</xdr:rowOff>
    </xdr:to>
    <xdr:pic>
      <xdr:nvPicPr>
        <xdr:cNvPr id="6" name="Picture 5" descr="Advisory, Consulting, Outsourcing Services | Guidehouse">
          <a:extLst>
            <a:ext uri="{FF2B5EF4-FFF2-40B4-BE49-F238E27FC236}">
              <a16:creationId xmlns:a16="http://schemas.microsoft.com/office/drawing/2014/main" id="{1604B762-4F92-4094-B421-638BCB6ECD5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kcpl.com/CorpAcctg/MEEIA/Budget%202016-2020/KCPL%20Program%20Design%20Tool%206%2010%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572%20Mkt%20Intel\MEEIA\MEEIA%202019\CONF_MEEIA%202019%20Portfolio%20Analysis_RAP%20Modified_FILED_KCPL-MO_11292018%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Tables"/>
      <sheetName val="Portfolio Summary"/>
      <sheetName val="Territory Summary"/>
      <sheetName val="2017 KS Monthly"/>
      <sheetName val="2016 Monthly"/>
      <sheetName val="KCPLMO Values 0616"/>
      <sheetName val="MPS Values 0616"/>
      <sheetName val="SJ Values 0616"/>
      <sheetName val="KCPLKS Values 0616"/>
      <sheetName val="KCPL Programs"/>
      <sheetName val="KCPL Measures"/>
      <sheetName val="General Inputs"/>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MAP Summary"/>
      <sheetName val="RAP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5">
          <cell r="D5">
            <v>5.0048780487804923E-2</v>
          </cell>
        </row>
        <row r="6">
          <cell r="D6">
            <v>6.8860000000000005E-2</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DSMore Results"/>
      <sheetName val="Summary Fin Tables for Report"/>
      <sheetName val="DSIM (Rider)"/>
      <sheetName val="Credit Metrics (Rider Scenario)"/>
      <sheetName val="Exec Summary"/>
      <sheetName val="Program Totals"/>
      <sheetName val="Monthly kWh-kW"/>
      <sheetName val="Monthly Program Costs"/>
      <sheetName val="Monthly TD Calc"/>
      <sheetName val="Net Benefits"/>
      <sheetName val="Impact on kWh Sales"/>
      <sheetName val="Rate Proposal Comparisons"/>
      <sheetName val="Customer Rate-Bill Impacts"/>
      <sheetName val="Cycle 3 DSIM Rate - Proposed"/>
      <sheetName val="Cycle 3 DSIM Rate - Annual"/>
      <sheetName val="Cycle 3 DSIM Rate - Status Quo"/>
      <sheetName val="Cycle 2 DSIM Rate - Cust Class"/>
      <sheetName val="Max Cycle 3 Rate - by Class"/>
      <sheetName val="Billed kWh Sales"/>
      <sheetName val="EO"/>
      <sheetName val="EO Cap"/>
      <sheetName val="NTG-RR"/>
      <sheetName val="EO Matrix @Meter"/>
      <sheetName val="EO Table"/>
    </sheetNames>
    <sheetDataSet>
      <sheetData sheetId="0">
        <row r="1">
          <cell r="U1">
            <v>2019</v>
          </cell>
        </row>
        <row r="2">
          <cell r="U2">
            <v>6.7298999999999998E-2</v>
          </cell>
        </row>
        <row r="3">
          <cell r="U3">
            <v>5.2659999999999998E-2</v>
          </cell>
        </row>
        <row r="4">
          <cell r="U4">
            <v>0.94733999999999996</v>
          </cell>
        </row>
        <row r="5">
          <cell r="U5" t="str">
            <v>KCPL-MO</v>
          </cell>
        </row>
        <row r="9">
          <cell r="L9">
            <v>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2016 Rebrand.1">
      <a:dk1>
        <a:sysClr val="windowText" lastClr="000000"/>
      </a:dk1>
      <a:lt1>
        <a:sysClr val="window" lastClr="FFFFFF"/>
      </a:lt1>
      <a:dk2>
        <a:srgbClr val="44546A"/>
      </a:dk2>
      <a:lt2>
        <a:srgbClr val="E7E6E6"/>
      </a:lt2>
      <a:accent1>
        <a:srgbClr val="95D600"/>
      </a:accent1>
      <a:accent2>
        <a:srgbClr val="555759"/>
      </a:accent2>
      <a:accent3>
        <a:srgbClr val="009383"/>
      </a:accent3>
      <a:accent4>
        <a:srgbClr val="E53C2E"/>
      </a:accent4>
      <a:accent5>
        <a:srgbClr val="FFB718"/>
      </a:accent5>
      <a:accent6>
        <a:srgbClr val="006579"/>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1"/>
  <sheetViews>
    <sheetView tabSelected="1" workbookViewId="0">
      <selection sqref="A1:I1"/>
    </sheetView>
  </sheetViews>
  <sheetFormatPr defaultRowHeight="12.75"/>
  <cols>
    <col min="1" max="4" width="10.7109375" customWidth="1"/>
    <col min="5" max="5" width="10.7109375" style="2" customWidth="1"/>
    <col min="6" max="12" width="10.7109375" customWidth="1"/>
    <col min="13" max="13" width="10.7109375" style="2" customWidth="1"/>
    <col min="14" max="45" width="10.7109375" customWidth="1"/>
  </cols>
  <sheetData>
    <row r="1" spans="1:14">
      <c r="A1" s="429"/>
      <c r="B1" s="429"/>
      <c r="C1" s="429"/>
      <c r="D1" s="429"/>
      <c r="E1" s="429"/>
      <c r="F1" s="429"/>
      <c r="G1" s="429"/>
      <c r="H1" s="429"/>
      <c r="I1" s="429"/>
      <c r="J1" s="215"/>
      <c r="K1" s="215"/>
      <c r="L1" s="215"/>
      <c r="M1" s="215"/>
      <c r="N1" s="215"/>
    </row>
    <row r="2" spans="1:14">
      <c r="A2" s="17"/>
      <c r="B2" s="17"/>
      <c r="C2" s="17"/>
      <c r="D2" s="17"/>
      <c r="E2" s="17"/>
      <c r="F2" s="17"/>
      <c r="G2" s="17"/>
      <c r="H2" s="17"/>
      <c r="I2" s="17"/>
      <c r="J2" s="4"/>
      <c r="K2" s="4"/>
      <c r="L2" s="4"/>
      <c r="N2" s="215"/>
    </row>
    <row r="3" spans="1:14">
      <c r="A3" s="17"/>
      <c r="B3" s="17"/>
      <c r="C3" s="17"/>
      <c r="D3" s="17"/>
      <c r="E3" s="17"/>
      <c r="F3" s="17"/>
      <c r="G3" s="17"/>
      <c r="H3" s="17"/>
      <c r="I3" s="17"/>
      <c r="J3" s="216"/>
      <c r="K3" s="216"/>
      <c r="L3" s="216"/>
      <c r="N3" s="216"/>
    </row>
    <row r="4" spans="1:14" ht="36.75">
      <c r="A4" s="17"/>
      <c r="B4" s="17"/>
      <c r="C4" s="17"/>
      <c r="D4" s="431"/>
      <c r="E4" s="432"/>
      <c r="F4" s="432"/>
      <c r="G4" s="17"/>
      <c r="H4" s="17"/>
      <c r="I4" s="17"/>
      <c r="J4" s="7"/>
      <c r="K4" s="7"/>
      <c r="L4" s="7"/>
      <c r="N4" s="216"/>
    </row>
    <row r="5" spans="1:14">
      <c r="A5" s="17"/>
      <c r="B5" s="17"/>
      <c r="C5" s="17"/>
      <c r="D5" s="17"/>
      <c r="E5" s="17"/>
      <c r="F5" s="17"/>
      <c r="G5" s="17"/>
      <c r="H5" s="17"/>
      <c r="I5" s="17"/>
      <c r="J5" s="7"/>
      <c r="K5" s="7"/>
      <c r="L5" s="7"/>
      <c r="N5" s="216"/>
    </row>
    <row r="6" spans="1:14">
      <c r="A6" s="17"/>
      <c r="B6" s="17"/>
      <c r="C6" s="17"/>
      <c r="D6" s="17"/>
      <c r="E6" s="17"/>
      <c r="F6" s="17"/>
      <c r="G6" s="17"/>
      <c r="H6" s="17"/>
      <c r="I6" s="17"/>
      <c r="J6" s="7"/>
      <c r="K6" s="7"/>
      <c r="L6" s="7"/>
      <c r="N6" s="216"/>
    </row>
    <row r="7" spans="1:14" ht="23.25">
      <c r="A7" s="17"/>
      <c r="B7" s="433"/>
      <c r="C7" s="434"/>
      <c r="D7" s="434"/>
      <c r="E7" s="434"/>
      <c r="F7" s="434"/>
      <c r="G7" s="434"/>
      <c r="H7" s="434"/>
      <c r="I7" s="17"/>
      <c r="J7" s="35"/>
      <c r="K7" s="35"/>
      <c r="L7" s="35"/>
      <c r="N7" s="216"/>
    </row>
    <row r="8" spans="1:14" ht="69.75" customHeight="1">
      <c r="A8" s="17"/>
      <c r="B8" s="438" t="s">
        <v>181</v>
      </c>
      <c r="C8" s="438"/>
      <c r="D8" s="438"/>
      <c r="E8" s="438"/>
      <c r="F8" s="438"/>
      <c r="G8" s="438"/>
      <c r="H8" s="438"/>
      <c r="I8" s="17"/>
      <c r="J8" s="216"/>
      <c r="K8" s="216"/>
      <c r="L8" s="216"/>
      <c r="N8" s="216"/>
    </row>
    <row r="9" spans="1:14" ht="21" customHeight="1">
      <c r="A9" s="17"/>
      <c r="B9" s="18"/>
      <c r="C9" s="17"/>
      <c r="D9" s="17"/>
      <c r="E9" s="52" t="s">
        <v>2</v>
      </c>
      <c r="F9" s="17"/>
      <c r="G9" s="17"/>
      <c r="H9" s="17"/>
      <c r="I9" s="17"/>
      <c r="J9" s="7"/>
      <c r="K9" s="7"/>
      <c r="L9" s="7"/>
      <c r="N9" s="216"/>
    </row>
    <row r="10" spans="1:14" ht="18">
      <c r="A10" s="19"/>
      <c r="B10" s="18"/>
      <c r="C10" s="17"/>
      <c r="D10" s="17"/>
      <c r="E10" s="17"/>
      <c r="F10" s="17"/>
      <c r="G10" s="17"/>
      <c r="H10" s="17"/>
      <c r="I10" s="17"/>
      <c r="J10" s="7"/>
      <c r="K10" s="7"/>
      <c r="L10" s="7"/>
      <c r="N10" s="216"/>
    </row>
    <row r="11" spans="1:14" ht="12" customHeight="1">
      <c r="A11" s="19"/>
      <c r="B11" s="18"/>
      <c r="C11" s="17"/>
      <c r="D11" s="17"/>
      <c r="E11" s="17"/>
      <c r="F11" s="17"/>
      <c r="G11" s="17"/>
      <c r="H11" s="17"/>
      <c r="I11" s="17"/>
      <c r="J11" s="7"/>
      <c r="K11" s="7"/>
      <c r="L11" s="7"/>
      <c r="N11" s="216"/>
    </row>
    <row r="12" spans="1:14" ht="15">
      <c r="A12" s="17"/>
      <c r="B12" s="17"/>
      <c r="C12" s="17"/>
      <c r="D12" s="17"/>
      <c r="E12" s="206"/>
      <c r="F12" s="32"/>
      <c r="G12" s="17"/>
      <c r="H12" s="17"/>
      <c r="I12" s="17"/>
      <c r="J12" s="7"/>
      <c r="K12" s="7"/>
      <c r="L12" s="7"/>
      <c r="N12" s="216"/>
    </row>
    <row r="13" spans="1:14">
      <c r="A13" s="17"/>
      <c r="B13" s="17"/>
      <c r="C13" s="17"/>
      <c r="D13" s="17"/>
      <c r="E13" s="17"/>
      <c r="F13" s="32"/>
      <c r="G13" s="17"/>
      <c r="H13" s="17"/>
      <c r="I13" s="17"/>
      <c r="J13" s="7"/>
      <c r="K13" s="7"/>
      <c r="L13" s="7"/>
      <c r="N13" s="216"/>
    </row>
    <row r="14" spans="1:14">
      <c r="A14" s="17"/>
      <c r="B14" s="17"/>
      <c r="C14" s="17"/>
      <c r="D14" s="32"/>
      <c r="E14" s="51" t="s">
        <v>3</v>
      </c>
      <c r="F14" s="32"/>
      <c r="G14" s="17"/>
      <c r="H14" s="17"/>
      <c r="I14" s="17"/>
      <c r="J14" s="7"/>
      <c r="K14" s="7"/>
      <c r="L14" s="7"/>
      <c r="N14" s="216"/>
    </row>
    <row r="15" spans="1:14">
      <c r="A15" s="17"/>
      <c r="B15" s="17"/>
      <c r="C15" s="17"/>
      <c r="D15" s="32"/>
      <c r="E15" s="31" t="s">
        <v>4</v>
      </c>
      <c r="F15" s="32"/>
      <c r="G15" s="17"/>
      <c r="H15" s="17"/>
      <c r="I15" s="17"/>
      <c r="J15" s="216"/>
      <c r="K15" s="216"/>
      <c r="L15" s="216"/>
      <c r="N15" s="216"/>
    </row>
    <row r="16" spans="1:14">
      <c r="A16" s="17"/>
      <c r="B16" s="17"/>
      <c r="C16" s="17"/>
      <c r="D16" s="33"/>
      <c r="E16" s="31" t="s">
        <v>5</v>
      </c>
      <c r="F16" s="33"/>
      <c r="G16" s="31"/>
      <c r="H16" s="17"/>
      <c r="I16" s="17"/>
      <c r="J16" s="7"/>
      <c r="K16" s="7"/>
      <c r="L16" s="7"/>
      <c r="N16" s="216"/>
    </row>
    <row r="17" spans="1:16">
      <c r="A17" s="17"/>
      <c r="B17" s="17"/>
      <c r="C17" s="17"/>
      <c r="D17" s="31"/>
      <c r="E17" s="31" t="s">
        <v>6</v>
      </c>
      <c r="F17" s="31"/>
      <c r="G17" s="31"/>
      <c r="H17" s="17"/>
      <c r="I17" s="17"/>
      <c r="J17" s="7"/>
      <c r="K17" s="7"/>
      <c r="L17" s="7"/>
      <c r="M17" s="7"/>
      <c r="N17" s="216"/>
      <c r="O17" s="216"/>
      <c r="P17" s="216"/>
    </row>
    <row r="18" spans="1:16">
      <c r="A18" s="17"/>
      <c r="B18" s="17"/>
      <c r="C18" s="17"/>
      <c r="D18" s="31"/>
      <c r="E18" s="20" t="s">
        <v>7</v>
      </c>
      <c r="F18" s="31"/>
      <c r="G18" s="31"/>
      <c r="H18" s="17"/>
      <c r="I18" s="17"/>
      <c r="J18" s="7"/>
      <c r="K18" s="7"/>
      <c r="L18" s="7"/>
      <c r="M18" s="7"/>
      <c r="N18" s="216"/>
      <c r="O18" s="216"/>
      <c r="P18" s="216"/>
    </row>
    <row r="19" spans="1:16">
      <c r="A19" s="17"/>
      <c r="B19" s="17"/>
      <c r="C19" s="17"/>
      <c r="D19" s="31"/>
      <c r="E19" s="389" t="s">
        <v>8</v>
      </c>
      <c r="F19" s="31"/>
      <c r="G19" s="31"/>
      <c r="H19" s="17"/>
      <c r="I19" s="17"/>
      <c r="J19" s="7"/>
      <c r="K19" s="7"/>
      <c r="L19" s="7"/>
      <c r="M19" s="7"/>
      <c r="N19" s="216"/>
      <c r="O19" s="216"/>
      <c r="P19" s="216"/>
    </row>
    <row r="20" spans="1:16">
      <c r="A20" s="17"/>
      <c r="B20" s="17"/>
      <c r="C20" s="17"/>
      <c r="D20" s="31"/>
      <c r="E20" s="31"/>
      <c r="F20" s="31"/>
      <c r="G20" s="31"/>
      <c r="H20" s="17"/>
      <c r="I20" s="17"/>
      <c r="J20" s="7"/>
      <c r="K20" s="7"/>
      <c r="L20" s="7"/>
      <c r="M20" s="7"/>
      <c r="N20" s="216"/>
      <c r="O20" s="216"/>
      <c r="P20" s="216"/>
    </row>
    <row r="21" spans="1:16">
      <c r="A21" s="17"/>
      <c r="B21" s="17"/>
      <c r="C21" s="17"/>
      <c r="D21" s="31"/>
      <c r="E21" s="388" t="s">
        <v>256</v>
      </c>
      <c r="F21" s="31"/>
      <c r="G21" s="31"/>
      <c r="H21" s="17"/>
      <c r="I21" s="17"/>
      <c r="J21" s="7"/>
      <c r="K21" s="7"/>
      <c r="L21" s="7"/>
      <c r="N21" s="216"/>
      <c r="O21" s="216"/>
      <c r="P21" s="216"/>
    </row>
    <row r="22" spans="1:16">
      <c r="A22" s="21"/>
      <c r="B22" s="17"/>
      <c r="C22" s="17"/>
      <c r="D22" s="17"/>
      <c r="E22" s="187">
        <v>44377</v>
      </c>
      <c r="F22" s="17"/>
      <c r="G22" s="17"/>
      <c r="H22" s="17"/>
      <c r="I22" s="17"/>
      <c r="J22" s="7"/>
      <c r="K22" s="7"/>
      <c r="L22" s="7"/>
      <c r="N22" s="216"/>
      <c r="O22" s="216"/>
      <c r="P22" s="216"/>
    </row>
    <row r="23" spans="1:16" ht="6" customHeight="1">
      <c r="A23" s="48"/>
      <c r="B23" s="49"/>
      <c r="C23" s="50"/>
      <c r="D23" s="50"/>
      <c r="E23" s="50"/>
      <c r="F23" s="50"/>
      <c r="G23" s="50"/>
      <c r="H23" s="50"/>
      <c r="I23" s="50"/>
      <c r="J23" s="7"/>
      <c r="K23" s="7"/>
      <c r="L23" s="7"/>
      <c r="N23" s="216"/>
      <c r="O23" s="216"/>
      <c r="P23" s="216"/>
    </row>
    <row r="24" spans="1:16" ht="107.25" customHeight="1">
      <c r="A24" s="435" t="s">
        <v>285</v>
      </c>
      <c r="B24" s="436"/>
      <c r="C24" s="436"/>
      <c r="D24" s="436"/>
      <c r="E24" s="436"/>
      <c r="F24" s="436"/>
      <c r="G24" s="436"/>
      <c r="H24" s="436"/>
      <c r="I24" s="436"/>
      <c r="J24" s="35"/>
      <c r="K24" s="35"/>
      <c r="L24" s="35"/>
      <c r="N24" s="216"/>
      <c r="O24" s="216"/>
      <c r="P24" s="216"/>
    </row>
    <row r="25" spans="1:16">
      <c r="A25" s="437"/>
      <c r="B25" s="437"/>
      <c r="C25" s="437"/>
      <c r="D25" s="437"/>
      <c r="E25" s="437"/>
      <c r="F25" s="437"/>
      <c r="G25" s="437"/>
      <c r="H25" s="437"/>
      <c r="I25" s="437"/>
      <c r="J25" s="219"/>
      <c r="K25" s="219"/>
      <c r="L25" s="219"/>
      <c r="M25" s="219"/>
      <c r="N25" s="219"/>
      <c r="O25" s="219"/>
      <c r="P25" s="219"/>
    </row>
    <row r="26" spans="1:16">
      <c r="A26" s="216"/>
      <c r="B26" s="216"/>
      <c r="C26" s="216"/>
      <c r="D26" s="216"/>
      <c r="F26" s="111"/>
      <c r="G26" s="111"/>
      <c r="H26" s="4"/>
      <c r="I26" s="4"/>
      <c r="J26" s="4"/>
      <c r="K26" s="4"/>
      <c r="L26" s="4"/>
      <c r="M26" s="9"/>
      <c r="N26" s="4"/>
      <c r="O26" s="215"/>
      <c r="P26" s="4"/>
    </row>
    <row r="27" spans="1:16">
      <c r="A27" s="215"/>
      <c r="B27" s="216"/>
      <c r="C27" s="216"/>
      <c r="D27" s="216"/>
      <c r="F27" s="216"/>
      <c r="G27" s="216"/>
      <c r="H27" s="216"/>
      <c r="I27" s="216"/>
      <c r="J27" s="216"/>
      <c r="K27" s="216"/>
      <c r="L27" s="216"/>
      <c r="N27" s="216"/>
      <c r="O27" s="216"/>
      <c r="P27" s="216"/>
    </row>
    <row r="28" spans="1:16">
      <c r="A28" s="216"/>
      <c r="B28" s="216"/>
      <c r="C28" s="216"/>
      <c r="D28" s="216"/>
      <c r="E28" s="3"/>
      <c r="F28" s="6"/>
      <c r="G28" s="6"/>
      <c r="H28" s="34"/>
      <c r="I28" s="34"/>
      <c r="J28" s="34"/>
      <c r="K28" s="34"/>
      <c r="L28" s="34"/>
      <c r="M28" s="110"/>
      <c r="N28" s="10"/>
      <c r="O28" s="35"/>
      <c r="P28" s="1"/>
    </row>
    <row r="29" spans="1:16">
      <c r="A29" s="216"/>
      <c r="B29" s="216"/>
      <c r="C29" s="216"/>
      <c r="D29" s="216"/>
      <c r="E29" s="3"/>
      <c r="F29" s="6"/>
      <c r="G29" s="6"/>
      <c r="H29" s="34"/>
      <c r="I29" s="34"/>
      <c r="J29" s="34"/>
      <c r="K29" s="34"/>
      <c r="L29" s="34"/>
      <c r="M29" s="110"/>
      <c r="N29" s="10"/>
      <c r="O29" s="35"/>
      <c r="P29" s="216"/>
    </row>
    <row r="30" spans="1:16" ht="15">
      <c r="A30" s="216"/>
      <c r="B30" s="1"/>
      <c r="C30" s="216"/>
      <c r="D30" s="216"/>
      <c r="E30" s="3"/>
      <c r="F30" s="11"/>
      <c r="G30" s="12"/>
      <c r="H30" s="12"/>
      <c r="I30" s="12"/>
      <c r="J30" s="12"/>
      <c r="K30" s="12"/>
      <c r="L30" s="12"/>
      <c r="M30" s="110"/>
      <c r="N30" s="216"/>
      <c r="O30" s="35"/>
      <c r="P30" s="1"/>
    </row>
    <row r="31" spans="1:16">
      <c r="A31" s="216"/>
      <c r="B31" s="216"/>
      <c r="C31" s="1"/>
      <c r="D31" s="216"/>
      <c r="E31" s="3"/>
      <c r="F31" s="6"/>
      <c r="G31" s="6"/>
      <c r="H31" s="6"/>
      <c r="I31" s="6"/>
      <c r="J31" s="6"/>
      <c r="K31" s="6"/>
      <c r="L31" s="6"/>
      <c r="M31" s="110"/>
      <c r="N31" s="216"/>
      <c r="O31" s="216"/>
      <c r="P31" s="216"/>
    </row>
    <row r="32" spans="1:16">
      <c r="A32" s="215"/>
      <c r="B32" s="216"/>
      <c r="C32" s="216"/>
      <c r="D32" s="216"/>
      <c r="F32" s="216"/>
      <c r="G32" s="216"/>
      <c r="H32" s="216"/>
      <c r="I32" s="216"/>
      <c r="J32" s="216"/>
      <c r="K32" s="216"/>
      <c r="L32" s="216"/>
      <c r="N32" s="216"/>
      <c r="O32" s="216"/>
      <c r="P32" s="216"/>
    </row>
    <row r="33" spans="1:16">
      <c r="A33" s="216"/>
      <c r="B33" s="216"/>
      <c r="C33" s="216"/>
      <c r="D33" s="216"/>
      <c r="E33" s="3"/>
      <c r="F33" s="6"/>
      <c r="G33" s="6"/>
      <c r="H33" s="34"/>
      <c r="I33" s="34"/>
      <c r="J33" s="34"/>
      <c r="K33" s="34"/>
      <c r="L33" s="34"/>
      <c r="M33" s="110"/>
      <c r="N33" s="10"/>
      <c r="O33" s="35"/>
      <c r="P33" s="1"/>
    </row>
    <row r="34" spans="1:16">
      <c r="A34" s="216"/>
      <c r="B34" s="216"/>
      <c r="C34" s="216"/>
      <c r="D34" s="216"/>
      <c r="E34" s="3"/>
      <c r="F34" s="6"/>
      <c r="G34" s="6"/>
      <c r="H34" s="34"/>
      <c r="I34" s="34"/>
      <c r="J34" s="34"/>
      <c r="K34" s="34"/>
      <c r="L34" s="34"/>
      <c r="M34" s="110"/>
      <c r="N34" s="216"/>
      <c r="O34" s="216"/>
      <c r="P34" s="1"/>
    </row>
    <row r="35" spans="1:16">
      <c r="A35" s="216"/>
      <c r="B35" s="216"/>
      <c r="C35" s="216"/>
      <c r="D35" s="216"/>
      <c r="E35" s="3"/>
      <c r="F35" s="6"/>
      <c r="G35" s="6"/>
      <c r="H35" s="34"/>
      <c r="I35" s="34"/>
      <c r="J35" s="34"/>
      <c r="K35" s="34"/>
      <c r="L35" s="34"/>
      <c r="M35" s="110"/>
      <c r="N35" s="216"/>
      <c r="O35" s="216"/>
      <c r="P35" s="1"/>
    </row>
    <row r="36" spans="1:16">
      <c r="A36" s="216"/>
      <c r="B36" s="1"/>
      <c r="C36" s="216"/>
      <c r="D36" s="216"/>
      <c r="E36" s="3"/>
      <c r="F36" s="6"/>
      <c r="G36" s="6"/>
      <c r="H36" s="34"/>
      <c r="I36" s="34"/>
      <c r="J36" s="34"/>
      <c r="K36" s="34"/>
      <c r="L36" s="34"/>
      <c r="M36" s="110"/>
      <c r="N36" s="10"/>
      <c r="O36" s="35"/>
      <c r="P36" s="216"/>
    </row>
    <row r="37" spans="1:16">
      <c r="A37" s="216"/>
      <c r="B37" s="1"/>
      <c r="C37" s="216"/>
      <c r="D37" s="216"/>
      <c r="E37" s="3"/>
      <c r="F37" s="6"/>
      <c r="G37" s="6"/>
      <c r="H37" s="34"/>
      <c r="I37" s="34"/>
      <c r="J37" s="34"/>
      <c r="K37" s="34"/>
      <c r="L37" s="34"/>
      <c r="M37" s="110"/>
      <c r="N37" s="10"/>
      <c r="O37" s="35"/>
      <c r="P37" s="216"/>
    </row>
    <row r="38" spans="1:16" ht="15">
      <c r="A38" s="216"/>
      <c r="B38" s="216"/>
      <c r="C38" s="216"/>
      <c r="D38" s="216"/>
      <c r="E38" s="3"/>
      <c r="F38" s="11"/>
      <c r="G38" s="11"/>
      <c r="H38" s="12"/>
      <c r="I38" s="12"/>
      <c r="J38" s="12"/>
      <c r="K38" s="12"/>
      <c r="L38" s="12"/>
      <c r="M38" s="110"/>
      <c r="N38" s="216"/>
      <c r="O38" s="35"/>
      <c r="P38" s="1"/>
    </row>
    <row r="39" spans="1:16">
      <c r="A39" s="216"/>
      <c r="B39" s="216"/>
      <c r="C39" s="1"/>
      <c r="D39" s="216"/>
      <c r="E39" s="3"/>
      <c r="F39" s="6"/>
      <c r="G39" s="6"/>
      <c r="H39" s="6"/>
      <c r="I39" s="6"/>
      <c r="J39" s="6"/>
      <c r="K39" s="6"/>
      <c r="L39" s="6"/>
      <c r="M39" s="110"/>
      <c r="N39" s="216"/>
      <c r="O39" s="216"/>
      <c r="P39" s="216"/>
    </row>
    <row r="40" spans="1:16">
      <c r="A40" s="215"/>
      <c r="B40" s="216"/>
      <c r="C40" s="216"/>
      <c r="D40" s="216"/>
      <c r="F40" s="216"/>
      <c r="G40" s="216"/>
      <c r="H40" s="216"/>
      <c r="I40" s="216"/>
      <c r="J40" s="216"/>
      <c r="K40" s="216"/>
      <c r="L40" s="216"/>
      <c r="N40" s="216"/>
      <c r="O40" s="216"/>
      <c r="P40" s="216"/>
    </row>
    <row r="41" spans="1:16">
      <c r="A41" s="216"/>
      <c r="B41" s="216"/>
      <c r="C41" s="216"/>
      <c r="D41" s="216"/>
      <c r="E41" s="3"/>
      <c r="F41" s="6"/>
      <c r="G41" s="6"/>
      <c r="H41" s="34"/>
      <c r="I41" s="34"/>
      <c r="J41" s="34"/>
      <c r="K41" s="34"/>
      <c r="L41" s="34"/>
      <c r="M41" s="110"/>
      <c r="N41" s="10"/>
      <c r="O41" s="35"/>
      <c r="P41" s="1"/>
    </row>
    <row r="42" spans="1:16">
      <c r="A42" s="216"/>
      <c r="B42" s="216"/>
      <c r="C42" s="216"/>
      <c r="D42" s="216"/>
      <c r="E42" s="3"/>
      <c r="F42" s="6"/>
      <c r="G42" s="6"/>
      <c r="H42" s="34"/>
      <c r="I42" s="34"/>
      <c r="J42" s="34"/>
      <c r="K42" s="34"/>
      <c r="L42" s="34"/>
      <c r="M42" s="110"/>
      <c r="N42" s="10"/>
      <c r="O42" s="35"/>
      <c r="P42" s="1"/>
    </row>
    <row r="43" spans="1:16">
      <c r="A43" s="216"/>
      <c r="B43" s="216"/>
      <c r="C43" s="216"/>
      <c r="D43" s="216"/>
      <c r="E43" s="3"/>
      <c r="F43" s="6"/>
      <c r="G43" s="6"/>
      <c r="H43" s="34"/>
      <c r="I43" s="34"/>
      <c r="J43" s="34"/>
      <c r="K43" s="34"/>
      <c r="L43" s="34"/>
      <c r="M43" s="110"/>
      <c r="N43" s="216"/>
      <c r="O43" s="35"/>
      <c r="P43" s="1"/>
    </row>
    <row r="44" spans="1:16">
      <c r="A44" s="216"/>
      <c r="B44" s="216"/>
      <c r="C44" s="216"/>
      <c r="D44" s="216"/>
      <c r="E44" s="3"/>
      <c r="F44" s="6"/>
      <c r="G44" s="6"/>
      <c r="H44" s="34"/>
      <c r="I44" s="34"/>
      <c r="J44" s="34"/>
      <c r="K44" s="34"/>
      <c r="L44" s="34"/>
      <c r="M44" s="110"/>
      <c r="N44" s="216"/>
      <c r="O44" s="35"/>
      <c r="P44" s="1"/>
    </row>
    <row r="45" spans="1:16" ht="15">
      <c r="A45" s="216"/>
      <c r="B45" s="216"/>
      <c r="C45" s="216"/>
      <c r="D45" s="216"/>
      <c r="E45" s="3"/>
      <c r="F45" s="11"/>
      <c r="G45" s="11"/>
      <c r="H45" s="12"/>
      <c r="I45" s="12"/>
      <c r="J45" s="12"/>
      <c r="K45" s="12"/>
      <c r="L45" s="12"/>
      <c r="M45" s="110"/>
      <c r="N45" s="216"/>
      <c r="O45" s="35"/>
      <c r="P45" s="1"/>
    </row>
    <row r="46" spans="1:16">
      <c r="A46" s="216"/>
      <c r="B46" s="216"/>
      <c r="C46" s="1"/>
      <c r="D46" s="216"/>
      <c r="E46" s="3"/>
      <c r="F46" s="34"/>
      <c r="G46" s="34"/>
      <c r="H46" s="34"/>
      <c r="I46" s="34"/>
      <c r="J46" s="34"/>
      <c r="K46" s="34"/>
      <c r="L46" s="34"/>
      <c r="M46" s="110"/>
      <c r="N46" s="216"/>
      <c r="O46" s="35"/>
      <c r="P46" s="216"/>
    </row>
    <row r="47" spans="1:16">
      <c r="A47" s="215"/>
      <c r="B47" s="216"/>
      <c r="C47" s="216"/>
      <c r="D47" s="216"/>
      <c r="F47" s="216"/>
      <c r="G47" s="216"/>
      <c r="H47" s="216"/>
      <c r="I47" s="216"/>
      <c r="J47" s="216"/>
      <c r="K47" s="216"/>
      <c r="L47" s="216"/>
      <c r="N47" s="216"/>
      <c r="O47" s="216"/>
      <c r="P47" s="216"/>
    </row>
    <row r="48" spans="1:16">
      <c r="A48" s="216"/>
      <c r="B48" s="1"/>
      <c r="C48" s="216"/>
      <c r="D48" s="216"/>
      <c r="E48" s="3"/>
      <c r="F48" s="6"/>
      <c r="G48" s="6"/>
      <c r="H48" s="34"/>
      <c r="I48" s="34"/>
      <c r="J48" s="34"/>
      <c r="K48" s="34"/>
      <c r="L48" s="34"/>
      <c r="M48" s="110"/>
      <c r="N48" s="216"/>
      <c r="O48" s="216"/>
      <c r="P48" s="1"/>
    </row>
    <row r="49" spans="1:16" ht="15">
      <c r="A49" s="216"/>
      <c r="B49" s="1"/>
      <c r="C49" s="216"/>
      <c r="D49" s="216"/>
      <c r="E49" s="3"/>
      <c r="F49" s="11"/>
      <c r="G49" s="11"/>
      <c r="H49" s="12"/>
      <c r="I49" s="12"/>
      <c r="J49" s="12"/>
      <c r="K49" s="12"/>
      <c r="L49" s="12"/>
      <c r="M49" s="110"/>
      <c r="N49" s="216"/>
      <c r="O49" s="216"/>
      <c r="P49" s="1"/>
    </row>
    <row r="50" spans="1:16">
      <c r="A50" s="216"/>
      <c r="B50" s="216"/>
      <c r="C50" s="1"/>
      <c r="D50" s="216"/>
      <c r="E50" s="3"/>
      <c r="F50" s="34"/>
      <c r="G50" s="34"/>
      <c r="H50" s="34"/>
      <c r="I50" s="34"/>
      <c r="J50" s="34"/>
      <c r="K50" s="34"/>
      <c r="L50" s="34"/>
      <c r="M50" s="110"/>
      <c r="N50" s="216"/>
      <c r="O50" s="216"/>
      <c r="P50" s="1"/>
    </row>
    <row r="51" spans="1:16" s="5" customFormat="1">
      <c r="A51" s="215"/>
      <c r="B51" s="215"/>
      <c r="C51" s="215"/>
      <c r="D51" s="215"/>
      <c r="E51" s="219"/>
      <c r="F51" s="8"/>
      <c r="G51" s="8"/>
      <c r="H51" s="8"/>
      <c r="I51" s="8"/>
      <c r="J51" s="8"/>
      <c r="K51" s="8"/>
      <c r="L51" s="8"/>
      <c r="M51" s="13"/>
      <c r="N51" s="215"/>
      <c r="O51" s="215"/>
      <c r="P51" s="215"/>
    </row>
    <row r="52" spans="1:16">
      <c r="A52" s="216"/>
      <c r="B52" s="216"/>
      <c r="C52" s="216"/>
      <c r="D52" s="216"/>
      <c r="F52" s="6"/>
      <c r="G52" s="35"/>
      <c r="H52" s="35"/>
      <c r="I52" s="35"/>
      <c r="J52" s="35"/>
      <c r="K52" s="35"/>
      <c r="L52" s="35"/>
      <c r="N52" s="216"/>
      <c r="O52" s="216"/>
      <c r="P52" s="216"/>
    </row>
    <row r="55" spans="1:16">
      <c r="A55" s="215"/>
      <c r="B55" s="215"/>
      <c r="C55" s="215"/>
      <c r="D55" s="215"/>
      <c r="E55" s="215"/>
      <c r="F55" s="215"/>
      <c r="G55" s="215"/>
      <c r="H55" s="215"/>
      <c r="I55" s="215"/>
      <c r="J55" s="215"/>
      <c r="K55" s="215"/>
      <c r="L55" s="215"/>
      <c r="M55" s="215"/>
      <c r="N55" s="215"/>
      <c r="O55" s="216"/>
      <c r="P55" s="216"/>
    </row>
    <row r="56" spans="1:16">
      <c r="A56" s="216"/>
      <c r="B56" s="216"/>
      <c r="C56" s="216"/>
      <c r="D56" s="216"/>
      <c r="F56" s="111"/>
      <c r="G56" s="111"/>
      <c r="H56" s="4"/>
      <c r="I56" s="4"/>
      <c r="J56" s="4"/>
      <c r="K56" s="4"/>
      <c r="L56" s="4"/>
      <c r="M56" s="9"/>
      <c r="N56" s="215"/>
      <c r="O56" s="216"/>
      <c r="P56" s="216"/>
    </row>
    <row r="57" spans="1:16">
      <c r="A57" s="215"/>
      <c r="B57" s="216"/>
      <c r="C57" s="216"/>
      <c r="D57" s="216"/>
      <c r="F57" s="216"/>
      <c r="G57" s="216"/>
      <c r="H57" s="216"/>
      <c r="I57" s="216"/>
      <c r="J57" s="216"/>
      <c r="K57" s="216"/>
      <c r="L57" s="216"/>
      <c r="N57" s="216"/>
      <c r="O57" s="216"/>
      <c r="P57" s="216"/>
    </row>
    <row r="58" spans="1:16">
      <c r="A58" s="216"/>
      <c r="B58" s="216"/>
      <c r="C58" s="216"/>
      <c r="D58" s="216"/>
      <c r="E58" s="3"/>
      <c r="F58" s="36"/>
      <c r="G58" s="36"/>
      <c r="H58" s="36"/>
      <c r="I58" s="36"/>
      <c r="J58" s="36"/>
      <c r="K58" s="36"/>
      <c r="L58" s="36"/>
      <c r="M58" s="14"/>
      <c r="N58" s="216"/>
      <c r="O58" s="216"/>
      <c r="P58" s="216"/>
    </row>
    <row r="59" spans="1:16">
      <c r="A59" s="216"/>
      <c r="B59" s="216"/>
      <c r="C59" s="216"/>
      <c r="D59" s="216"/>
      <c r="E59" s="3"/>
      <c r="F59" s="6"/>
      <c r="G59" s="6"/>
      <c r="H59" s="6"/>
      <c r="I59" s="6"/>
      <c r="J59" s="6"/>
      <c r="K59" s="6"/>
      <c r="L59" s="6"/>
      <c r="M59" s="14"/>
      <c r="N59" s="216"/>
      <c r="O59" s="216"/>
      <c r="P59" s="216"/>
    </row>
    <row r="60" spans="1:16">
      <c r="A60" s="216"/>
      <c r="B60" s="1"/>
      <c r="C60" s="216"/>
      <c r="D60" s="216"/>
      <c r="E60" s="3"/>
      <c r="F60" s="6"/>
      <c r="G60" s="6"/>
      <c r="H60" s="6"/>
      <c r="I60" s="6"/>
      <c r="J60" s="6"/>
      <c r="K60" s="6"/>
      <c r="L60" s="6"/>
      <c r="M60" s="14"/>
      <c r="N60" s="216"/>
      <c r="O60" s="216"/>
      <c r="P60" s="216"/>
    </row>
    <row r="61" spans="1:16">
      <c r="A61" s="216"/>
      <c r="B61" s="216"/>
      <c r="C61" s="1"/>
      <c r="D61" s="216"/>
      <c r="E61" s="3"/>
      <c r="F61" s="6"/>
      <c r="G61" s="6"/>
      <c r="H61" s="6"/>
      <c r="I61" s="6"/>
      <c r="J61" s="6"/>
      <c r="K61" s="6"/>
      <c r="L61" s="6"/>
      <c r="M61" s="110"/>
      <c r="N61" s="216"/>
      <c r="O61" s="216"/>
      <c r="P61" s="216"/>
    </row>
    <row r="62" spans="1:16">
      <c r="A62" s="215"/>
      <c r="B62" s="216"/>
      <c r="C62" s="216"/>
      <c r="D62" s="216"/>
      <c r="F62" s="216"/>
      <c r="G62" s="216"/>
      <c r="H62" s="216"/>
      <c r="I62" s="216"/>
      <c r="J62" s="216"/>
      <c r="K62" s="216"/>
      <c r="L62" s="216"/>
      <c r="M62" s="15"/>
      <c r="N62" s="216"/>
      <c r="O62" s="216"/>
      <c r="P62" s="216"/>
    </row>
    <row r="63" spans="1:16">
      <c r="A63" s="216"/>
      <c r="B63" s="216"/>
      <c r="C63" s="216"/>
      <c r="D63" s="216"/>
      <c r="E63" s="3"/>
      <c r="F63" s="36"/>
      <c r="G63" s="36"/>
      <c r="H63" s="36"/>
      <c r="I63" s="36"/>
      <c r="J63" s="36"/>
      <c r="K63" s="36"/>
      <c r="L63" s="36"/>
      <c r="M63" s="14"/>
      <c r="N63" s="216"/>
      <c r="O63" s="216"/>
      <c r="P63" s="216"/>
    </row>
    <row r="64" spans="1:16">
      <c r="A64" s="216"/>
      <c r="B64" s="216"/>
      <c r="C64" s="216"/>
      <c r="D64" s="216"/>
      <c r="E64" s="3"/>
      <c r="F64" s="6"/>
      <c r="G64" s="6"/>
      <c r="H64" s="6"/>
      <c r="I64" s="6"/>
      <c r="J64" s="6"/>
      <c r="K64" s="6"/>
      <c r="L64" s="6"/>
      <c r="M64" s="14"/>
      <c r="N64" s="216"/>
      <c r="O64" s="216"/>
      <c r="P64" s="216"/>
    </row>
    <row r="65" spans="1:13">
      <c r="A65" s="216"/>
      <c r="B65" s="216"/>
      <c r="C65" s="216"/>
      <c r="D65" s="216"/>
      <c r="E65" s="3"/>
      <c r="F65" s="6"/>
      <c r="G65" s="6"/>
      <c r="H65" s="6"/>
      <c r="I65" s="6"/>
      <c r="J65" s="6"/>
      <c r="K65" s="6"/>
      <c r="L65" s="6"/>
      <c r="M65" s="14"/>
    </row>
    <row r="66" spans="1:13">
      <c r="A66" s="216"/>
      <c r="B66" s="1"/>
      <c r="C66" s="216"/>
      <c r="D66" s="216"/>
      <c r="E66" s="3"/>
      <c r="F66" s="6"/>
      <c r="G66" s="6"/>
      <c r="H66" s="6"/>
      <c r="I66" s="6"/>
      <c r="J66" s="6"/>
      <c r="K66" s="6"/>
      <c r="L66" s="6"/>
      <c r="M66" s="14"/>
    </row>
    <row r="67" spans="1:13">
      <c r="A67" s="216"/>
      <c r="B67" s="1"/>
      <c r="C67" s="216"/>
      <c r="D67" s="216"/>
      <c r="E67" s="3"/>
      <c r="F67" s="6"/>
      <c r="G67" s="6"/>
      <c r="H67" s="6"/>
      <c r="I67" s="6"/>
      <c r="J67" s="6"/>
      <c r="K67" s="6"/>
      <c r="L67" s="6"/>
      <c r="M67" s="14"/>
    </row>
    <row r="68" spans="1:13">
      <c r="A68" s="216"/>
      <c r="B68" s="216"/>
      <c r="C68" s="216"/>
      <c r="D68" s="216"/>
      <c r="E68" s="3"/>
      <c r="F68" s="6"/>
      <c r="G68" s="6"/>
      <c r="H68" s="6"/>
      <c r="I68" s="6"/>
      <c r="J68" s="6"/>
      <c r="K68" s="6"/>
      <c r="L68" s="6"/>
      <c r="M68" s="14"/>
    </row>
    <row r="69" spans="1:13">
      <c r="A69" s="216"/>
      <c r="B69" s="216"/>
      <c r="C69" s="1"/>
      <c r="D69" s="216"/>
      <c r="E69" s="3"/>
      <c r="F69" s="6"/>
      <c r="G69" s="6"/>
      <c r="H69" s="6"/>
      <c r="I69" s="6"/>
      <c r="J69" s="6"/>
      <c r="K69" s="6"/>
      <c r="L69" s="6"/>
      <c r="M69" s="110"/>
    </row>
    <row r="70" spans="1:13">
      <c r="A70" s="215"/>
      <c r="B70" s="216"/>
      <c r="C70" s="216"/>
      <c r="D70" s="216"/>
      <c r="F70" s="216"/>
      <c r="G70" s="216"/>
      <c r="H70" s="216"/>
      <c r="I70" s="216"/>
      <c r="J70" s="216"/>
      <c r="K70" s="216"/>
      <c r="L70" s="216"/>
      <c r="M70" s="15"/>
    </row>
    <row r="71" spans="1:13">
      <c r="A71" s="216"/>
      <c r="B71" s="216"/>
      <c r="C71" s="216"/>
      <c r="D71" s="216"/>
      <c r="E71" s="3"/>
      <c r="F71" s="36"/>
      <c r="G71" s="36"/>
      <c r="H71" s="36"/>
      <c r="I71" s="36"/>
      <c r="J71" s="36"/>
      <c r="K71" s="36"/>
      <c r="L71" s="36"/>
      <c r="M71" s="14"/>
    </row>
    <row r="72" spans="1:13">
      <c r="A72" s="216"/>
      <c r="B72" s="216"/>
      <c r="C72" s="216"/>
      <c r="D72" s="216"/>
      <c r="E72" s="3"/>
      <c r="F72" s="6"/>
      <c r="G72" s="6"/>
      <c r="H72" s="6"/>
      <c r="I72" s="6"/>
      <c r="J72" s="6"/>
      <c r="K72" s="6"/>
      <c r="L72" s="6"/>
      <c r="M72" s="14"/>
    </row>
    <row r="73" spans="1:13">
      <c r="A73" s="216"/>
      <c r="B73" s="216"/>
      <c r="C73" s="216"/>
      <c r="D73" s="216"/>
      <c r="E73" s="3"/>
      <c r="F73" s="6"/>
      <c r="G73" s="6"/>
      <c r="H73" s="6"/>
      <c r="I73" s="6"/>
      <c r="J73" s="6"/>
      <c r="K73" s="6"/>
      <c r="L73" s="6"/>
      <c r="M73" s="14"/>
    </row>
    <row r="74" spans="1:13">
      <c r="A74" s="216"/>
      <c r="B74" s="216"/>
      <c r="C74" s="216"/>
      <c r="D74" s="216"/>
      <c r="E74" s="3"/>
      <c r="F74" s="6"/>
      <c r="G74" s="6"/>
      <c r="H74" s="6"/>
      <c r="I74" s="6"/>
      <c r="J74" s="6"/>
      <c r="K74" s="6"/>
      <c r="L74" s="6"/>
      <c r="M74" s="14"/>
    </row>
    <row r="75" spans="1:13">
      <c r="A75" s="216"/>
      <c r="B75" s="216"/>
      <c r="C75" s="216"/>
      <c r="D75" s="216"/>
      <c r="E75" s="3"/>
      <c r="F75" s="6"/>
      <c r="G75" s="6"/>
      <c r="H75" s="6"/>
      <c r="I75" s="6"/>
      <c r="J75" s="6"/>
      <c r="K75" s="6"/>
      <c r="L75" s="6"/>
      <c r="M75" s="14"/>
    </row>
    <row r="76" spans="1:13">
      <c r="A76" s="216"/>
      <c r="B76" s="216"/>
      <c r="C76" s="1"/>
      <c r="D76" s="216"/>
      <c r="E76" s="3"/>
      <c r="F76" s="6"/>
      <c r="G76" s="6"/>
      <c r="H76" s="6"/>
      <c r="I76" s="6"/>
      <c r="J76" s="6"/>
      <c r="K76" s="6"/>
      <c r="L76" s="6"/>
      <c r="M76" s="110"/>
    </row>
    <row r="77" spans="1:13">
      <c r="A77" s="215"/>
      <c r="B77" s="216"/>
      <c r="C77" s="216"/>
      <c r="D77" s="216"/>
      <c r="F77" s="216"/>
      <c r="G77" s="216"/>
      <c r="H77" s="216"/>
      <c r="I77" s="216"/>
      <c r="J77" s="216"/>
      <c r="K77" s="216"/>
      <c r="L77" s="216"/>
      <c r="M77" s="15"/>
    </row>
    <row r="78" spans="1:13">
      <c r="A78" s="216"/>
      <c r="B78" s="1"/>
      <c r="C78" s="216"/>
      <c r="D78" s="216"/>
      <c r="E78" s="3"/>
      <c r="F78" s="36"/>
      <c r="G78" s="36"/>
      <c r="H78" s="36"/>
      <c r="I78" s="36"/>
      <c r="J78" s="36"/>
      <c r="K78" s="36"/>
      <c r="L78" s="36"/>
      <c r="M78" s="14"/>
    </row>
    <row r="79" spans="1:13">
      <c r="A79" s="216"/>
      <c r="B79" s="1"/>
      <c r="C79" s="216"/>
      <c r="D79" s="216"/>
      <c r="E79" s="3"/>
      <c r="F79" s="6"/>
      <c r="G79" s="6"/>
      <c r="H79" s="6"/>
      <c r="I79" s="6"/>
      <c r="J79" s="6"/>
      <c r="K79" s="6"/>
      <c r="L79" s="6"/>
      <c r="M79" s="14"/>
    </row>
    <row r="80" spans="1:13">
      <c r="A80" s="216"/>
      <c r="B80" s="216"/>
      <c r="C80" s="1"/>
      <c r="D80" s="216"/>
      <c r="E80" s="3"/>
      <c r="F80" s="6"/>
      <c r="G80" s="6"/>
      <c r="H80" s="6"/>
      <c r="I80" s="6"/>
      <c r="J80" s="6"/>
      <c r="K80" s="6"/>
      <c r="L80" s="6"/>
      <c r="M80" s="110"/>
    </row>
    <row r="81" spans="1:21" s="5" customFormat="1">
      <c r="A81" s="215"/>
      <c r="B81" s="215"/>
      <c r="C81" s="215"/>
      <c r="D81" s="215"/>
      <c r="E81" s="219"/>
      <c r="F81" s="8"/>
      <c r="G81" s="8"/>
      <c r="H81" s="8"/>
      <c r="I81" s="8"/>
      <c r="J81" s="8"/>
      <c r="K81" s="8"/>
      <c r="L81" s="8"/>
      <c r="M81" s="13"/>
      <c r="N81" s="215"/>
      <c r="O81" s="215"/>
      <c r="P81" s="215"/>
      <c r="Q81" s="215"/>
      <c r="R81" s="216"/>
      <c r="S81" s="216"/>
      <c r="T81" s="216"/>
      <c r="U81" s="216"/>
    </row>
    <row r="84" spans="1:21">
      <c r="A84" s="430"/>
      <c r="B84" s="430"/>
      <c r="C84" s="430"/>
      <c r="D84" s="430"/>
      <c r="E84" s="430"/>
      <c r="F84" s="430"/>
      <c r="G84" s="430"/>
      <c r="H84" s="430"/>
      <c r="I84" s="430"/>
      <c r="J84" s="430"/>
      <c r="K84" s="430"/>
      <c r="L84" s="430"/>
      <c r="M84" s="430"/>
      <c r="N84" s="216"/>
      <c r="O84" s="216"/>
      <c r="P84" s="216"/>
      <c r="Q84" s="216"/>
      <c r="R84" s="216"/>
      <c r="S84" s="216"/>
      <c r="T84" s="216"/>
      <c r="U84" s="216"/>
    </row>
    <row r="85" spans="1:21">
      <c r="A85" s="216"/>
      <c r="B85" s="216"/>
      <c r="C85" s="216"/>
      <c r="D85" s="216"/>
      <c r="F85" s="111"/>
      <c r="G85" s="111"/>
      <c r="H85" s="4"/>
      <c r="I85" s="4"/>
      <c r="J85" s="4"/>
      <c r="K85" s="4"/>
      <c r="L85" s="4"/>
      <c r="M85" s="9"/>
      <c r="N85" s="216"/>
      <c r="O85" s="216"/>
      <c r="P85" s="216"/>
      <c r="Q85" s="216"/>
      <c r="R85" s="216"/>
      <c r="S85" s="216"/>
      <c r="T85" s="216"/>
      <c r="U85" s="216"/>
    </row>
    <row r="86" spans="1:21">
      <c r="A86" s="215"/>
      <c r="B86" s="216"/>
      <c r="C86" s="216"/>
      <c r="D86" s="216"/>
      <c r="F86" s="216"/>
      <c r="G86" s="216"/>
      <c r="H86" s="216"/>
      <c r="I86" s="216"/>
      <c r="J86" s="216"/>
      <c r="K86" s="216"/>
      <c r="L86" s="216"/>
      <c r="N86" s="216"/>
      <c r="O86" s="216"/>
      <c r="P86" s="216"/>
      <c r="Q86" s="216"/>
      <c r="R86" s="216"/>
      <c r="S86" s="216"/>
      <c r="T86" s="216"/>
      <c r="U86" s="216"/>
    </row>
    <row r="87" spans="1:21">
      <c r="A87" s="216"/>
      <c r="B87" s="216"/>
      <c r="C87" s="216"/>
      <c r="D87" s="216"/>
      <c r="E87" s="3"/>
      <c r="F87" s="36"/>
      <c r="G87" s="36"/>
      <c r="H87" s="36"/>
      <c r="I87" s="36"/>
      <c r="J87" s="36"/>
      <c r="K87" s="36"/>
      <c r="L87" s="36"/>
      <c r="M87" s="110"/>
      <c r="N87" s="216"/>
      <c r="O87" s="216"/>
      <c r="P87" s="216"/>
      <c r="Q87" s="216"/>
      <c r="R87" s="216"/>
      <c r="S87" s="216"/>
      <c r="T87" s="216"/>
      <c r="U87" s="216"/>
    </row>
    <row r="88" spans="1:21">
      <c r="A88" s="216"/>
      <c r="B88" s="216"/>
      <c r="C88" s="216"/>
      <c r="D88" s="216"/>
      <c r="E88" s="3"/>
      <c r="F88" s="34"/>
      <c r="G88" s="34"/>
      <c r="H88" s="34"/>
      <c r="I88" s="34"/>
      <c r="J88" s="34"/>
      <c r="K88" s="34"/>
      <c r="L88" s="34"/>
      <c r="M88" s="110"/>
      <c r="N88" s="216"/>
      <c r="O88" s="216"/>
      <c r="P88" s="216"/>
      <c r="Q88" s="216"/>
      <c r="R88" s="216"/>
      <c r="S88" s="216"/>
      <c r="T88" s="216"/>
      <c r="U88" s="216"/>
    </row>
    <row r="89" spans="1:21" ht="15">
      <c r="A89" s="216"/>
      <c r="B89" s="1"/>
      <c r="C89" s="216"/>
      <c r="D89" s="216"/>
      <c r="E89" s="3"/>
      <c r="F89" s="12"/>
      <c r="G89" s="12"/>
      <c r="H89" s="12"/>
      <c r="I89" s="12"/>
      <c r="J89" s="12"/>
      <c r="K89" s="12"/>
      <c r="L89" s="12"/>
      <c r="M89" s="110"/>
      <c r="N89" s="216"/>
      <c r="O89" s="216"/>
      <c r="P89" s="216"/>
      <c r="Q89" s="216"/>
      <c r="R89" s="216"/>
      <c r="S89" s="216"/>
      <c r="T89" s="216"/>
      <c r="U89" s="216"/>
    </row>
    <row r="90" spans="1:21">
      <c r="A90" s="216"/>
      <c r="B90" s="216"/>
      <c r="C90" s="1"/>
      <c r="D90" s="216"/>
      <c r="E90" s="3"/>
      <c r="F90" s="6"/>
      <c r="G90" s="6"/>
      <c r="H90" s="6"/>
      <c r="I90" s="6"/>
      <c r="J90" s="6"/>
      <c r="K90" s="6"/>
      <c r="L90" s="6"/>
      <c r="M90" s="110"/>
      <c r="N90" s="216"/>
      <c r="O90" s="216"/>
      <c r="P90" s="216"/>
      <c r="Q90" s="216"/>
      <c r="R90" s="216"/>
      <c r="S90" s="216"/>
      <c r="T90" s="216"/>
      <c r="U90" s="216"/>
    </row>
    <row r="91" spans="1:21">
      <c r="A91" s="215"/>
      <c r="B91" s="216"/>
      <c r="C91" s="216"/>
      <c r="D91" s="216"/>
      <c r="F91" s="216"/>
      <c r="G91" s="216"/>
      <c r="H91" s="216"/>
      <c r="I91" s="216"/>
      <c r="J91" s="216"/>
      <c r="K91" s="216"/>
      <c r="L91" s="216"/>
      <c r="N91" s="216"/>
      <c r="O91" s="216"/>
      <c r="P91" s="216"/>
      <c r="Q91" s="216"/>
      <c r="R91" s="216"/>
      <c r="S91" s="216"/>
      <c r="T91" s="216"/>
      <c r="U91" s="216"/>
    </row>
    <row r="92" spans="1:21">
      <c r="A92" s="216"/>
      <c r="B92" s="216"/>
      <c r="C92" s="216"/>
      <c r="D92" s="216"/>
      <c r="E92" s="3"/>
      <c r="F92" s="36"/>
      <c r="G92" s="36"/>
      <c r="H92" s="36"/>
      <c r="I92" s="36"/>
      <c r="J92" s="36"/>
      <c r="K92" s="36"/>
      <c r="L92" s="36"/>
      <c r="M92" s="110"/>
      <c r="N92" s="216"/>
      <c r="O92" s="216"/>
      <c r="P92" s="216"/>
      <c r="Q92" s="216"/>
      <c r="R92" s="216"/>
      <c r="S92" s="216"/>
      <c r="T92" s="216"/>
      <c r="U92" s="216"/>
    </row>
    <row r="93" spans="1:21">
      <c r="A93" s="216"/>
      <c r="B93" s="216"/>
      <c r="C93" s="216"/>
      <c r="D93" s="216"/>
      <c r="E93" s="3"/>
      <c r="F93" s="34"/>
      <c r="G93" s="34"/>
      <c r="H93" s="34"/>
      <c r="I93" s="34"/>
      <c r="J93" s="34"/>
      <c r="K93" s="34"/>
      <c r="L93" s="34"/>
      <c r="M93" s="110"/>
      <c r="N93" s="216"/>
      <c r="O93" s="216"/>
      <c r="P93" s="216"/>
      <c r="Q93" s="216"/>
      <c r="R93" s="216"/>
      <c r="S93" s="216"/>
      <c r="T93" s="216"/>
      <c r="U93" s="216"/>
    </row>
    <row r="94" spans="1:21">
      <c r="A94" s="216"/>
      <c r="B94" s="216"/>
      <c r="C94" s="216"/>
      <c r="D94" s="216"/>
      <c r="E94" s="3"/>
      <c r="F94" s="34"/>
      <c r="G94" s="34"/>
      <c r="H94" s="34"/>
      <c r="I94" s="34"/>
      <c r="J94" s="34"/>
      <c r="K94" s="34"/>
      <c r="L94" s="34"/>
      <c r="M94" s="110"/>
      <c r="N94" s="216"/>
      <c r="O94" s="216"/>
      <c r="P94" s="216"/>
      <c r="Q94" s="216"/>
      <c r="R94" s="216"/>
      <c r="S94" s="216"/>
      <c r="T94" s="216"/>
      <c r="U94" s="216"/>
    </row>
    <row r="95" spans="1:21">
      <c r="A95" s="216"/>
      <c r="B95" s="1"/>
      <c r="C95" s="216"/>
      <c r="D95" s="216"/>
      <c r="E95" s="3"/>
      <c r="F95" s="34"/>
      <c r="G95" s="34"/>
      <c r="H95" s="34"/>
      <c r="I95" s="34"/>
      <c r="J95" s="34"/>
      <c r="K95" s="34"/>
      <c r="L95" s="34"/>
      <c r="M95" s="110"/>
      <c r="N95" s="216"/>
      <c r="O95" s="216"/>
      <c r="P95" s="216"/>
      <c r="Q95" s="216"/>
      <c r="R95" s="216"/>
      <c r="S95" s="216"/>
      <c r="T95" s="216"/>
      <c r="U95" s="216"/>
    </row>
    <row r="96" spans="1:21">
      <c r="A96" s="216"/>
      <c r="B96" s="1"/>
      <c r="C96" s="216"/>
      <c r="D96" s="216"/>
      <c r="E96" s="3"/>
      <c r="F96" s="34"/>
      <c r="G96" s="34"/>
      <c r="H96" s="34"/>
      <c r="I96" s="34"/>
      <c r="J96" s="34"/>
      <c r="K96" s="34"/>
      <c r="L96" s="34"/>
      <c r="M96" s="110"/>
      <c r="N96" s="216"/>
      <c r="O96" s="216"/>
      <c r="P96" s="216"/>
      <c r="Q96" s="216"/>
      <c r="R96" s="216"/>
      <c r="S96" s="216"/>
      <c r="T96" s="216"/>
      <c r="U96" s="216"/>
    </row>
    <row r="97" spans="1:13" ht="15">
      <c r="A97" s="216"/>
      <c r="B97" s="216"/>
      <c r="C97" s="216"/>
      <c r="D97" s="216"/>
      <c r="E97" s="3"/>
      <c r="F97" s="12"/>
      <c r="G97" s="12"/>
      <c r="H97" s="12"/>
      <c r="I97" s="12"/>
      <c r="J97" s="12"/>
      <c r="K97" s="12"/>
      <c r="L97" s="12"/>
      <c r="M97" s="110"/>
    </row>
    <row r="98" spans="1:13">
      <c r="A98" s="216"/>
      <c r="B98" s="216"/>
      <c r="C98" s="1"/>
      <c r="D98" s="216"/>
      <c r="E98" s="3"/>
      <c r="F98" s="6"/>
      <c r="G98" s="6"/>
      <c r="H98" s="6"/>
      <c r="I98" s="6"/>
      <c r="J98" s="6"/>
      <c r="K98" s="6"/>
      <c r="L98" s="6"/>
      <c r="M98" s="110"/>
    </row>
    <row r="99" spans="1:13">
      <c r="A99" s="215"/>
      <c r="B99" s="216"/>
      <c r="C99" s="216"/>
      <c r="D99" s="216"/>
      <c r="F99" s="216"/>
      <c r="G99" s="216"/>
      <c r="H99" s="216"/>
      <c r="I99" s="216"/>
      <c r="J99" s="216"/>
      <c r="K99" s="216"/>
      <c r="L99" s="216"/>
    </row>
    <row r="100" spans="1:13">
      <c r="A100" s="216"/>
      <c r="B100" s="216"/>
      <c r="C100" s="216"/>
      <c r="D100" s="216"/>
      <c r="E100" s="3"/>
      <c r="F100" s="36"/>
      <c r="G100" s="36"/>
      <c r="H100" s="36"/>
      <c r="I100" s="36"/>
      <c r="J100" s="36"/>
      <c r="K100" s="36"/>
      <c r="L100" s="36"/>
      <c r="M100" s="110"/>
    </row>
    <row r="101" spans="1:13">
      <c r="A101" s="216"/>
      <c r="B101" s="216"/>
      <c r="C101" s="216"/>
      <c r="D101" s="216"/>
      <c r="E101" s="3"/>
      <c r="F101" s="34"/>
      <c r="G101" s="34"/>
      <c r="H101" s="34"/>
      <c r="I101" s="34"/>
      <c r="J101" s="34"/>
      <c r="K101" s="34"/>
      <c r="L101" s="34"/>
      <c r="M101" s="110"/>
    </row>
    <row r="102" spans="1:13">
      <c r="A102" s="216"/>
      <c r="B102" s="216"/>
      <c r="C102" s="216"/>
      <c r="D102" s="216"/>
      <c r="E102" s="3"/>
      <c r="F102" s="34"/>
      <c r="G102" s="34"/>
      <c r="H102" s="34"/>
      <c r="I102" s="34"/>
      <c r="J102" s="34"/>
      <c r="K102" s="34"/>
      <c r="L102" s="34"/>
      <c r="M102" s="110"/>
    </row>
    <row r="103" spans="1:13">
      <c r="A103" s="216"/>
      <c r="B103" s="216"/>
      <c r="C103" s="216"/>
      <c r="D103" s="216"/>
      <c r="E103" s="3"/>
      <c r="F103" s="34"/>
      <c r="G103" s="34"/>
      <c r="H103" s="34"/>
      <c r="I103" s="34"/>
      <c r="J103" s="34"/>
      <c r="K103" s="34"/>
      <c r="L103" s="34"/>
      <c r="M103" s="110"/>
    </row>
    <row r="104" spans="1:13" ht="15">
      <c r="A104" s="216"/>
      <c r="B104" s="216"/>
      <c r="C104" s="216"/>
      <c r="D104" s="216"/>
      <c r="E104" s="3"/>
      <c r="F104" s="12"/>
      <c r="G104" s="12"/>
      <c r="H104" s="12"/>
      <c r="I104" s="12"/>
      <c r="J104" s="12"/>
      <c r="K104" s="12"/>
      <c r="L104" s="12"/>
      <c r="M104" s="110"/>
    </row>
    <row r="105" spans="1:13">
      <c r="A105" s="216"/>
      <c r="B105" s="216"/>
      <c r="C105" s="1"/>
      <c r="D105" s="216"/>
      <c r="E105" s="3"/>
      <c r="F105" s="6"/>
      <c r="G105" s="6"/>
      <c r="H105" s="6"/>
      <c r="I105" s="6"/>
      <c r="J105" s="6"/>
      <c r="K105" s="6"/>
      <c r="L105" s="6"/>
      <c r="M105" s="110"/>
    </row>
    <row r="106" spans="1:13">
      <c r="A106" s="215"/>
      <c r="B106" s="216"/>
      <c r="C106" s="216"/>
      <c r="D106" s="216"/>
      <c r="F106" s="216"/>
      <c r="G106" s="216"/>
      <c r="H106" s="216"/>
      <c r="I106" s="216"/>
      <c r="J106" s="216"/>
      <c r="K106" s="216"/>
      <c r="L106" s="216"/>
    </row>
    <row r="107" spans="1:13">
      <c r="A107" s="216"/>
      <c r="B107" s="1"/>
      <c r="C107" s="216"/>
      <c r="D107" s="216"/>
      <c r="E107" s="3"/>
      <c r="F107" s="36"/>
      <c r="G107" s="36"/>
      <c r="H107" s="36"/>
      <c r="I107" s="36"/>
      <c r="J107" s="36"/>
      <c r="K107" s="36"/>
      <c r="L107" s="36"/>
      <c r="M107" s="110"/>
    </row>
    <row r="108" spans="1:13" ht="15">
      <c r="A108" s="216"/>
      <c r="B108" s="1"/>
      <c r="C108" s="216"/>
      <c r="D108" s="216"/>
      <c r="E108" s="3"/>
      <c r="F108" s="12"/>
      <c r="G108" s="12"/>
      <c r="H108" s="12"/>
      <c r="I108" s="12"/>
      <c r="J108" s="12"/>
      <c r="K108" s="12"/>
      <c r="L108" s="12"/>
      <c r="M108" s="110"/>
    </row>
    <row r="109" spans="1:13">
      <c r="A109" s="216"/>
      <c r="B109" s="216"/>
      <c r="C109" s="1"/>
      <c r="D109" s="216"/>
      <c r="E109" s="3"/>
      <c r="F109" s="6"/>
      <c r="G109" s="6"/>
      <c r="H109" s="6"/>
      <c r="I109" s="6"/>
      <c r="J109" s="6"/>
      <c r="K109" s="6"/>
      <c r="L109" s="6"/>
      <c r="M109" s="110"/>
    </row>
    <row r="110" spans="1:13" s="5" customFormat="1">
      <c r="A110" s="215"/>
      <c r="B110" s="215"/>
      <c r="C110" s="215"/>
      <c r="D110" s="215"/>
      <c r="E110" s="219"/>
      <c r="F110" s="16"/>
      <c r="G110" s="16"/>
      <c r="H110" s="16"/>
      <c r="I110" s="16"/>
      <c r="J110" s="16"/>
      <c r="K110" s="16"/>
      <c r="L110" s="16"/>
      <c r="M110" s="13"/>
    </row>
    <row r="121" spans="1:13">
      <c r="A121" s="1"/>
      <c r="B121" s="216"/>
      <c r="C121" s="216"/>
      <c r="D121" s="216"/>
      <c r="F121" s="88"/>
      <c r="G121" s="88"/>
      <c r="H121" s="88"/>
      <c r="I121" s="88"/>
      <c r="J121" s="88"/>
      <c r="K121" s="88"/>
      <c r="L121" s="88"/>
      <c r="M121" s="37"/>
    </row>
  </sheetData>
  <mergeCells count="7">
    <mergeCell ref="A1:I1"/>
    <mergeCell ref="A84:M84"/>
    <mergeCell ref="D4:F4"/>
    <mergeCell ref="B7:H7"/>
    <mergeCell ref="A24:I24"/>
    <mergeCell ref="A25:I25"/>
    <mergeCell ref="B8:H8"/>
  </mergeCells>
  <phoneticPr fontId="14" type="noConversion"/>
  <pageMargins left="0.7" right="0.7" top="0.75" bottom="0.75" header="0.3" footer="0.3"/>
  <pageSetup scale="40" orientation="landscape" verticalDpi="200" r:id="rId1"/>
  <headerFooter alignWithMargins="0">
    <oddFooter>&amp;R&amp;1#&amp;"Calibri"&amp;10&amp;KA80000Internal Use Only</oddFooter>
  </headerFooter>
  <rowBreaks count="1" manualBreakCount="1">
    <brk id="3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6D891-B243-490F-BF19-E28A7E36093B}">
  <dimension ref="B3:H16"/>
  <sheetViews>
    <sheetView workbookViewId="0"/>
  </sheetViews>
  <sheetFormatPr defaultRowHeight="12.75"/>
  <cols>
    <col min="2" max="2" width="25.7109375" customWidth="1"/>
    <col min="3" max="3" width="13" customWidth="1"/>
    <col min="4" max="4" width="13.42578125" customWidth="1"/>
    <col min="5" max="5" width="12.7109375" customWidth="1"/>
    <col min="6" max="6" width="14.28515625" customWidth="1"/>
    <col min="7" max="7" width="15.85546875" customWidth="1"/>
    <col min="8" max="8" width="19.85546875" customWidth="1"/>
  </cols>
  <sheetData>
    <row r="3" spans="2:8" ht="14.25">
      <c r="B3" s="331" t="s">
        <v>231</v>
      </c>
    </row>
    <row r="4" spans="2:8" ht="13.5" thickBot="1">
      <c r="B4" s="439" t="s">
        <v>11</v>
      </c>
      <c r="C4" s="441" t="s">
        <v>12</v>
      </c>
      <c r="D4" s="441"/>
      <c r="E4" s="442"/>
      <c r="F4" s="443" t="s">
        <v>13</v>
      </c>
      <c r="G4" s="441"/>
      <c r="H4" s="441"/>
    </row>
    <row r="5" spans="2:8" ht="60.75" customHeight="1" thickBot="1">
      <c r="B5" s="440"/>
      <c r="C5" s="328" t="s">
        <v>14</v>
      </c>
      <c r="D5" s="328" t="s">
        <v>15</v>
      </c>
      <c r="E5" s="329" t="s">
        <v>16</v>
      </c>
      <c r="F5" s="328" t="s">
        <v>225</v>
      </c>
      <c r="G5" s="328" t="s">
        <v>226</v>
      </c>
      <c r="H5" s="333" t="s">
        <v>227</v>
      </c>
    </row>
    <row r="6" spans="2:8" ht="14.25" thickTop="1" thickBot="1">
      <c r="B6" s="330" t="s">
        <v>41</v>
      </c>
      <c r="C6" s="143">
        <f>'PY1 - Evergy Metro'!C15</f>
        <v>28172077.450300001</v>
      </c>
      <c r="D6" s="143">
        <f>'PY1 - Evergy Metro'!D15</f>
        <v>30264700.954550195</v>
      </c>
      <c r="E6" s="334">
        <f>D6/C6</f>
        <v>1.0742800564829453</v>
      </c>
      <c r="F6" s="143">
        <f>'PY1 - Evergy Metro'!F15</f>
        <v>103671719.85452595</v>
      </c>
      <c r="G6" s="143">
        <f>'PY1 - Evergy Metro'!G15</f>
        <v>27006087.087019004</v>
      </c>
      <c r="H6" s="335">
        <f>G6/F6</f>
        <v>0.26049618087665988</v>
      </c>
    </row>
    <row r="7" spans="2:8" ht="13.5" thickBot="1">
      <c r="B7" s="330" t="s">
        <v>223</v>
      </c>
      <c r="C7" s="143">
        <f>'PY1 - Evergy MO West'!C15</f>
        <v>19625212.777100001</v>
      </c>
      <c r="D7" s="143">
        <f>'PY1 - Evergy MO West'!D15</f>
        <v>20631328.369623978</v>
      </c>
      <c r="E7" s="334">
        <f>D7/C7</f>
        <v>1.0512664807231022</v>
      </c>
      <c r="F7" s="143">
        <f>'PY1 - Evergy MO West'!F15</f>
        <v>77133112.918902606</v>
      </c>
      <c r="G7" s="143">
        <f>'PY1 - Evergy MO West'!G15</f>
        <v>18991090.768159997</v>
      </c>
      <c r="H7" s="335">
        <f>G7/F7</f>
        <v>0.24621190626815673</v>
      </c>
    </row>
    <row r="8" spans="2:8" ht="13.5" thickBot="1">
      <c r="B8" s="332" t="s">
        <v>224</v>
      </c>
      <c r="C8" s="336">
        <f>SUM(C6:C7)</f>
        <v>47797290.227400005</v>
      </c>
      <c r="D8" s="336">
        <f>SUM(D6:D7)</f>
        <v>50896029.324174173</v>
      </c>
      <c r="E8" s="337">
        <f>D8/C8</f>
        <v>1.0648308530050894</v>
      </c>
      <c r="F8" s="336">
        <f>SUM(F6:F7)</f>
        <v>180804832.77342856</v>
      </c>
      <c r="G8" s="336">
        <f>SUM(G6:G7)</f>
        <v>45997177.855178997</v>
      </c>
      <c r="H8" s="338">
        <f>G8/F8</f>
        <v>0.25440236939252231</v>
      </c>
    </row>
    <row r="11" spans="2:8" ht="14.25">
      <c r="B11" s="331" t="s">
        <v>230</v>
      </c>
    </row>
    <row r="12" spans="2:8" ht="13.5" thickBot="1">
      <c r="B12" s="439" t="s">
        <v>11</v>
      </c>
      <c r="C12" s="441" t="s">
        <v>12</v>
      </c>
      <c r="D12" s="441"/>
      <c r="E12" s="442"/>
      <c r="F12" s="443" t="s">
        <v>13</v>
      </c>
      <c r="G12" s="441"/>
      <c r="H12" s="441"/>
    </row>
    <row r="13" spans="2:8" ht="36.75" thickBot="1">
      <c r="B13" s="440"/>
      <c r="C13" s="328" t="s">
        <v>21</v>
      </c>
      <c r="D13" s="328" t="s">
        <v>22</v>
      </c>
      <c r="E13" s="329" t="s">
        <v>16</v>
      </c>
      <c r="F13" s="328" t="s">
        <v>228</v>
      </c>
      <c r="G13" s="328" t="s">
        <v>229</v>
      </c>
      <c r="H13" s="328" t="s">
        <v>227</v>
      </c>
    </row>
    <row r="14" spans="2:8" ht="14.25" thickTop="1" thickBot="1">
      <c r="B14" s="330" t="s">
        <v>41</v>
      </c>
      <c r="C14" s="143">
        <f>'PY1 - Evergy Metro'!C26</f>
        <v>5335.1924999999974</v>
      </c>
      <c r="D14" s="143">
        <f>'PY1 - Evergy Metro'!D26</f>
        <v>5663.6908025774901</v>
      </c>
      <c r="E14" s="334">
        <f>D14/C14</f>
        <v>1.0615719681300146</v>
      </c>
      <c r="F14" s="143">
        <f>'PY1 - Evergy Metro'!F26</f>
        <v>13538.205689025122</v>
      </c>
      <c r="G14" s="143">
        <f>'PY1 - Evergy Metro'!G26</f>
        <v>5022.5813048588261</v>
      </c>
      <c r="H14" s="335">
        <f>G14/F14</f>
        <v>0.37099313012583568</v>
      </c>
    </row>
    <row r="15" spans="2:8" ht="13.5" thickBot="1">
      <c r="B15" s="330" t="s">
        <v>223</v>
      </c>
      <c r="C15" s="143">
        <f>'PY1 - Evergy MO West'!C26</f>
        <v>3514.1877999999997</v>
      </c>
      <c r="D15" s="143">
        <f>'PY1 - Evergy MO West'!D26</f>
        <v>3551.4812793828478</v>
      </c>
      <c r="E15" s="334">
        <f>D15/C15</f>
        <v>1.0106122613546289</v>
      </c>
      <c r="F15" s="143">
        <f>'PY1 - Evergy MO West'!F26</f>
        <v>9328.0181110830963</v>
      </c>
      <c r="G15" s="143">
        <f>'PY1 - Evergy MO West'!G26</f>
        <v>3274.7399641531301</v>
      </c>
      <c r="H15" s="335">
        <f>G15/F15</f>
        <v>0.35106492345488094</v>
      </c>
    </row>
    <row r="16" spans="2:8" ht="13.5" thickBot="1">
      <c r="B16" s="332" t="s">
        <v>224</v>
      </c>
      <c r="C16" s="336">
        <f>SUM(C14:C15)</f>
        <v>8849.3802999999971</v>
      </c>
      <c r="D16" s="336">
        <f>SUM(D14:D15)</f>
        <v>9215.1720819603379</v>
      </c>
      <c r="E16" s="337">
        <f>D16/C16</f>
        <v>1.0413352991463527</v>
      </c>
      <c r="F16" s="336">
        <f>SUM(F14:F15)</f>
        <v>22866.223800108219</v>
      </c>
      <c r="G16" s="336">
        <f>SUM(G14:G15)</f>
        <v>8297.3212690119562</v>
      </c>
      <c r="H16" s="338">
        <f>G16/F16</f>
        <v>0.36286364296726109</v>
      </c>
    </row>
  </sheetData>
  <mergeCells count="6">
    <mergeCell ref="B4:B5"/>
    <mergeCell ref="C4:E4"/>
    <mergeCell ref="F4:H4"/>
    <mergeCell ref="B12:B13"/>
    <mergeCell ref="C12:E12"/>
    <mergeCell ref="F12:H12"/>
  </mergeCells>
  <pageMargins left="0.7" right="0.7" top="0.75" bottom="0.75" header="0.3" footer="0.3"/>
  <pageSetup orientation="portrait" horizontalDpi="4294967293" verticalDpi="4294967293" r:id="rId1"/>
  <headerFooter>
    <oddFooter>&amp;R&amp;1#&amp;"Calibri"&amp;10&amp;KA80000Internal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2B659-2FF2-4D4C-A101-7673F6B9AB1C}">
  <sheetPr>
    <pageSetUpPr fitToPage="1"/>
  </sheetPr>
  <dimension ref="A1:K64"/>
  <sheetViews>
    <sheetView showGridLines="0" workbookViewId="0">
      <selection sqref="A1:K1"/>
    </sheetView>
  </sheetViews>
  <sheetFormatPr defaultColWidth="9.140625" defaultRowHeight="12.75"/>
  <cols>
    <col min="1" max="1" width="28.28515625" style="201" customWidth="1"/>
    <col min="2" max="2" width="40.140625" style="2" customWidth="1"/>
    <col min="3" max="3" width="15.85546875" style="23" customWidth="1"/>
    <col min="4" max="4" width="17.140625" style="23" customWidth="1"/>
    <col min="5" max="6" width="14.85546875" style="23" customWidth="1"/>
    <col min="7" max="7" width="17.42578125" style="23" customWidth="1"/>
    <col min="8" max="10" width="15.140625" style="23" customWidth="1"/>
    <col min="11" max="11" width="9" style="59" customWidth="1"/>
    <col min="12" max="16384" width="9.140625" style="201"/>
  </cols>
  <sheetData>
    <row r="1" spans="1:11">
      <c r="A1" s="452" t="str">
        <f>Cover!B8</f>
        <v>Evergy Services, Inc. (ESI) Evaluation, Measurement, and Verification Report  – Commercial &amp; Industrial Databook</v>
      </c>
      <c r="B1" s="452"/>
      <c r="C1" s="452"/>
      <c r="D1" s="452"/>
      <c r="E1" s="452"/>
      <c r="F1" s="452"/>
      <c r="G1" s="452"/>
      <c r="H1" s="452"/>
      <c r="I1" s="452"/>
      <c r="J1" s="452"/>
      <c r="K1" s="452"/>
    </row>
    <row r="2" spans="1:11" ht="34.15" customHeight="1">
      <c r="A2" s="453"/>
      <c r="B2" s="453"/>
      <c r="C2" s="453"/>
      <c r="D2" s="453"/>
      <c r="E2" s="453"/>
      <c r="F2" s="453"/>
      <c r="G2" s="453"/>
      <c r="H2" s="453"/>
      <c r="I2" s="453"/>
      <c r="J2" s="453"/>
      <c r="K2" s="453"/>
    </row>
    <row r="3" spans="1:11">
      <c r="A3" s="454"/>
      <c r="B3" s="454"/>
      <c r="C3" s="454"/>
      <c r="D3" s="454"/>
      <c r="E3" s="454"/>
      <c r="F3" s="454"/>
      <c r="G3" s="454"/>
      <c r="H3" s="454"/>
      <c r="I3" s="454"/>
      <c r="J3" s="454"/>
      <c r="K3" s="454"/>
    </row>
    <row r="4" spans="1:11" ht="30" customHeight="1">
      <c r="A4" s="455" t="s">
        <v>174</v>
      </c>
      <c r="B4" s="455"/>
      <c r="C4" s="455"/>
      <c r="D4" s="455"/>
      <c r="E4" s="455"/>
      <c r="F4" s="455"/>
      <c r="G4" s="455"/>
      <c r="H4" s="455"/>
      <c r="I4" s="455"/>
      <c r="J4" s="215"/>
      <c r="K4" s="57"/>
    </row>
    <row r="5" spans="1:11">
      <c r="A5" s="453"/>
      <c r="B5" s="453"/>
      <c r="C5" s="453"/>
      <c r="D5" s="453"/>
      <c r="E5" s="453"/>
      <c r="F5" s="453"/>
      <c r="G5" s="453"/>
      <c r="H5" s="453"/>
      <c r="I5" s="216"/>
      <c r="J5" s="215"/>
      <c r="K5" s="57"/>
    </row>
    <row r="6" spans="1:11">
      <c r="A6" s="444" t="s">
        <v>26</v>
      </c>
      <c r="B6" s="444"/>
      <c r="C6" s="444"/>
      <c r="D6" s="444"/>
      <c r="E6" s="444"/>
      <c r="F6" s="444"/>
      <c r="G6" s="444"/>
      <c r="H6" s="444"/>
      <c r="I6" s="218"/>
      <c r="J6" s="215"/>
      <c r="K6" s="57"/>
    </row>
    <row r="7" spans="1:11">
      <c r="A7" s="445"/>
      <c r="B7" s="445"/>
      <c r="C7" s="445"/>
      <c r="D7" s="445"/>
      <c r="E7" s="445"/>
      <c r="F7" s="445"/>
      <c r="G7" s="445"/>
      <c r="H7" s="445"/>
      <c r="I7" s="184"/>
      <c r="J7" s="111"/>
      <c r="K7" s="57"/>
    </row>
    <row r="8" spans="1:11">
      <c r="A8" s="446" t="s">
        <v>168</v>
      </c>
      <c r="B8" s="446"/>
      <c r="C8" s="446"/>
      <c r="D8" s="446"/>
      <c r="E8" s="446"/>
      <c r="F8" s="446"/>
      <c r="G8" s="446"/>
      <c r="H8" s="446"/>
      <c r="I8" s="215"/>
      <c r="J8" s="215"/>
      <c r="K8" s="57"/>
    </row>
    <row r="9" spans="1:11" ht="13.5" thickBot="1">
      <c r="A9" s="447" t="s">
        <v>11</v>
      </c>
      <c r="B9" s="447" t="s">
        <v>24</v>
      </c>
      <c r="C9" s="339"/>
      <c r="D9" s="339" t="s">
        <v>12</v>
      </c>
      <c r="E9" s="340"/>
      <c r="F9" s="339"/>
      <c r="G9" s="339" t="s">
        <v>13</v>
      </c>
      <c r="H9" s="339"/>
      <c r="I9" s="216"/>
      <c r="J9" s="111"/>
      <c r="K9" s="57"/>
    </row>
    <row r="10" spans="1:11" ht="39" thickTop="1">
      <c r="A10" s="448"/>
      <c r="B10" s="448"/>
      <c r="C10" s="342" t="s">
        <v>14</v>
      </c>
      <c r="D10" s="342" t="s">
        <v>15</v>
      </c>
      <c r="E10" s="343" t="s">
        <v>16</v>
      </c>
      <c r="F10" s="342" t="s">
        <v>17</v>
      </c>
      <c r="G10" s="342" t="s">
        <v>15</v>
      </c>
      <c r="H10" s="342" t="s">
        <v>232</v>
      </c>
      <c r="I10" s="44"/>
      <c r="J10" s="44"/>
      <c r="K10" s="113"/>
    </row>
    <row r="11" spans="1:11" ht="13.5" thickBot="1">
      <c r="A11" s="449" t="s">
        <v>171</v>
      </c>
      <c r="B11" s="233" t="s">
        <v>283</v>
      </c>
      <c r="C11" s="233">
        <f>'Business ESP - Standard'!B12</f>
        <v>16217890.452000001</v>
      </c>
      <c r="D11" s="233">
        <f>'Business ESP - Standard'!C12</f>
        <v>17464539.521117803</v>
      </c>
      <c r="E11" s="98">
        <f>D11/C11</f>
        <v>1.0768687563162116</v>
      </c>
      <c r="F11" s="233">
        <f>'Business ESP - Standard'!E12</f>
        <v>53977377.429689527</v>
      </c>
      <c r="G11" s="233">
        <f>'Business ESP - Standard'!F12</f>
        <v>16765957.940273089</v>
      </c>
      <c r="H11" s="97">
        <f t="shared" ref="H11:H12" si="0">G11/F11</f>
        <v>0.31061082880716617</v>
      </c>
      <c r="I11" s="209"/>
      <c r="J11" s="209"/>
      <c r="K11" s="114"/>
    </row>
    <row r="12" spans="1:11" ht="13.5" thickBot="1">
      <c r="A12" s="449"/>
      <c r="B12" s="233" t="s">
        <v>284</v>
      </c>
      <c r="C12" s="233">
        <f>'Business ESP - Custom'!B12</f>
        <v>11954186.998299997</v>
      </c>
      <c r="D12" s="233">
        <f>'Business ESP - Custom'!C12</f>
        <v>12800161.433432393</v>
      </c>
      <c r="E12" s="98">
        <f t="shared" ref="E12" si="1">D12/C12</f>
        <v>1.0707680443055392</v>
      </c>
      <c r="F12" s="233">
        <f>'Business ESP - Custom'!E12</f>
        <v>30239803.032836415</v>
      </c>
      <c r="G12" s="233">
        <f>'Business ESP - Custom'!F12</f>
        <v>10240129.146745915</v>
      </c>
      <c r="H12" s="97">
        <f t="shared" si="0"/>
        <v>0.33863081500982306</v>
      </c>
      <c r="I12" s="209"/>
      <c r="J12" s="209"/>
      <c r="K12" s="58"/>
    </row>
    <row r="13" spans="1:11">
      <c r="A13" s="450"/>
      <c r="B13" s="239" t="s">
        <v>167</v>
      </c>
      <c r="C13" s="239">
        <v>0</v>
      </c>
      <c r="D13" s="239">
        <f>'Process Efficiency'!C12</f>
        <v>0</v>
      </c>
      <c r="E13" s="242" t="s">
        <v>27</v>
      </c>
      <c r="F13" s="239">
        <f>'Process Efficiency'!E12</f>
        <v>19454539.392000027</v>
      </c>
      <c r="G13" s="239">
        <v>0</v>
      </c>
      <c r="H13" s="241" t="s">
        <v>27</v>
      </c>
      <c r="I13" s="209"/>
      <c r="J13" s="209"/>
      <c r="K13" s="58"/>
    </row>
    <row r="14" spans="1:11" ht="13.5" customHeight="1">
      <c r="A14" s="248" t="s">
        <v>20</v>
      </c>
      <c r="B14" s="244" t="s">
        <v>25</v>
      </c>
      <c r="C14" s="451" t="s">
        <v>28</v>
      </c>
      <c r="D14" s="451"/>
      <c r="E14" s="451"/>
      <c r="F14" s="451"/>
      <c r="G14" s="451"/>
      <c r="H14" s="451"/>
      <c r="I14" s="209"/>
      <c r="J14" s="209"/>
      <c r="K14" s="58"/>
    </row>
    <row r="15" spans="1:11" ht="13.5" customHeight="1" thickBot="1">
      <c r="A15" s="245" t="s">
        <v>29</v>
      </c>
      <c r="B15" s="245"/>
      <c r="C15" s="245">
        <f>SUM(C11:C13)</f>
        <v>28172077.450300001</v>
      </c>
      <c r="D15" s="245">
        <f>SUM(D11:D13)</f>
        <v>30264700.954550195</v>
      </c>
      <c r="E15" s="246">
        <f>D15/C15</f>
        <v>1.0742800564829453</v>
      </c>
      <c r="F15" s="245">
        <f>SUM(F11:F13)</f>
        <v>103671719.85452595</v>
      </c>
      <c r="G15" s="245">
        <f>SUM(G11:G13)</f>
        <v>27006087.087019004</v>
      </c>
      <c r="H15" s="247">
        <f>G15/F15</f>
        <v>0.26049618087665988</v>
      </c>
      <c r="I15" s="209"/>
      <c r="J15" s="209"/>
    </row>
    <row r="16" spans="1:11">
      <c r="A16" s="216" t="s">
        <v>30</v>
      </c>
      <c r="B16" s="216"/>
      <c r="C16" s="216"/>
      <c r="D16" s="216"/>
      <c r="E16" s="216"/>
      <c r="F16" s="216"/>
      <c r="G16" s="216"/>
      <c r="H16" s="216"/>
      <c r="I16" s="216"/>
      <c r="J16" s="112"/>
    </row>
    <row r="17" spans="1:11">
      <c r="A17" s="70"/>
      <c r="B17" s="216"/>
      <c r="C17" s="216"/>
      <c r="D17" s="216"/>
      <c r="E17" s="216"/>
      <c r="F17" s="87"/>
      <c r="G17" s="216"/>
      <c r="H17" s="22"/>
      <c r="I17" s="216"/>
      <c r="J17" s="112"/>
      <c r="K17" s="60"/>
    </row>
    <row r="18" spans="1:11">
      <c r="A18" s="70"/>
      <c r="B18" s="216"/>
      <c r="C18" s="216"/>
      <c r="D18" s="216"/>
      <c r="E18" s="216"/>
      <c r="F18" s="87"/>
      <c r="G18" s="216"/>
      <c r="H18" s="216"/>
      <c r="I18" s="216"/>
      <c r="J18" s="112"/>
    </row>
    <row r="19" spans="1:11">
      <c r="A19" s="215" t="s">
        <v>169</v>
      </c>
      <c r="B19" s="215"/>
      <c r="C19" s="215"/>
      <c r="D19" s="215"/>
      <c r="E19" s="215"/>
      <c r="F19" s="215"/>
      <c r="G19" s="215"/>
      <c r="H19" s="215"/>
      <c r="I19" s="215"/>
      <c r="J19" s="25"/>
    </row>
    <row r="20" spans="1:11" ht="13.5" thickBot="1">
      <c r="A20" s="447" t="s">
        <v>11</v>
      </c>
      <c r="B20" s="447" t="s">
        <v>24</v>
      </c>
      <c r="C20" s="339"/>
      <c r="D20" s="339" t="s">
        <v>12</v>
      </c>
      <c r="E20" s="340"/>
      <c r="F20" s="339"/>
      <c r="G20" s="339" t="s">
        <v>13</v>
      </c>
      <c r="H20" s="339"/>
      <c r="I20" s="216"/>
      <c r="J20" s="190"/>
      <c r="K20" s="61"/>
    </row>
    <row r="21" spans="1:11" ht="39" thickTop="1">
      <c r="A21" s="448"/>
      <c r="B21" s="448"/>
      <c r="C21" s="342" t="s">
        <v>21</v>
      </c>
      <c r="D21" s="342" t="s">
        <v>22</v>
      </c>
      <c r="E21" s="343" t="s">
        <v>16</v>
      </c>
      <c r="F21" s="342" t="s">
        <v>23</v>
      </c>
      <c r="G21" s="342" t="s">
        <v>22</v>
      </c>
      <c r="H21" s="342" t="s">
        <v>232</v>
      </c>
      <c r="I21" s="44"/>
      <c r="J21" s="44"/>
    </row>
    <row r="22" spans="1:11" ht="13.5" thickBot="1">
      <c r="A22" s="449" t="s">
        <v>171</v>
      </c>
      <c r="B22" s="233" t="s">
        <v>283</v>
      </c>
      <c r="C22" s="233">
        <f>'Business ESP - Standard'!B13</f>
        <v>2915.6496999999986</v>
      </c>
      <c r="D22" s="233">
        <f>'Business ESP - Standard'!C13</f>
        <v>3072.6791424802104</v>
      </c>
      <c r="E22" s="98">
        <f>D22/C22</f>
        <v>1.0538574446992763</v>
      </c>
      <c r="F22" s="233">
        <f>'Business ESP - Standard'!E13</f>
        <v>8522.6147871317407</v>
      </c>
      <c r="G22" s="233">
        <f>'Business ESP - Standard'!F13</f>
        <v>2949.7719767810017</v>
      </c>
      <c r="H22" s="97">
        <f>G22/F22</f>
        <v>0.34611114669113635</v>
      </c>
      <c r="I22" s="209"/>
      <c r="J22" s="209"/>
    </row>
    <row r="23" spans="1:11" ht="13.5" thickBot="1">
      <c r="A23" s="449"/>
      <c r="B23" s="233" t="s">
        <v>284</v>
      </c>
      <c r="C23" s="233">
        <f>'Business ESP - Custom'!B13</f>
        <v>2419.5427999999993</v>
      </c>
      <c r="D23" s="233">
        <f>'Business ESP - Custom'!C13</f>
        <v>2591.0116600972801</v>
      </c>
      <c r="E23" s="96">
        <f>D23/C23</f>
        <v>1.0708682897022037</v>
      </c>
      <c r="F23" s="233">
        <f>'Business ESP - Custom'!E13</f>
        <v>4833.6325018933821</v>
      </c>
      <c r="G23" s="233">
        <f>'Business ESP - Custom'!F13</f>
        <v>2072.8093280778244</v>
      </c>
      <c r="H23" s="97">
        <f>G23/F23</f>
        <v>0.42883055906006184</v>
      </c>
      <c r="I23" s="209"/>
      <c r="J23" s="209"/>
      <c r="K23" s="61"/>
    </row>
    <row r="24" spans="1:11">
      <c r="A24" s="450"/>
      <c r="B24" s="239" t="s">
        <v>167</v>
      </c>
      <c r="C24" s="239">
        <f>'Process Efficiency'!B13</f>
        <v>0</v>
      </c>
      <c r="D24" s="239">
        <f>'Process Efficiency'!C13</f>
        <v>0</v>
      </c>
      <c r="E24" s="240" t="s">
        <v>27</v>
      </c>
      <c r="F24" s="239">
        <f>'Process Efficiency'!E13</f>
        <v>181.95839999999995</v>
      </c>
      <c r="G24" s="239">
        <v>0</v>
      </c>
      <c r="H24" s="241" t="s">
        <v>27</v>
      </c>
      <c r="I24" s="209"/>
      <c r="J24" s="209"/>
      <c r="K24" s="61"/>
    </row>
    <row r="25" spans="1:11">
      <c r="A25" s="248" t="s">
        <v>20</v>
      </c>
      <c r="B25" s="410" t="s">
        <v>25</v>
      </c>
      <c r="C25" s="451" t="s">
        <v>28</v>
      </c>
      <c r="D25" s="451"/>
      <c r="E25" s="451"/>
      <c r="F25" s="451"/>
      <c r="G25" s="451"/>
      <c r="H25" s="451"/>
      <c r="I25" s="209"/>
      <c r="J25" s="209"/>
      <c r="K25" s="62"/>
    </row>
    <row r="26" spans="1:11" ht="13.5" thickBot="1">
      <c r="A26" s="245" t="s">
        <v>29</v>
      </c>
      <c r="B26" s="245"/>
      <c r="C26" s="245">
        <f>SUM(C22:C24)</f>
        <v>5335.1924999999974</v>
      </c>
      <c r="D26" s="245">
        <f>SUM(D22:D24)</f>
        <v>5663.6908025774901</v>
      </c>
      <c r="E26" s="246">
        <f>D26/C26</f>
        <v>1.0615719681300146</v>
      </c>
      <c r="F26" s="245">
        <f>SUM(F22:F24)</f>
        <v>13538.205689025122</v>
      </c>
      <c r="G26" s="245">
        <f>SUM(G22:G24)</f>
        <v>5022.5813048588261</v>
      </c>
      <c r="H26" s="247">
        <f>G26/F26</f>
        <v>0.37099313012583568</v>
      </c>
      <c r="I26" s="209"/>
      <c r="J26" s="209"/>
    </row>
    <row r="27" spans="1:11">
      <c r="A27" s="216" t="s">
        <v>30</v>
      </c>
      <c r="B27" s="216"/>
      <c r="C27" s="216"/>
      <c r="D27" s="216"/>
      <c r="E27" s="71"/>
      <c r="F27" s="216"/>
      <c r="G27" s="216"/>
      <c r="H27" s="216"/>
      <c r="I27" s="216"/>
      <c r="J27" s="47"/>
      <c r="K27" s="113"/>
    </row>
    <row r="28" spans="1:11">
      <c r="A28" s="216"/>
      <c r="B28" s="216"/>
      <c r="C28" s="216"/>
      <c r="D28" s="216"/>
      <c r="E28" s="216"/>
      <c r="F28" s="216"/>
      <c r="G28" s="216"/>
      <c r="H28" s="212"/>
      <c r="I28" s="216"/>
      <c r="J28" s="45"/>
    </row>
    <row r="29" spans="1:11">
      <c r="A29" s="70"/>
      <c r="B29" s="216"/>
      <c r="C29" s="216"/>
      <c r="D29" s="216"/>
      <c r="E29" s="216"/>
      <c r="F29" s="216"/>
      <c r="G29" s="216"/>
      <c r="H29" s="216"/>
      <c r="I29" s="216"/>
      <c r="J29" s="45"/>
      <c r="K29" s="64"/>
    </row>
    <row r="30" spans="1:11" ht="15">
      <c r="A30" s="216"/>
      <c r="C30" s="55"/>
      <c r="D30" s="55"/>
      <c r="E30" s="76"/>
      <c r="F30" s="56"/>
      <c r="G30" s="76"/>
      <c r="H30" s="68"/>
      <c r="I30" s="68"/>
      <c r="J30" s="75"/>
      <c r="K30" s="65"/>
    </row>
    <row r="31" spans="1:11">
      <c r="A31" s="215" t="s">
        <v>31</v>
      </c>
      <c r="B31" s="215"/>
      <c r="C31" s="215"/>
      <c r="D31" s="215"/>
      <c r="E31" s="215"/>
      <c r="F31" s="76"/>
      <c r="G31" s="76"/>
      <c r="H31" s="214"/>
      <c r="I31" s="214"/>
      <c r="J31" s="76"/>
      <c r="K31" s="63"/>
    </row>
    <row r="32" spans="1:11" ht="26.25" thickBot="1">
      <c r="A32" s="339" t="s">
        <v>233</v>
      </c>
      <c r="B32" s="339" t="s">
        <v>32</v>
      </c>
      <c r="C32" s="339" t="s">
        <v>33</v>
      </c>
      <c r="D32" s="339" t="s">
        <v>34</v>
      </c>
      <c r="E32" s="339" t="s">
        <v>35</v>
      </c>
      <c r="F32" s="100"/>
      <c r="G32" s="101"/>
      <c r="H32" s="102"/>
      <c r="I32" s="102"/>
      <c r="J32" s="102"/>
      <c r="K32" s="63"/>
    </row>
    <row r="33" spans="1:11" ht="14.25" thickTop="1" thickBot="1">
      <c r="A33" s="39" t="s">
        <v>9</v>
      </c>
      <c r="B33" s="99">
        <v>0.05</v>
      </c>
      <c r="C33" s="99">
        <v>2E-3</v>
      </c>
      <c r="D33" s="99">
        <v>4.0000000000000001E-3</v>
      </c>
      <c r="E33" s="97">
        <v>0.96</v>
      </c>
    </row>
    <row r="34" spans="1:11" ht="13.5" thickBot="1">
      <c r="A34" s="39" t="s">
        <v>10</v>
      </c>
      <c r="B34" s="326">
        <f>'Business ESP - Custom'!A28</f>
        <v>0.24</v>
      </c>
      <c r="C34" s="326">
        <f>'Business ESP - Custom'!B28</f>
        <v>0.04</v>
      </c>
      <c r="D34" s="326">
        <f>'Business ESP - Custom'!C28</f>
        <v>0</v>
      </c>
      <c r="E34" s="327">
        <f>1-B34+C34</f>
        <v>0.8</v>
      </c>
    </row>
    <row r="35" spans="1:11" ht="13.5" thickBot="1">
      <c r="A35" s="232" t="s">
        <v>167</v>
      </c>
      <c r="B35" s="456" t="s">
        <v>172</v>
      </c>
      <c r="C35" s="456"/>
      <c r="D35" s="456"/>
      <c r="E35" s="456"/>
    </row>
    <row r="36" spans="1:11" s="1" customFormat="1" ht="15.75" thickBot="1">
      <c r="A36" s="220" t="s">
        <v>25</v>
      </c>
      <c r="B36" s="456" t="s">
        <v>172</v>
      </c>
      <c r="C36" s="456"/>
      <c r="D36" s="456"/>
      <c r="E36" s="456"/>
      <c r="F36" s="23"/>
      <c r="G36" s="23"/>
      <c r="H36" s="43"/>
      <c r="I36" s="43"/>
      <c r="J36" s="43"/>
      <c r="K36" s="65"/>
    </row>
    <row r="37" spans="1:11" s="1" customFormat="1" ht="26.25" customHeight="1">
      <c r="A37" s="71"/>
      <c r="B37" s="73"/>
      <c r="C37" s="74"/>
      <c r="D37" s="74"/>
      <c r="E37" s="74"/>
      <c r="F37" s="23"/>
      <c r="G37" s="23"/>
      <c r="H37" s="23"/>
      <c r="I37" s="23"/>
      <c r="J37" s="23"/>
      <c r="K37" s="65"/>
    </row>
    <row r="38" spans="1:11">
      <c r="A38" s="215" t="s">
        <v>179</v>
      </c>
      <c r="B38" s="215"/>
      <c r="C38" s="215"/>
      <c r="D38" s="215"/>
      <c r="E38" s="215"/>
      <c r="F38" s="215"/>
      <c r="G38" s="215"/>
      <c r="H38" s="215"/>
      <c r="I38" s="215"/>
    </row>
    <row r="39" spans="1:11" ht="26.25" thickBot="1">
      <c r="A39" s="341" t="s">
        <v>11</v>
      </c>
      <c r="B39" s="341" t="s">
        <v>24</v>
      </c>
      <c r="C39" s="344" t="s">
        <v>36</v>
      </c>
      <c r="D39" s="344" t="s">
        <v>37</v>
      </c>
      <c r="E39" s="344" t="s">
        <v>38</v>
      </c>
      <c r="F39" s="344" t="s">
        <v>39</v>
      </c>
      <c r="G39" s="344" t="s">
        <v>40</v>
      </c>
    </row>
    <row r="40" spans="1:11" ht="13.5" thickBot="1">
      <c r="A40" s="345"/>
      <c r="B40" s="346"/>
      <c r="C40" s="466" t="s">
        <v>42</v>
      </c>
      <c r="D40" s="466"/>
      <c r="E40" s="466"/>
      <c r="F40" s="466"/>
      <c r="G40" s="466"/>
    </row>
    <row r="41" spans="1:11" ht="14.25" thickTop="1" thickBot="1">
      <c r="A41" s="462" t="s">
        <v>19</v>
      </c>
      <c r="B41" s="411" t="s">
        <v>283</v>
      </c>
      <c r="C41" s="400">
        <v>1.01</v>
      </c>
      <c r="D41" s="400">
        <v>1.19</v>
      </c>
      <c r="E41" s="400">
        <v>2.31</v>
      </c>
      <c r="F41" s="400">
        <v>1.57</v>
      </c>
      <c r="G41" s="400">
        <v>0.59</v>
      </c>
    </row>
    <row r="42" spans="1:11" ht="13.5" thickBot="1">
      <c r="A42" s="463"/>
      <c r="B42" s="411" t="s">
        <v>284</v>
      </c>
      <c r="C42" s="401">
        <v>0.91</v>
      </c>
      <c r="D42" s="401">
        <v>1.17</v>
      </c>
      <c r="E42" s="401">
        <v>3.07</v>
      </c>
      <c r="F42" s="401">
        <v>1.2</v>
      </c>
      <c r="G42" s="401">
        <v>0.65</v>
      </c>
    </row>
    <row r="43" spans="1:11">
      <c r="A43" s="464"/>
      <c r="B43" s="412" t="s">
        <v>167</v>
      </c>
      <c r="C43" s="402" t="s">
        <v>27</v>
      </c>
      <c r="D43" s="402" t="s">
        <v>27</v>
      </c>
      <c r="E43" s="402" t="s">
        <v>27</v>
      </c>
      <c r="F43" s="402" t="s">
        <v>27</v>
      </c>
      <c r="G43" s="402" t="s">
        <v>27</v>
      </c>
    </row>
    <row r="44" spans="1:11" s="216" customFormat="1" ht="13.5" thickBot="1">
      <c r="A44" s="465" t="s">
        <v>173</v>
      </c>
      <c r="B44" s="465"/>
      <c r="C44" s="403">
        <v>0.96</v>
      </c>
      <c r="D44" s="403">
        <v>1.17</v>
      </c>
      <c r="E44" s="403">
        <v>2.5299999999999998</v>
      </c>
      <c r="F44" s="403">
        <v>1.38</v>
      </c>
      <c r="G44" s="403">
        <v>0.61</v>
      </c>
      <c r="I44" s="23"/>
      <c r="J44" s="23"/>
      <c r="K44" s="59"/>
    </row>
    <row r="45" spans="1:11" ht="13.5" customHeight="1">
      <c r="A45" s="238" t="s">
        <v>269</v>
      </c>
      <c r="B45" s="69"/>
      <c r="C45" s="213"/>
      <c r="D45" s="69"/>
      <c r="E45" s="69"/>
      <c r="F45" s="69"/>
      <c r="G45" s="69"/>
    </row>
    <row r="46" spans="1:11">
      <c r="A46" s="188" t="s">
        <v>270</v>
      </c>
      <c r="B46" s="126"/>
      <c r="C46" s="126"/>
      <c r="D46" s="126"/>
      <c r="E46" s="126"/>
      <c r="F46" s="126"/>
      <c r="G46" s="126"/>
      <c r="H46" s="126"/>
      <c r="I46" s="126"/>
    </row>
    <row r="47" spans="1:11">
      <c r="A47" s="108"/>
      <c r="B47" s="69"/>
      <c r="C47" s="69"/>
      <c r="D47" s="69"/>
      <c r="E47" s="69"/>
      <c r="F47" s="69"/>
      <c r="G47" s="69"/>
    </row>
    <row r="48" spans="1:11">
      <c r="A48" s="222"/>
      <c r="B48" s="69"/>
      <c r="C48" s="69"/>
      <c r="D48" s="69"/>
      <c r="E48" s="69"/>
      <c r="F48" s="69"/>
      <c r="G48" s="69"/>
    </row>
    <row r="49" spans="1:11">
      <c r="A49" s="30"/>
    </row>
    <row r="50" spans="1:11" s="210" customFormat="1">
      <c r="A50" s="215" t="s">
        <v>180</v>
      </c>
      <c r="B50" s="216"/>
      <c r="C50" s="216"/>
      <c r="D50" s="216"/>
      <c r="E50" s="216"/>
      <c r="F50" s="216"/>
      <c r="G50" s="216"/>
      <c r="H50" s="216"/>
      <c r="I50" s="216"/>
      <c r="J50" s="216"/>
      <c r="K50" s="59"/>
    </row>
    <row r="51" spans="1:11" s="210" customFormat="1" ht="51.75" thickBot="1">
      <c r="A51" s="339" t="s">
        <v>11</v>
      </c>
      <c r="B51" s="339" t="s">
        <v>24</v>
      </c>
      <c r="C51" s="339" t="s">
        <v>44</v>
      </c>
      <c r="D51" s="339" t="s">
        <v>268</v>
      </c>
      <c r="E51" s="339" t="s">
        <v>45</v>
      </c>
      <c r="F51" s="339" t="s">
        <v>266</v>
      </c>
      <c r="G51" s="339" t="s">
        <v>46</v>
      </c>
      <c r="H51" s="397"/>
      <c r="I51" s="397"/>
      <c r="J51" s="216"/>
      <c r="K51" s="59"/>
    </row>
    <row r="52" spans="1:11" s="210" customFormat="1" ht="14.25" thickTop="1" thickBot="1">
      <c r="A52" s="461" t="s">
        <v>19</v>
      </c>
      <c r="B52" s="411" t="s">
        <v>283</v>
      </c>
      <c r="C52" s="404">
        <v>1578246</v>
      </c>
      <c r="D52" s="404">
        <v>1354399</v>
      </c>
      <c r="E52" s="405">
        <f>SUM(C52,D52)</f>
        <v>2932645</v>
      </c>
      <c r="F52" s="404">
        <v>6775172</v>
      </c>
      <c r="G52" s="405">
        <f>F52-E52</f>
        <v>3842527</v>
      </c>
      <c r="H52" s="398"/>
      <c r="I52" s="398"/>
      <c r="J52" s="216"/>
      <c r="K52" s="59"/>
    </row>
    <row r="53" spans="1:11" s="210" customFormat="1" ht="13.5" thickBot="1">
      <c r="A53" s="461"/>
      <c r="B53" s="411" t="s">
        <v>284</v>
      </c>
      <c r="C53" s="404">
        <v>1148577</v>
      </c>
      <c r="D53" s="404">
        <v>712682</v>
      </c>
      <c r="E53" s="405">
        <f>SUM(C53,D53)</f>
        <v>1861259</v>
      </c>
      <c r="F53" s="404">
        <v>5714254</v>
      </c>
      <c r="G53" s="405">
        <f t="shared" ref="G53:G55" si="2">F53-E53</f>
        <v>3852995</v>
      </c>
      <c r="H53" s="398"/>
      <c r="I53" s="398"/>
      <c r="J53" s="216"/>
      <c r="K53" s="59"/>
    </row>
    <row r="54" spans="1:11" s="210" customFormat="1">
      <c r="A54" s="461"/>
      <c r="B54" s="412" t="s">
        <v>167</v>
      </c>
      <c r="C54" s="404">
        <v>0</v>
      </c>
      <c r="D54" s="404">
        <v>140529</v>
      </c>
      <c r="E54" s="405">
        <f>SUM(C54,D54)</f>
        <v>140529</v>
      </c>
      <c r="F54" s="404">
        <v>0</v>
      </c>
      <c r="G54" s="405">
        <f t="shared" si="2"/>
        <v>-140529</v>
      </c>
      <c r="H54" s="398"/>
      <c r="I54" s="398"/>
      <c r="J54" s="216"/>
      <c r="K54" s="59"/>
    </row>
    <row r="55" spans="1:11" s="210" customFormat="1">
      <c r="A55" s="243" t="s">
        <v>43</v>
      </c>
      <c r="B55" s="149" t="s">
        <v>48</v>
      </c>
      <c r="C55" s="425">
        <f>SUM(C52:C54)</f>
        <v>2726823</v>
      </c>
      <c r="D55" s="425">
        <f>SUM(D52:D54)</f>
        <v>2207610</v>
      </c>
      <c r="E55" s="425">
        <f>SUM(E52:E54)</f>
        <v>4934433</v>
      </c>
      <c r="F55" s="425">
        <f>SUM(F52:F54)</f>
        <v>12489426</v>
      </c>
      <c r="G55" s="425">
        <f t="shared" si="2"/>
        <v>7554993</v>
      </c>
      <c r="H55" s="399"/>
      <c r="I55" s="399"/>
      <c r="J55" s="216"/>
      <c r="K55" s="59"/>
    </row>
    <row r="56" spans="1:11" s="210" customFormat="1">
      <c r="A56" s="422" t="s">
        <v>47</v>
      </c>
      <c r="B56" s="421"/>
      <c r="C56" s="421"/>
      <c r="D56" s="421"/>
      <c r="E56" s="421"/>
      <c r="F56" s="421"/>
      <c r="G56" s="421"/>
      <c r="H56" s="421"/>
      <c r="I56" s="421"/>
      <c r="J56" s="421"/>
      <c r="K56" s="59"/>
    </row>
    <row r="57" spans="1:11" s="211" customFormat="1">
      <c r="A57" s="423" t="s">
        <v>267</v>
      </c>
      <c r="B57" s="289"/>
      <c r="C57" s="289"/>
      <c r="D57" s="289"/>
      <c r="E57" s="289"/>
      <c r="F57" s="289"/>
      <c r="G57" s="289"/>
      <c r="H57" s="289"/>
      <c r="I57" s="289"/>
      <c r="J57" s="289"/>
      <c r="K57" s="66"/>
    </row>
    <row r="58" spans="1:11" s="210" customFormat="1">
      <c r="A58" s="315"/>
      <c r="B58" s="289"/>
      <c r="C58" s="420"/>
      <c r="D58" s="421"/>
      <c r="E58" s="421"/>
      <c r="F58" s="421"/>
      <c r="G58" s="421"/>
      <c r="H58" s="421"/>
      <c r="I58" s="421"/>
      <c r="J58" s="421"/>
      <c r="K58" s="59"/>
    </row>
    <row r="59" spans="1:11" s="210" customFormat="1">
      <c r="A59" s="315"/>
      <c r="B59" s="289"/>
      <c r="C59" s="420"/>
      <c r="D59" s="420"/>
      <c r="E59" s="420"/>
      <c r="F59" s="420"/>
      <c r="G59" s="420"/>
      <c r="H59" s="420"/>
      <c r="I59" s="420"/>
      <c r="J59" s="420"/>
      <c r="K59" s="59"/>
    </row>
    <row r="60" spans="1:11" ht="26.25" customHeight="1" thickBot="1">
      <c r="A60" s="457" t="s">
        <v>185</v>
      </c>
      <c r="B60" s="457"/>
      <c r="C60" s="457"/>
      <c r="D60" s="457"/>
      <c r="E60" s="457"/>
      <c r="F60" s="216"/>
      <c r="G60" s="216"/>
      <c r="H60" s="216"/>
      <c r="I60" s="216"/>
      <c r="J60" s="216"/>
    </row>
    <row r="61" spans="1:11" ht="13.5" thickTop="1">
      <c r="A61" s="458" t="s">
        <v>49</v>
      </c>
      <c r="B61" s="459"/>
      <c r="C61" s="459"/>
      <c r="D61" s="459"/>
      <c r="E61" s="460"/>
      <c r="F61" s="216"/>
      <c r="G61" s="216"/>
      <c r="H61" s="216"/>
      <c r="I61" s="216"/>
      <c r="J61" s="216"/>
    </row>
    <row r="62" spans="1:11">
      <c r="A62" s="407" t="s">
        <v>50</v>
      </c>
      <c r="B62" s="407" t="s">
        <v>51</v>
      </c>
      <c r="C62" s="407" t="s">
        <v>52</v>
      </c>
      <c r="D62" s="407" t="s">
        <v>53</v>
      </c>
      <c r="E62" s="407" t="s">
        <v>54</v>
      </c>
      <c r="F62" s="216"/>
      <c r="G62" s="216"/>
      <c r="H62" s="216"/>
      <c r="I62" s="216"/>
      <c r="J62" s="216"/>
    </row>
    <row r="63" spans="1:11">
      <c r="A63" s="408">
        <v>6.7298999999999998E-2</v>
      </c>
      <c r="B63" s="408">
        <v>0.03</v>
      </c>
      <c r="C63" s="408">
        <v>6.7298999999999998E-2</v>
      </c>
      <c r="D63" s="408">
        <v>0.1</v>
      </c>
      <c r="E63" s="408">
        <v>6.7298999999999998E-2</v>
      </c>
      <c r="F63" s="216"/>
      <c r="G63" s="216"/>
      <c r="H63" s="216"/>
      <c r="I63" s="216"/>
      <c r="J63" s="216"/>
    </row>
    <row r="64" spans="1:11">
      <c r="A64" s="1" t="s">
        <v>55</v>
      </c>
      <c r="F64" s="216"/>
      <c r="G64" s="216"/>
      <c r="H64" s="216"/>
      <c r="I64" s="216"/>
      <c r="J64" s="216"/>
    </row>
  </sheetData>
  <mergeCells count="24">
    <mergeCell ref="B35:E35"/>
    <mergeCell ref="A22:A24"/>
    <mergeCell ref="C25:H25"/>
    <mergeCell ref="A60:E60"/>
    <mergeCell ref="A61:E61"/>
    <mergeCell ref="A52:A54"/>
    <mergeCell ref="B36:E36"/>
    <mergeCell ref="A41:A43"/>
    <mergeCell ref="A44:B44"/>
    <mergeCell ref="C40:G40"/>
    <mergeCell ref="A1:K1"/>
    <mergeCell ref="A2:K2"/>
    <mergeCell ref="A3:K3"/>
    <mergeCell ref="A4:I4"/>
    <mergeCell ref="A5:H5"/>
    <mergeCell ref="A6:H6"/>
    <mergeCell ref="A7:H7"/>
    <mergeCell ref="A8:H8"/>
    <mergeCell ref="A20:A21"/>
    <mergeCell ref="B20:B21"/>
    <mergeCell ref="A9:A10"/>
    <mergeCell ref="B9:B10"/>
    <mergeCell ref="A11:A13"/>
    <mergeCell ref="C14:H14"/>
  </mergeCells>
  <pageMargins left="0.7" right="0.7" top="0.75" bottom="0.75" header="0.3" footer="0.3"/>
  <pageSetup scale="50" orientation="landscape" verticalDpi="200" r:id="rId1"/>
  <headerFooter alignWithMargins="0">
    <oddFooter>&amp;R&amp;1#&amp;"Calibri"&amp;10&amp;KA80000Internal Use Only</oddFooter>
  </headerFooter>
  <rowBreaks count="1" manualBreakCount="1">
    <brk id="2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01FF0-BD65-4689-99BB-37D61E653944}">
  <sheetPr>
    <pageSetUpPr fitToPage="1"/>
  </sheetPr>
  <dimension ref="A1:AH64"/>
  <sheetViews>
    <sheetView showGridLines="0" zoomScaleNormal="100" workbookViewId="0">
      <selection sqref="A1:K1"/>
    </sheetView>
  </sheetViews>
  <sheetFormatPr defaultColWidth="9.140625" defaultRowHeight="12.75"/>
  <cols>
    <col min="1" max="1" width="28.28515625" style="216" customWidth="1"/>
    <col min="2" max="2" width="40.140625" style="2" customWidth="1"/>
    <col min="3" max="3" width="15.85546875" style="23" customWidth="1"/>
    <col min="4" max="4" width="17.140625" style="23" customWidth="1"/>
    <col min="5" max="6" width="14.85546875" style="23" customWidth="1"/>
    <col min="7" max="7" width="17.42578125" style="23" customWidth="1"/>
    <col min="8" max="10" width="15.140625" style="23" customWidth="1"/>
    <col min="11" max="11" width="9" style="59" customWidth="1"/>
    <col min="12" max="34" width="9.140625" style="315"/>
    <col min="35" max="16384" width="9.140625" style="413"/>
  </cols>
  <sheetData>
    <row r="1" spans="1:11">
      <c r="A1" s="452" t="str">
        <f>Cover!B8</f>
        <v>Evergy Services, Inc. (ESI) Evaluation, Measurement, and Verification Report  – Commercial &amp; Industrial Databook</v>
      </c>
      <c r="B1" s="452"/>
      <c r="C1" s="452"/>
      <c r="D1" s="452"/>
      <c r="E1" s="452"/>
      <c r="F1" s="452"/>
      <c r="G1" s="452"/>
      <c r="H1" s="452"/>
      <c r="I1" s="452"/>
      <c r="J1" s="452"/>
      <c r="K1" s="452"/>
    </row>
    <row r="2" spans="1:11" ht="34.15" customHeight="1">
      <c r="A2" s="467"/>
      <c r="B2" s="467"/>
      <c r="C2" s="467"/>
      <c r="D2" s="467"/>
      <c r="E2" s="467"/>
      <c r="F2" s="467"/>
      <c r="G2" s="467"/>
      <c r="H2" s="467"/>
      <c r="I2" s="467"/>
      <c r="J2" s="467"/>
      <c r="K2" s="467"/>
    </row>
    <row r="3" spans="1:11">
      <c r="A3" s="454"/>
      <c r="B3" s="454"/>
      <c r="C3" s="454"/>
      <c r="D3" s="454"/>
      <c r="E3" s="454"/>
      <c r="F3" s="454"/>
      <c r="G3" s="454"/>
      <c r="H3" s="454"/>
      <c r="I3" s="454"/>
      <c r="J3" s="454"/>
      <c r="K3" s="454"/>
    </row>
    <row r="4" spans="1:11" ht="30" customHeight="1">
      <c r="A4" s="455" t="s">
        <v>178</v>
      </c>
      <c r="B4" s="455"/>
      <c r="C4" s="455"/>
      <c r="D4" s="455"/>
      <c r="E4" s="455"/>
      <c r="F4" s="455"/>
      <c r="G4" s="455"/>
      <c r="H4" s="455"/>
      <c r="I4" s="455"/>
      <c r="J4" s="215"/>
      <c r="K4" s="57"/>
    </row>
    <row r="5" spans="1:11">
      <c r="A5" s="453"/>
      <c r="B5" s="453"/>
      <c r="C5" s="453"/>
      <c r="D5" s="453"/>
      <c r="E5" s="453"/>
      <c r="F5" s="453"/>
      <c r="G5" s="453"/>
      <c r="H5" s="453"/>
      <c r="I5" s="216"/>
      <c r="J5" s="215"/>
      <c r="K5" s="57"/>
    </row>
    <row r="6" spans="1:11">
      <c r="A6" s="444" t="s">
        <v>26</v>
      </c>
      <c r="B6" s="444"/>
      <c r="C6" s="444"/>
      <c r="D6" s="444"/>
      <c r="E6" s="444"/>
      <c r="F6" s="444"/>
      <c r="G6" s="444"/>
      <c r="H6" s="444"/>
      <c r="I6" s="218"/>
      <c r="J6" s="215"/>
      <c r="K6" s="57"/>
    </row>
    <row r="7" spans="1:11">
      <c r="A7" s="445"/>
      <c r="B7" s="445"/>
      <c r="C7" s="445"/>
      <c r="D7" s="445"/>
      <c r="E7" s="445"/>
      <c r="F7" s="445"/>
      <c r="G7" s="445"/>
      <c r="H7" s="445"/>
      <c r="I7" s="184"/>
      <c r="J7" s="111"/>
      <c r="K7" s="57"/>
    </row>
    <row r="8" spans="1:11">
      <c r="A8" s="446" t="s">
        <v>168</v>
      </c>
      <c r="B8" s="446"/>
      <c r="C8" s="446"/>
      <c r="D8" s="446"/>
      <c r="E8" s="446"/>
      <c r="F8" s="446"/>
      <c r="G8" s="446"/>
      <c r="H8" s="446"/>
      <c r="I8" s="215"/>
      <c r="J8" s="215"/>
      <c r="K8" s="57"/>
    </row>
    <row r="9" spans="1:11" ht="13.5" thickBot="1">
      <c r="A9" s="447" t="s">
        <v>11</v>
      </c>
      <c r="B9" s="447" t="s">
        <v>24</v>
      </c>
      <c r="C9" s="417"/>
      <c r="D9" s="417" t="s">
        <v>12</v>
      </c>
      <c r="E9" s="340"/>
      <c r="F9" s="417"/>
      <c r="G9" s="417" t="s">
        <v>13</v>
      </c>
      <c r="H9" s="417"/>
      <c r="I9" s="216"/>
      <c r="J9" s="111"/>
      <c r="K9" s="57"/>
    </row>
    <row r="10" spans="1:11" ht="39" thickTop="1">
      <c r="A10" s="448"/>
      <c r="B10" s="448"/>
      <c r="C10" s="419" t="s">
        <v>14</v>
      </c>
      <c r="D10" s="419" t="s">
        <v>15</v>
      </c>
      <c r="E10" s="343" t="s">
        <v>16</v>
      </c>
      <c r="F10" s="419" t="s">
        <v>17</v>
      </c>
      <c r="G10" s="419" t="s">
        <v>15</v>
      </c>
      <c r="H10" s="419" t="s">
        <v>232</v>
      </c>
      <c r="I10" s="44"/>
      <c r="J10" s="44"/>
      <c r="K10" s="113"/>
    </row>
    <row r="11" spans="1:11" ht="13.5" customHeight="1" thickBot="1">
      <c r="A11" s="449" t="s">
        <v>171</v>
      </c>
      <c r="B11" s="233" t="s">
        <v>283</v>
      </c>
      <c r="C11" s="233">
        <f>'Business ESP - Standard'!B20</f>
        <v>14366300.991999999</v>
      </c>
      <c r="D11" s="233">
        <f>'Business ESP - Standard'!C20</f>
        <v>15537675.452880109</v>
      </c>
      <c r="E11" s="98">
        <f>D11/C11</f>
        <v>1.0815362605539449</v>
      </c>
      <c r="F11" s="233">
        <f>'Business ESP - Standard'!E20</f>
        <v>46646197.198902555</v>
      </c>
      <c r="G11" s="233">
        <f>'Business ESP - Standard'!F20</f>
        <v>14916168.434764903</v>
      </c>
      <c r="H11" s="97">
        <f t="shared" ref="H11:H12" si="0">G11/F11</f>
        <v>0.3197724429959713</v>
      </c>
      <c r="I11" s="209"/>
      <c r="J11" s="209"/>
      <c r="K11" s="114"/>
    </row>
    <row r="12" spans="1:11" ht="13.5" thickBot="1">
      <c r="A12" s="449"/>
      <c r="B12" s="233" t="s">
        <v>284</v>
      </c>
      <c r="C12" s="233">
        <f>'Business ESP - Custom'!B20</f>
        <v>5258911.7851000009</v>
      </c>
      <c r="D12" s="233">
        <f>'Business ESP - Custom'!C20</f>
        <v>5093652.916743868</v>
      </c>
      <c r="E12" s="98">
        <f t="shared" ref="E12" si="1">D12/C12</f>
        <v>0.96857546292669172</v>
      </c>
      <c r="F12" s="233">
        <f>'Business ESP - Custom'!E20</f>
        <v>10016241.480000008</v>
      </c>
      <c r="G12" s="233">
        <f>'Business ESP - Custom'!F20</f>
        <v>4074922.3333950946</v>
      </c>
      <c r="H12" s="97">
        <f t="shared" si="0"/>
        <v>0.40683147880686793</v>
      </c>
      <c r="I12" s="209"/>
      <c r="J12" s="209"/>
      <c r="K12" s="58"/>
    </row>
    <row r="13" spans="1:11">
      <c r="A13" s="450"/>
      <c r="B13" s="239" t="s">
        <v>167</v>
      </c>
      <c r="C13" s="239">
        <v>0</v>
      </c>
      <c r="D13" s="239">
        <f>'Process Efficiency'!C20</f>
        <v>0</v>
      </c>
      <c r="E13" s="242" t="s">
        <v>27</v>
      </c>
      <c r="F13" s="239">
        <f>'Process Efficiency'!E20</f>
        <v>20470674.240000032</v>
      </c>
      <c r="G13" s="239">
        <v>0</v>
      </c>
      <c r="H13" s="241" t="s">
        <v>27</v>
      </c>
      <c r="I13" s="209"/>
      <c r="J13" s="209"/>
      <c r="K13" s="58"/>
    </row>
    <row r="14" spans="1:11" ht="13.5" customHeight="1">
      <c r="A14" s="248" t="s">
        <v>20</v>
      </c>
      <c r="B14" s="416" t="s">
        <v>25</v>
      </c>
      <c r="C14" s="451" t="s">
        <v>28</v>
      </c>
      <c r="D14" s="451"/>
      <c r="E14" s="451"/>
      <c r="F14" s="451"/>
      <c r="G14" s="451"/>
      <c r="H14" s="451"/>
      <c r="I14" s="209"/>
      <c r="J14" s="209"/>
      <c r="K14" s="58"/>
    </row>
    <row r="15" spans="1:11" ht="13.5" customHeight="1" thickBot="1">
      <c r="A15" s="245" t="s">
        <v>177</v>
      </c>
      <c r="B15" s="245"/>
      <c r="C15" s="245">
        <f>SUM(C11:C13)</f>
        <v>19625212.777100001</v>
      </c>
      <c r="D15" s="245">
        <f>SUM(D11:D13)</f>
        <v>20631328.369623978</v>
      </c>
      <c r="E15" s="246">
        <f>D15/C15</f>
        <v>1.0512664807231022</v>
      </c>
      <c r="F15" s="245">
        <f>SUM(F11:F13)</f>
        <v>77133112.918902606</v>
      </c>
      <c r="G15" s="245">
        <f>SUM(G11:G13)</f>
        <v>18991090.768159997</v>
      </c>
      <c r="H15" s="247">
        <f>G15/F15</f>
        <v>0.24621190626815673</v>
      </c>
      <c r="I15" s="209"/>
      <c r="J15" s="209"/>
    </row>
    <row r="16" spans="1:11">
      <c r="A16" s="216" t="s">
        <v>30</v>
      </c>
      <c r="B16" s="216"/>
      <c r="C16" s="216"/>
      <c r="D16" s="216"/>
      <c r="E16" s="216"/>
      <c r="F16" s="216"/>
      <c r="G16" s="216"/>
      <c r="H16" s="216"/>
      <c r="I16" s="216"/>
      <c r="J16" s="112"/>
    </row>
    <row r="17" spans="1:11">
      <c r="A17" s="70"/>
      <c r="B17" s="216"/>
      <c r="C17" s="216"/>
      <c r="D17" s="216"/>
      <c r="E17" s="216"/>
      <c r="F17" s="87"/>
      <c r="G17" s="216"/>
      <c r="H17" s="22"/>
      <c r="I17" s="216"/>
      <c r="J17" s="112"/>
      <c r="K17" s="60"/>
    </row>
    <row r="18" spans="1:11">
      <c r="A18" s="70"/>
      <c r="B18" s="216"/>
      <c r="C18" s="216"/>
      <c r="D18" s="216"/>
      <c r="E18" s="216"/>
      <c r="F18" s="87"/>
      <c r="G18" s="216"/>
      <c r="H18" s="216"/>
      <c r="I18" s="216"/>
      <c r="J18" s="112"/>
    </row>
    <row r="19" spans="1:11">
      <c r="A19" s="215" t="s">
        <v>169</v>
      </c>
      <c r="B19" s="215"/>
      <c r="C19" s="215"/>
      <c r="D19" s="215"/>
      <c r="E19" s="215"/>
      <c r="F19" s="215"/>
      <c r="G19" s="215"/>
      <c r="H19" s="215"/>
      <c r="I19" s="215"/>
      <c r="J19" s="25"/>
    </row>
    <row r="20" spans="1:11" ht="13.5" thickBot="1">
      <c r="A20" s="447" t="s">
        <v>11</v>
      </c>
      <c r="B20" s="447" t="s">
        <v>24</v>
      </c>
      <c r="C20" s="417"/>
      <c r="D20" s="417" t="s">
        <v>12</v>
      </c>
      <c r="E20" s="340"/>
      <c r="F20" s="417"/>
      <c r="G20" s="417" t="s">
        <v>13</v>
      </c>
      <c r="H20" s="417"/>
      <c r="I20" s="216"/>
      <c r="J20" s="190"/>
      <c r="K20" s="61"/>
    </row>
    <row r="21" spans="1:11" ht="39" thickTop="1">
      <c r="A21" s="448"/>
      <c r="B21" s="448"/>
      <c r="C21" s="419" t="s">
        <v>21</v>
      </c>
      <c r="D21" s="419" t="s">
        <v>22</v>
      </c>
      <c r="E21" s="343" t="s">
        <v>16</v>
      </c>
      <c r="F21" s="419" t="s">
        <v>23</v>
      </c>
      <c r="G21" s="419" t="s">
        <v>22</v>
      </c>
      <c r="H21" s="419" t="s">
        <v>232</v>
      </c>
      <c r="I21" s="44"/>
      <c r="J21" s="44"/>
    </row>
    <row r="22" spans="1:11" ht="13.5" customHeight="1" thickBot="1">
      <c r="A22" s="449" t="s">
        <v>171</v>
      </c>
      <c r="B22" s="233" t="s">
        <v>283</v>
      </c>
      <c r="C22" s="233">
        <f>'Business ESP - Standard'!B21</f>
        <v>2565.3207000000002</v>
      </c>
      <c r="D22" s="233">
        <f>'Business ESP - Standard'!C21</f>
        <v>2709.7183790428248</v>
      </c>
      <c r="E22" s="98">
        <f>D22/C22</f>
        <v>1.0562883537496206</v>
      </c>
      <c r="F22" s="233">
        <f>'Business ESP - Standard'!E21</f>
        <v>7513.8896712000005</v>
      </c>
      <c r="G22" s="233">
        <f>'Business ESP - Standard'!F21</f>
        <v>2601.3296438811117</v>
      </c>
      <c r="H22" s="97">
        <f>G22/F22</f>
        <v>0.34620280010921001</v>
      </c>
      <c r="I22" s="209"/>
      <c r="J22" s="209"/>
    </row>
    <row r="23" spans="1:11" ht="13.5" thickBot="1">
      <c r="A23" s="449"/>
      <c r="B23" s="233" t="s">
        <v>284</v>
      </c>
      <c r="C23" s="233">
        <f>'Business ESP - Custom'!B21</f>
        <v>948.86709999999948</v>
      </c>
      <c r="D23" s="233">
        <f>'Business ESP - Custom'!C21</f>
        <v>841.76290034002318</v>
      </c>
      <c r="E23" s="96">
        <f>D23/C23</f>
        <v>0.8871241297543393</v>
      </c>
      <c r="F23" s="233">
        <f>'Business ESP - Custom'!E21</f>
        <v>1586.6804398830946</v>
      </c>
      <c r="G23" s="233">
        <f>'Business ESP - Custom'!F21</f>
        <v>673.41032027201857</v>
      </c>
      <c r="H23" s="97">
        <f>G23/F23</f>
        <v>0.42441458490635642</v>
      </c>
      <c r="I23" s="209"/>
      <c r="J23" s="209"/>
      <c r="K23" s="61"/>
    </row>
    <row r="24" spans="1:11">
      <c r="A24" s="450"/>
      <c r="B24" s="239" t="s">
        <v>167</v>
      </c>
      <c r="C24" s="239">
        <f>'Process Efficiency'!B21</f>
        <v>0</v>
      </c>
      <c r="D24" s="239">
        <f>'Process Efficiency'!C21</f>
        <v>0</v>
      </c>
      <c r="E24" s="240" t="s">
        <v>27</v>
      </c>
      <c r="F24" s="239">
        <f>'Process Efficiency'!E21</f>
        <v>227.44799999999998</v>
      </c>
      <c r="G24" s="239">
        <v>0</v>
      </c>
      <c r="H24" s="241" t="s">
        <v>27</v>
      </c>
      <c r="I24" s="209"/>
      <c r="J24" s="209"/>
      <c r="K24" s="61"/>
    </row>
    <row r="25" spans="1:11" ht="12.75" customHeight="1">
      <c r="A25" s="248" t="s">
        <v>20</v>
      </c>
      <c r="B25" s="410" t="s">
        <v>25</v>
      </c>
      <c r="C25" s="451" t="s">
        <v>28</v>
      </c>
      <c r="D25" s="451"/>
      <c r="E25" s="451"/>
      <c r="F25" s="451"/>
      <c r="G25" s="451"/>
      <c r="H25" s="451"/>
      <c r="I25" s="209"/>
      <c r="J25" s="209"/>
      <c r="K25" s="62"/>
    </row>
    <row r="26" spans="1:11" ht="13.5" thickBot="1">
      <c r="A26" s="245" t="s">
        <v>177</v>
      </c>
      <c r="B26" s="245"/>
      <c r="C26" s="245">
        <f>SUM(C22:C24)</f>
        <v>3514.1877999999997</v>
      </c>
      <c r="D26" s="245">
        <f>SUM(D22:D24)</f>
        <v>3551.4812793828478</v>
      </c>
      <c r="E26" s="246">
        <f>D26/C26</f>
        <v>1.0106122613546289</v>
      </c>
      <c r="F26" s="245">
        <f>SUM(F22:F24)</f>
        <v>9328.0181110830963</v>
      </c>
      <c r="G26" s="245">
        <f>SUM(G22:G24)</f>
        <v>3274.7399641531301</v>
      </c>
      <c r="H26" s="247">
        <f>G26/F26</f>
        <v>0.35106492345488094</v>
      </c>
      <c r="I26" s="209"/>
      <c r="J26" s="209"/>
    </row>
    <row r="27" spans="1:11">
      <c r="A27" s="216" t="s">
        <v>30</v>
      </c>
      <c r="B27" s="216"/>
      <c r="C27" s="216"/>
      <c r="D27" s="216"/>
      <c r="E27" s="71"/>
      <c r="F27" s="216"/>
      <c r="G27" s="216"/>
      <c r="H27" s="216"/>
      <c r="I27" s="216"/>
      <c r="J27" s="47"/>
      <c r="K27" s="113"/>
    </row>
    <row r="28" spans="1:11">
      <c r="B28" s="216"/>
      <c r="C28" s="216"/>
      <c r="D28" s="216"/>
      <c r="E28" s="216"/>
      <c r="F28" s="216"/>
      <c r="G28" s="216"/>
      <c r="H28" s="212"/>
      <c r="I28" s="216"/>
      <c r="J28" s="45"/>
    </row>
    <row r="29" spans="1:11">
      <c r="A29" s="70"/>
      <c r="B29" s="216"/>
      <c r="C29" s="216"/>
      <c r="D29" s="216"/>
      <c r="E29" s="216"/>
      <c r="F29" s="216"/>
      <c r="G29" s="216"/>
      <c r="H29" s="216"/>
      <c r="I29" s="216"/>
      <c r="J29" s="45"/>
      <c r="K29" s="64"/>
    </row>
    <row r="30" spans="1:11" ht="15">
      <c r="C30" s="55"/>
      <c r="D30" s="55"/>
      <c r="E30" s="76"/>
      <c r="F30" s="56"/>
      <c r="G30" s="76"/>
      <c r="H30" s="68"/>
      <c r="I30" s="68"/>
      <c r="J30" s="75"/>
      <c r="K30" s="65"/>
    </row>
    <row r="31" spans="1:11">
      <c r="A31" s="215" t="s">
        <v>31</v>
      </c>
      <c r="B31" s="215"/>
      <c r="C31" s="215"/>
      <c r="D31" s="215"/>
      <c r="E31" s="215"/>
      <c r="F31" s="76"/>
      <c r="G31" s="76"/>
      <c r="H31" s="214"/>
      <c r="I31" s="214"/>
      <c r="J31" s="76"/>
      <c r="K31" s="63"/>
    </row>
    <row r="32" spans="1:11" ht="26.25" thickBot="1">
      <c r="A32" s="417" t="s">
        <v>233</v>
      </c>
      <c r="B32" s="417" t="s">
        <v>32</v>
      </c>
      <c r="C32" s="417" t="s">
        <v>33</v>
      </c>
      <c r="D32" s="417" t="s">
        <v>34</v>
      </c>
      <c r="E32" s="417" t="s">
        <v>35</v>
      </c>
      <c r="F32" s="100"/>
      <c r="G32" s="101"/>
      <c r="H32" s="102"/>
      <c r="I32" s="102"/>
      <c r="J32" s="102"/>
      <c r="K32" s="63"/>
    </row>
    <row r="33" spans="1:34" ht="14.25" thickTop="1" thickBot="1">
      <c r="A33" s="39" t="s">
        <v>9</v>
      </c>
      <c r="B33" s="99">
        <v>0.05</v>
      </c>
      <c r="C33" s="99">
        <v>2E-3</v>
      </c>
      <c r="D33" s="99">
        <v>4.0000000000000001E-3</v>
      </c>
      <c r="E33" s="97">
        <v>0.96</v>
      </c>
    </row>
    <row r="34" spans="1:34" ht="13.5" thickBot="1">
      <c r="A34" s="39" t="s">
        <v>10</v>
      </c>
      <c r="B34" s="326">
        <f>'Business ESP - Custom'!A28</f>
        <v>0.24</v>
      </c>
      <c r="C34" s="326">
        <f>'Business ESP - Custom'!B28</f>
        <v>0.04</v>
      </c>
      <c r="D34" s="326">
        <v>0</v>
      </c>
      <c r="E34" s="327">
        <f>1-B34+C34</f>
        <v>0.8</v>
      </c>
    </row>
    <row r="35" spans="1:34" ht="13.5" thickBot="1">
      <c r="A35" s="232" t="s">
        <v>167</v>
      </c>
      <c r="B35" s="456" t="s">
        <v>172</v>
      </c>
      <c r="C35" s="456"/>
      <c r="D35" s="456"/>
      <c r="E35" s="456"/>
    </row>
    <row r="36" spans="1:34" s="414" customFormat="1" ht="15.75" thickBot="1">
      <c r="A36" s="233" t="s">
        <v>25</v>
      </c>
      <c r="B36" s="456" t="s">
        <v>172</v>
      </c>
      <c r="C36" s="456"/>
      <c r="D36" s="456"/>
      <c r="E36" s="456"/>
      <c r="F36" s="23"/>
      <c r="G36" s="23"/>
      <c r="H36" s="43"/>
      <c r="I36" s="43"/>
      <c r="J36" s="43"/>
      <c r="K36" s="65"/>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row>
    <row r="37" spans="1:34" s="414" customFormat="1" ht="26.25" customHeight="1">
      <c r="A37" s="71"/>
      <c r="B37" s="73"/>
      <c r="C37" s="74"/>
      <c r="D37" s="74"/>
      <c r="E37" s="74"/>
      <c r="F37" s="23"/>
      <c r="G37" s="23"/>
      <c r="H37" s="23"/>
      <c r="I37" s="23"/>
      <c r="J37" s="23"/>
      <c r="K37" s="65"/>
      <c r="L37" s="421"/>
      <c r="M37" s="421"/>
      <c r="N37" s="421"/>
      <c r="O37" s="421"/>
      <c r="P37" s="421"/>
      <c r="Q37" s="421"/>
      <c r="R37" s="421"/>
      <c r="S37" s="421"/>
      <c r="T37" s="421"/>
      <c r="U37" s="421"/>
      <c r="V37" s="421"/>
      <c r="W37" s="421"/>
      <c r="X37" s="421"/>
      <c r="Y37" s="421"/>
      <c r="Z37" s="421"/>
      <c r="AA37" s="421"/>
      <c r="AB37" s="421"/>
      <c r="AC37" s="421"/>
      <c r="AD37" s="421"/>
      <c r="AE37" s="421"/>
      <c r="AF37" s="421"/>
      <c r="AG37" s="421"/>
      <c r="AH37" s="421"/>
    </row>
    <row r="38" spans="1:34">
      <c r="A38" s="215" t="s">
        <v>179</v>
      </c>
      <c r="B38" s="215"/>
      <c r="C38" s="215"/>
      <c r="D38" s="215"/>
      <c r="E38" s="215"/>
      <c r="F38" s="215"/>
      <c r="G38" s="215"/>
      <c r="H38" s="215"/>
      <c r="I38" s="215"/>
    </row>
    <row r="39" spans="1:34" ht="26.25" thickBot="1">
      <c r="A39" s="341" t="s">
        <v>11</v>
      </c>
      <c r="B39" s="341" t="s">
        <v>24</v>
      </c>
      <c r="C39" s="344" t="s">
        <v>36</v>
      </c>
      <c r="D39" s="344" t="s">
        <v>37</v>
      </c>
      <c r="E39" s="344" t="s">
        <v>38</v>
      </c>
      <c r="F39" s="344" t="s">
        <v>39</v>
      </c>
      <c r="G39" s="344" t="s">
        <v>40</v>
      </c>
    </row>
    <row r="40" spans="1:34" ht="13.5" thickBot="1">
      <c r="A40" s="345"/>
      <c r="B40" s="346"/>
      <c r="C40" s="466" t="s">
        <v>42</v>
      </c>
      <c r="D40" s="466"/>
      <c r="E40" s="466"/>
      <c r="F40" s="466"/>
      <c r="G40" s="466"/>
    </row>
    <row r="41" spans="1:34" ht="14.25" thickTop="1" thickBot="1">
      <c r="A41" s="462" t="s">
        <v>19</v>
      </c>
      <c r="B41" s="411" t="s">
        <v>283</v>
      </c>
      <c r="C41" s="400">
        <v>0.95</v>
      </c>
      <c r="D41" s="400">
        <v>1.1200000000000001</v>
      </c>
      <c r="E41" s="400">
        <v>2.21</v>
      </c>
      <c r="F41" s="400">
        <v>1.6</v>
      </c>
      <c r="G41" s="400">
        <v>0.53</v>
      </c>
    </row>
    <row r="42" spans="1:34" ht="13.5" thickBot="1">
      <c r="A42" s="463"/>
      <c r="B42" s="411" t="s">
        <v>284</v>
      </c>
      <c r="C42" s="401">
        <v>1.38</v>
      </c>
      <c r="D42" s="401">
        <v>1.76</v>
      </c>
      <c r="E42" s="401">
        <v>2.72</v>
      </c>
      <c r="F42" s="401">
        <v>2.4700000000000002</v>
      </c>
      <c r="G42" s="401">
        <v>0.56999999999999995</v>
      </c>
    </row>
    <row r="43" spans="1:34">
      <c r="A43" s="464"/>
      <c r="B43" s="412" t="s">
        <v>167</v>
      </c>
      <c r="C43" s="402" t="s">
        <v>27</v>
      </c>
      <c r="D43" s="402" t="s">
        <v>27</v>
      </c>
      <c r="E43" s="402" t="s">
        <v>27</v>
      </c>
      <c r="F43" s="402" t="s">
        <v>27</v>
      </c>
      <c r="G43" s="402" t="s">
        <v>27</v>
      </c>
    </row>
    <row r="44" spans="1:34" ht="13.5" thickBot="1">
      <c r="A44" s="465" t="s">
        <v>173</v>
      </c>
      <c r="B44" s="465"/>
      <c r="C44" s="403">
        <v>1.01</v>
      </c>
      <c r="D44" s="403">
        <v>1.21</v>
      </c>
      <c r="E44" s="403">
        <v>2.2400000000000002</v>
      </c>
      <c r="F44" s="403">
        <v>1.75</v>
      </c>
      <c r="G44" s="403">
        <v>0.53</v>
      </c>
      <c r="H44" s="216"/>
    </row>
    <row r="45" spans="1:34">
      <c r="A45" s="238" t="s">
        <v>269</v>
      </c>
      <c r="B45" s="69"/>
      <c r="C45" s="213"/>
      <c r="D45" s="69"/>
      <c r="E45" s="69"/>
      <c r="F45" s="69"/>
      <c r="G45" s="69"/>
    </row>
    <row r="46" spans="1:34" ht="13.5" customHeight="1">
      <c r="A46" s="188" t="s">
        <v>270</v>
      </c>
      <c r="B46" s="126"/>
      <c r="C46" s="126"/>
      <c r="D46" s="126"/>
      <c r="E46" s="126"/>
      <c r="F46" s="126"/>
      <c r="G46" s="126"/>
      <c r="H46" s="126"/>
      <c r="I46" s="126"/>
    </row>
    <row r="47" spans="1:34">
      <c r="A47" s="108"/>
      <c r="B47" s="69"/>
      <c r="C47" s="69"/>
      <c r="D47" s="69"/>
      <c r="E47" s="69"/>
      <c r="F47" s="69"/>
      <c r="G47" s="69"/>
    </row>
    <row r="48" spans="1:34">
      <c r="A48" s="418"/>
      <c r="B48" s="69"/>
      <c r="C48" s="69"/>
      <c r="D48" s="69"/>
      <c r="E48" s="69"/>
      <c r="F48" s="69"/>
      <c r="G48" s="69"/>
    </row>
    <row r="49" spans="1:34">
      <c r="A49" s="30"/>
    </row>
    <row r="50" spans="1:34">
      <c r="A50" s="215" t="s">
        <v>180</v>
      </c>
      <c r="B50" s="216"/>
      <c r="C50" s="216"/>
      <c r="D50" s="216"/>
      <c r="E50" s="216"/>
      <c r="F50" s="216"/>
      <c r="G50" s="216"/>
      <c r="H50" s="216"/>
      <c r="I50" s="216"/>
      <c r="J50" s="216"/>
    </row>
    <row r="51" spans="1:34" ht="51.75" thickBot="1">
      <c r="A51" s="417" t="s">
        <v>11</v>
      </c>
      <c r="B51" s="417" t="s">
        <v>24</v>
      </c>
      <c r="C51" s="417" t="s">
        <v>44</v>
      </c>
      <c r="D51" s="417" t="s">
        <v>268</v>
      </c>
      <c r="E51" s="417" t="s">
        <v>45</v>
      </c>
      <c r="F51" s="417" t="s">
        <v>266</v>
      </c>
      <c r="G51" s="417" t="s">
        <v>46</v>
      </c>
      <c r="H51" s="397"/>
      <c r="I51" s="397"/>
      <c r="J51" s="216"/>
    </row>
    <row r="52" spans="1:34" ht="14.25" thickTop="1" thickBot="1">
      <c r="A52" s="461" t="s">
        <v>19</v>
      </c>
      <c r="B52" s="411" t="s">
        <v>283</v>
      </c>
      <c r="C52" s="404">
        <v>1680649</v>
      </c>
      <c r="D52" s="404">
        <v>1044256</v>
      </c>
      <c r="E52" s="405">
        <f>SUM(C52,D52)</f>
        <v>2724905</v>
      </c>
      <c r="F52" s="404">
        <v>6020533</v>
      </c>
      <c r="G52" s="405">
        <f>F52-E52</f>
        <v>3295628</v>
      </c>
      <c r="H52" s="398"/>
      <c r="I52" s="398"/>
      <c r="J52" s="216"/>
    </row>
    <row r="53" spans="1:34" ht="13.5" thickBot="1">
      <c r="A53" s="461"/>
      <c r="B53" s="411" t="s">
        <v>284</v>
      </c>
      <c r="C53" s="404">
        <v>355419</v>
      </c>
      <c r="D53" s="404">
        <v>410903</v>
      </c>
      <c r="E53" s="405">
        <f>SUM(C53,D53)</f>
        <v>766322</v>
      </c>
      <c r="F53" s="404">
        <v>2081406</v>
      </c>
      <c r="G53" s="405">
        <f t="shared" ref="G53:G55" si="2">F53-E53</f>
        <v>1315084</v>
      </c>
      <c r="H53" s="398"/>
      <c r="I53" s="398"/>
      <c r="J53" s="216"/>
    </row>
    <row r="54" spans="1:34">
      <c r="A54" s="461"/>
      <c r="B54" s="412" t="s">
        <v>167</v>
      </c>
      <c r="C54" s="404">
        <v>0</v>
      </c>
      <c r="D54" s="404">
        <v>119581</v>
      </c>
      <c r="E54" s="405">
        <f>SUM(C54,D54)</f>
        <v>119581</v>
      </c>
      <c r="F54" s="404">
        <v>0</v>
      </c>
      <c r="G54" s="405">
        <f t="shared" si="2"/>
        <v>-119581</v>
      </c>
      <c r="H54" s="398"/>
      <c r="I54" s="398"/>
      <c r="J54" s="216"/>
    </row>
    <row r="55" spans="1:34">
      <c r="A55" s="243" t="s">
        <v>43</v>
      </c>
      <c r="B55" s="149" t="s">
        <v>48</v>
      </c>
      <c r="C55" s="406">
        <f>SUM(C52:C54)</f>
        <v>2036068</v>
      </c>
      <c r="D55" s="406">
        <f>SUM(D52:D54)</f>
        <v>1574740</v>
      </c>
      <c r="E55" s="406">
        <f>SUM(E52:E54)</f>
        <v>3610808</v>
      </c>
      <c r="F55" s="406">
        <f>SUM(F52:F54)</f>
        <v>8101939</v>
      </c>
      <c r="G55" s="406">
        <f t="shared" si="2"/>
        <v>4491131</v>
      </c>
      <c r="H55" s="399"/>
      <c r="I55" s="399"/>
      <c r="J55" s="216"/>
    </row>
    <row r="56" spans="1:34">
      <c r="A56" s="238" t="s">
        <v>47</v>
      </c>
      <c r="B56" s="189"/>
      <c r="C56" s="189"/>
      <c r="D56" s="421"/>
      <c r="E56" s="421"/>
      <c r="F56" s="421"/>
      <c r="G56" s="421"/>
      <c r="H56" s="421"/>
      <c r="I56" s="421"/>
      <c r="J56" s="421"/>
    </row>
    <row r="57" spans="1:34">
      <c r="A57" s="188" t="s">
        <v>267</v>
      </c>
      <c r="C57" s="2"/>
      <c r="D57" s="289"/>
      <c r="E57" s="289"/>
      <c r="F57" s="289"/>
      <c r="G57" s="289"/>
      <c r="H57" s="289"/>
      <c r="I57" s="289"/>
      <c r="J57" s="289"/>
      <c r="K57" s="66"/>
    </row>
    <row r="58" spans="1:34">
      <c r="D58" s="421"/>
      <c r="E58" s="421"/>
      <c r="F58" s="421"/>
      <c r="G58" s="421"/>
      <c r="H58" s="421"/>
      <c r="I58" s="421"/>
      <c r="J58" s="421"/>
    </row>
    <row r="59" spans="1:34" s="415" customFormat="1">
      <c r="A59" s="216"/>
      <c r="B59" s="2"/>
      <c r="C59" s="23"/>
      <c r="D59" s="23"/>
      <c r="E59" s="23"/>
      <c r="F59" s="23"/>
      <c r="G59" s="23"/>
      <c r="H59" s="23"/>
      <c r="I59" s="23"/>
      <c r="J59" s="23"/>
      <c r="K59" s="59"/>
      <c r="L59" s="424"/>
      <c r="M59" s="424"/>
      <c r="N59" s="424"/>
      <c r="O59" s="424"/>
      <c r="P59" s="424"/>
      <c r="Q59" s="424"/>
      <c r="R59" s="424"/>
      <c r="S59" s="424"/>
      <c r="T59" s="424"/>
      <c r="U59" s="424"/>
      <c r="V59" s="424"/>
      <c r="W59" s="424"/>
      <c r="X59" s="424"/>
      <c r="Y59" s="424"/>
      <c r="Z59" s="424"/>
      <c r="AA59" s="424"/>
      <c r="AB59" s="424"/>
      <c r="AC59" s="424"/>
      <c r="AD59" s="424"/>
      <c r="AE59" s="424"/>
      <c r="AF59" s="424"/>
      <c r="AG59" s="424"/>
      <c r="AH59" s="424"/>
    </row>
    <row r="60" spans="1:34" ht="13.5" customHeight="1" thickBot="1">
      <c r="A60" s="457" t="s">
        <v>185</v>
      </c>
      <c r="B60" s="457"/>
      <c r="C60" s="457"/>
      <c r="D60" s="457"/>
      <c r="E60" s="457"/>
      <c r="F60" s="216"/>
      <c r="G60" s="216"/>
      <c r="H60" s="216"/>
      <c r="I60" s="216"/>
      <c r="J60" s="216"/>
    </row>
    <row r="61" spans="1:34" ht="13.5" thickTop="1">
      <c r="A61" s="458" t="s">
        <v>49</v>
      </c>
      <c r="B61" s="459"/>
      <c r="C61" s="459"/>
      <c r="D61" s="459"/>
      <c r="E61" s="460"/>
      <c r="F61" s="216"/>
      <c r="G61" s="216"/>
      <c r="H61" s="216"/>
      <c r="I61" s="216"/>
      <c r="J61" s="216"/>
    </row>
    <row r="62" spans="1:34" ht="26.25" customHeight="1">
      <c r="A62" s="407" t="s">
        <v>50</v>
      </c>
      <c r="B62" s="407" t="s">
        <v>51</v>
      </c>
      <c r="C62" s="407" t="s">
        <v>52</v>
      </c>
      <c r="D62" s="407" t="s">
        <v>53</v>
      </c>
      <c r="E62" s="407" t="s">
        <v>54</v>
      </c>
      <c r="F62" s="216"/>
      <c r="G62" s="216"/>
      <c r="H62" s="216"/>
      <c r="I62" s="216"/>
      <c r="J62" s="216"/>
    </row>
    <row r="63" spans="1:34">
      <c r="A63" s="408">
        <v>6.7308000000000007E-2</v>
      </c>
      <c r="B63" s="408">
        <v>0.03</v>
      </c>
      <c r="C63" s="408">
        <v>6.7308000000000007E-2</v>
      </c>
      <c r="D63" s="408">
        <v>0.1</v>
      </c>
      <c r="E63" s="408">
        <v>6.7308000000000007E-2</v>
      </c>
      <c r="F63" s="216"/>
      <c r="G63" s="216"/>
      <c r="H63" s="216"/>
      <c r="I63" s="216"/>
      <c r="J63" s="216"/>
    </row>
    <row r="64" spans="1:34">
      <c r="A64" s="1" t="s">
        <v>55</v>
      </c>
    </row>
  </sheetData>
  <mergeCells count="24">
    <mergeCell ref="A52:A54"/>
    <mergeCell ref="A60:E60"/>
    <mergeCell ref="A61:E61"/>
    <mergeCell ref="B36:E36"/>
    <mergeCell ref="A7:H7"/>
    <mergeCell ref="A8:H8"/>
    <mergeCell ref="A9:A10"/>
    <mergeCell ref="B9:B10"/>
    <mergeCell ref="A11:A13"/>
    <mergeCell ref="C14:H14"/>
    <mergeCell ref="A20:A21"/>
    <mergeCell ref="B20:B21"/>
    <mergeCell ref="A22:A24"/>
    <mergeCell ref="C25:H25"/>
    <mergeCell ref="B35:E35"/>
    <mergeCell ref="C40:G40"/>
    <mergeCell ref="A41:A43"/>
    <mergeCell ref="A44:B44"/>
    <mergeCell ref="A6:H6"/>
    <mergeCell ref="A1:K1"/>
    <mergeCell ref="A2:K2"/>
    <mergeCell ref="A3:K3"/>
    <mergeCell ref="A4:I4"/>
    <mergeCell ref="A5:H5"/>
  </mergeCells>
  <pageMargins left="0.7" right="0.7" top="0.75" bottom="0.75" header="0.3" footer="0.3"/>
  <pageSetup scale="50" orientation="landscape" verticalDpi="200" r:id="rId1"/>
  <headerFooter alignWithMargins="0">
    <oddFooter>&amp;R&amp;1#&amp;"Calibri"&amp;10&amp;KA80000Internal Use Only</oddFooter>
  </headerFooter>
  <rowBreaks count="1" manualBreakCount="1">
    <brk id="2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56"/>
  <sheetViews>
    <sheetView workbookViewId="0">
      <selection sqref="A1:M1"/>
    </sheetView>
  </sheetViews>
  <sheetFormatPr defaultRowHeight="12.75"/>
  <cols>
    <col min="1" max="1" width="37.42578125" customWidth="1"/>
    <col min="2" max="2" width="28" style="2" customWidth="1"/>
    <col min="3" max="3" width="15.7109375" style="23" customWidth="1"/>
    <col min="4" max="4" width="17.28515625" style="23" customWidth="1"/>
    <col min="5" max="5" width="21.28515625" style="23" customWidth="1"/>
    <col min="6" max="6" width="17.7109375" style="23" customWidth="1"/>
    <col min="7" max="7" width="17.42578125" style="23" customWidth="1"/>
    <col min="8" max="12" width="15.28515625" style="23" customWidth="1"/>
    <col min="13" max="13" width="0.5703125" style="59" customWidth="1"/>
  </cols>
  <sheetData>
    <row r="1" spans="1:13" ht="13.15" customHeight="1">
      <c r="A1" s="452" t="str">
        <f>Cover!B8</f>
        <v>Evergy Services, Inc. (ESI) Evaluation, Measurement, and Verification Report  – Commercial &amp; Industrial Databook</v>
      </c>
      <c r="B1" s="452"/>
      <c r="C1" s="452"/>
      <c r="D1" s="452"/>
      <c r="E1" s="452"/>
      <c r="F1" s="452"/>
      <c r="G1" s="452"/>
      <c r="H1" s="452"/>
      <c r="I1" s="452"/>
      <c r="J1" s="452"/>
      <c r="K1" s="452"/>
      <c r="L1" s="452"/>
      <c r="M1" s="452"/>
    </row>
    <row r="2" spans="1:13" ht="35.25" customHeight="1">
      <c r="A2" s="453"/>
      <c r="B2" s="453"/>
      <c r="C2" s="453"/>
      <c r="D2" s="453"/>
      <c r="E2" s="453"/>
      <c r="F2" s="453"/>
      <c r="G2" s="453"/>
      <c r="H2" s="453"/>
      <c r="I2" s="453"/>
      <c r="J2" s="453"/>
      <c r="K2" s="453"/>
      <c r="L2" s="453"/>
      <c r="M2" s="453"/>
    </row>
    <row r="3" spans="1:13">
      <c r="A3" s="217"/>
      <c r="B3" s="217"/>
      <c r="C3" s="217"/>
      <c r="D3" s="217"/>
      <c r="E3" s="217"/>
      <c r="F3" s="217"/>
      <c r="G3" s="217"/>
      <c r="H3" s="217"/>
      <c r="I3" s="217"/>
      <c r="J3" s="217"/>
      <c r="K3" s="217"/>
      <c r="L3" s="217"/>
      <c r="M3" s="217"/>
    </row>
    <row r="4" spans="1:13" ht="30" customHeight="1">
      <c r="A4" s="480" t="s">
        <v>197</v>
      </c>
      <c r="B4" s="480"/>
      <c r="C4" s="480"/>
      <c r="D4" s="480"/>
      <c r="E4" s="480"/>
      <c r="F4" s="480"/>
      <c r="G4" s="480"/>
      <c r="H4" s="215"/>
      <c r="I4" s="215"/>
      <c r="J4" s="215"/>
      <c r="K4" s="215"/>
      <c r="L4" s="215"/>
      <c r="M4" s="57"/>
    </row>
    <row r="5" spans="1:13" ht="15.75">
      <c r="A5" s="470" t="s">
        <v>56</v>
      </c>
      <c r="B5" s="470"/>
      <c r="C5" s="470"/>
      <c r="D5" s="470"/>
      <c r="E5" s="470"/>
      <c r="F5" s="470"/>
      <c r="G5" s="470"/>
      <c r="H5" s="215"/>
      <c r="I5" s="215"/>
      <c r="J5" s="215"/>
      <c r="K5" s="215"/>
      <c r="L5" s="215"/>
      <c r="M5" s="57"/>
    </row>
    <row r="6" spans="1:13" ht="13.5" customHeight="1">
      <c r="A6" s="470"/>
      <c r="B6" s="470"/>
      <c r="C6" s="470"/>
      <c r="D6" s="470"/>
      <c r="E6" s="470"/>
      <c r="F6" s="470"/>
      <c r="G6" s="470"/>
      <c r="H6" s="215"/>
      <c r="I6" s="215"/>
      <c r="J6" s="215"/>
      <c r="K6" s="215"/>
      <c r="L6" s="215"/>
      <c r="M6" s="57"/>
    </row>
    <row r="7" spans="1:13" ht="13.5" customHeight="1">
      <c r="A7" s="481" t="s">
        <v>26</v>
      </c>
      <c r="B7" s="481"/>
      <c r="C7" s="481"/>
      <c r="D7" s="481"/>
      <c r="E7" s="481"/>
      <c r="F7" s="481"/>
      <c r="G7" s="481"/>
      <c r="H7" s="215"/>
      <c r="I7" s="215"/>
      <c r="J7" s="215"/>
      <c r="K7" s="215"/>
      <c r="L7" s="215"/>
      <c r="M7" s="57"/>
    </row>
    <row r="8" spans="1:13" ht="13.5" customHeight="1">
      <c r="A8" s="470"/>
      <c r="B8" s="470"/>
      <c r="C8" s="470"/>
      <c r="D8" s="470"/>
      <c r="E8" s="470"/>
      <c r="F8" s="470"/>
      <c r="G8" s="470"/>
      <c r="H8" s="215"/>
      <c r="I8" s="215"/>
      <c r="J8" s="215"/>
      <c r="K8" s="215"/>
      <c r="L8" s="215"/>
      <c r="M8" s="57"/>
    </row>
    <row r="9" spans="1:13" ht="13.5" customHeight="1">
      <c r="A9" s="429" t="s">
        <v>170</v>
      </c>
      <c r="B9" s="429"/>
      <c r="C9" s="429"/>
      <c r="D9" s="429"/>
      <c r="E9" s="429"/>
      <c r="F9" s="429"/>
      <c r="G9" s="429"/>
      <c r="H9" s="215"/>
      <c r="I9" s="215"/>
      <c r="J9" s="215"/>
      <c r="K9" s="215"/>
      <c r="L9" s="215"/>
      <c r="M9" s="57"/>
    </row>
    <row r="10" spans="1:13" ht="13.5" thickBot="1">
      <c r="A10" s="347"/>
      <c r="B10" s="477" t="s">
        <v>12</v>
      </c>
      <c r="C10" s="478"/>
      <c r="D10" s="479"/>
      <c r="E10" s="471" t="s">
        <v>13</v>
      </c>
      <c r="F10" s="472"/>
      <c r="G10" s="472"/>
      <c r="H10" s="216"/>
      <c r="I10" s="215"/>
      <c r="J10" s="215"/>
      <c r="K10" s="215"/>
      <c r="L10" s="215"/>
      <c r="M10" s="113"/>
    </row>
    <row r="11" spans="1:13" ht="39" thickBot="1">
      <c r="A11" s="349"/>
      <c r="B11" s="350" t="s">
        <v>57</v>
      </c>
      <c r="C11" s="351" t="s">
        <v>58</v>
      </c>
      <c r="D11" s="352" t="s">
        <v>59</v>
      </c>
      <c r="E11" s="350" t="s">
        <v>182</v>
      </c>
      <c r="F11" s="350" t="s">
        <v>58</v>
      </c>
      <c r="G11" s="341" t="s">
        <v>232</v>
      </c>
      <c r="H11" s="216"/>
      <c r="I11" s="215"/>
      <c r="J11" s="215"/>
      <c r="K11" s="215"/>
      <c r="L11" s="215"/>
      <c r="M11" s="114"/>
    </row>
    <row r="12" spans="1:13" ht="13.35" customHeight="1">
      <c r="A12" s="81" t="s">
        <v>60</v>
      </c>
      <c r="B12" s="40">
        <v>16217890.452000001</v>
      </c>
      <c r="C12" s="39">
        <v>17464539.521117803</v>
      </c>
      <c r="D12" s="79">
        <f>C12/B12</f>
        <v>1.0768687563162116</v>
      </c>
      <c r="E12" s="119">
        <f>'MEEIA 3 Targets'!G6</f>
        <v>53977377.429689527</v>
      </c>
      <c r="F12" s="40">
        <f>C12*D28</f>
        <v>16765957.940273089</v>
      </c>
      <c r="G12" s="80">
        <f>F12/E12</f>
        <v>0.31061082880716617</v>
      </c>
      <c r="H12" s="216"/>
      <c r="I12" s="215"/>
      <c r="J12" s="215"/>
      <c r="K12" s="215"/>
      <c r="L12" s="215"/>
      <c r="M12" s="58"/>
    </row>
    <row r="13" spans="1:13" ht="13.35" customHeight="1">
      <c r="A13" s="81" t="s">
        <v>61</v>
      </c>
      <c r="B13" s="40">
        <v>2915.6496999999986</v>
      </c>
      <c r="C13" s="40">
        <v>3072.6791424802104</v>
      </c>
      <c r="D13" s="79">
        <f>C13/B13</f>
        <v>1.0538574446992763</v>
      </c>
      <c r="E13" s="40">
        <f>'MEEIA 3 Targets'!G14</f>
        <v>8522.6147871317407</v>
      </c>
      <c r="F13" s="40">
        <f>C13*D28</f>
        <v>2949.7719767810017</v>
      </c>
      <c r="G13" s="42">
        <f>F13/E13</f>
        <v>0.34611114669113635</v>
      </c>
      <c r="H13" s="216"/>
      <c r="I13" s="215"/>
      <c r="J13" s="215"/>
      <c r="K13" s="215"/>
      <c r="L13" s="215"/>
      <c r="M13" s="114"/>
    </row>
    <row r="14" spans="1:13" ht="13.35" customHeight="1">
      <c r="A14" s="72"/>
      <c r="B14" s="216"/>
      <c r="C14" s="216"/>
      <c r="D14" s="216"/>
      <c r="E14" s="216"/>
      <c r="F14" s="216"/>
      <c r="G14" s="216"/>
      <c r="H14" s="216"/>
      <c r="I14" s="215"/>
      <c r="J14" s="215"/>
      <c r="K14" s="215"/>
      <c r="L14" s="215"/>
      <c r="M14" s="114"/>
    </row>
    <row r="15" spans="1:13">
      <c r="A15" s="115" t="s">
        <v>62</v>
      </c>
      <c r="B15" s="215"/>
      <c r="C15" s="215"/>
      <c r="D15" s="215"/>
      <c r="E15" s="215"/>
      <c r="F15" s="215"/>
      <c r="G15" s="215"/>
      <c r="H15" s="215"/>
      <c r="I15" s="215"/>
      <c r="J15" s="215"/>
      <c r="K15" s="215"/>
      <c r="L15" s="215"/>
      <c r="M15" s="113"/>
    </row>
    <row r="16" spans="1:13" ht="13.5" customHeight="1">
      <c r="A16" s="470"/>
      <c r="B16" s="470"/>
      <c r="C16" s="470"/>
      <c r="D16" s="470"/>
      <c r="E16" s="470"/>
      <c r="F16" s="470"/>
      <c r="G16" s="470"/>
      <c r="H16" s="215"/>
      <c r="I16" s="215"/>
      <c r="J16" s="215"/>
      <c r="K16" s="215"/>
      <c r="L16" s="215"/>
      <c r="M16" s="57"/>
    </row>
    <row r="17" spans="1:13" ht="13.5" customHeight="1">
      <c r="A17" s="429" t="s">
        <v>175</v>
      </c>
      <c r="B17" s="429"/>
      <c r="C17" s="429"/>
      <c r="D17" s="429"/>
      <c r="E17" s="429"/>
      <c r="F17" s="429"/>
      <c r="G17" s="429"/>
      <c r="H17" s="215"/>
      <c r="I17" s="215"/>
      <c r="J17" s="215"/>
      <c r="K17" s="215"/>
      <c r="L17" s="215"/>
      <c r="M17" s="57"/>
    </row>
    <row r="18" spans="1:13" ht="13.5" thickBot="1">
      <c r="A18" s="347"/>
      <c r="B18" s="477" t="s">
        <v>12</v>
      </c>
      <c r="C18" s="478"/>
      <c r="D18" s="479"/>
      <c r="E18" s="471" t="s">
        <v>13</v>
      </c>
      <c r="F18" s="472"/>
      <c r="G18" s="472"/>
      <c r="H18" s="216"/>
      <c r="I18" s="215"/>
      <c r="J18" s="215"/>
      <c r="K18" s="215"/>
      <c r="L18" s="215"/>
      <c r="M18" s="113"/>
    </row>
    <row r="19" spans="1:13" ht="39" thickBot="1">
      <c r="A19" s="349"/>
      <c r="B19" s="350" t="s">
        <v>57</v>
      </c>
      <c r="C19" s="351" t="s">
        <v>58</v>
      </c>
      <c r="D19" s="352" t="s">
        <v>59</v>
      </c>
      <c r="E19" s="350" t="s">
        <v>182</v>
      </c>
      <c r="F19" s="350" t="s">
        <v>58</v>
      </c>
      <c r="G19" s="341" t="s">
        <v>232</v>
      </c>
      <c r="H19" s="216"/>
      <c r="I19" s="215"/>
      <c r="J19" s="215"/>
      <c r="K19" s="215"/>
      <c r="L19" s="215"/>
      <c r="M19" s="114"/>
    </row>
    <row r="20" spans="1:13" ht="13.35" customHeight="1">
      <c r="A20" s="81" t="s">
        <v>60</v>
      </c>
      <c r="B20" s="40">
        <v>14366300.991999999</v>
      </c>
      <c r="C20" s="427">
        <v>15537675.452880109</v>
      </c>
      <c r="D20" s="79">
        <f>C20/B20</f>
        <v>1.0815362605539449</v>
      </c>
      <c r="E20" s="119">
        <f>'MEEIA 3 Targets'!G24</f>
        <v>46646197.198902555</v>
      </c>
      <c r="F20" s="40">
        <f>C20*D28</f>
        <v>14916168.434764903</v>
      </c>
      <c r="G20" s="80">
        <f>F20/E20</f>
        <v>0.3197724429959713</v>
      </c>
      <c r="H20" s="216"/>
      <c r="I20" s="215"/>
      <c r="J20" s="215"/>
      <c r="K20" s="215"/>
      <c r="L20" s="215"/>
      <c r="M20" s="58"/>
    </row>
    <row r="21" spans="1:13" ht="13.35" customHeight="1">
      <c r="A21" s="81" t="s">
        <v>61</v>
      </c>
      <c r="B21" s="40">
        <v>2565.3207000000002</v>
      </c>
      <c r="C21" s="427">
        <v>2709.7183790428248</v>
      </c>
      <c r="D21" s="79">
        <f>C21/B21</f>
        <v>1.0562883537496206</v>
      </c>
      <c r="E21" s="40">
        <f>'MEEIA 3 Targets'!G32</f>
        <v>7513.8896712000005</v>
      </c>
      <c r="F21" s="40">
        <f>C21*D28</f>
        <v>2601.3296438811117</v>
      </c>
      <c r="G21" s="42">
        <f>F21/E21</f>
        <v>0.34620280010921001</v>
      </c>
      <c r="H21" s="216"/>
      <c r="I21" s="215"/>
      <c r="J21" s="215"/>
      <c r="K21" s="215"/>
      <c r="L21" s="215"/>
      <c r="M21" s="114"/>
    </row>
    <row r="22" spans="1:13" ht="13.35" customHeight="1">
      <c r="A22" s="72"/>
      <c r="B22" s="216"/>
      <c r="C22" s="216"/>
      <c r="D22" s="216"/>
      <c r="E22" s="216"/>
      <c r="F22" s="216"/>
      <c r="G22" s="216"/>
      <c r="H22" s="216"/>
      <c r="I22" s="215"/>
      <c r="J22" s="215"/>
      <c r="K22" s="215"/>
      <c r="L22" s="215"/>
      <c r="M22" s="114"/>
    </row>
    <row r="23" spans="1:13">
      <c r="A23" s="115" t="s">
        <v>62</v>
      </c>
      <c r="B23" s="215"/>
      <c r="C23" s="215"/>
      <c r="D23" s="215"/>
      <c r="E23" s="215"/>
      <c r="F23" s="215"/>
      <c r="G23" s="215"/>
      <c r="H23" s="215"/>
      <c r="I23" s="215"/>
      <c r="J23" s="215"/>
      <c r="K23" s="215"/>
      <c r="L23" s="215"/>
      <c r="M23" s="113"/>
    </row>
    <row r="24" spans="1:13" ht="13.35" customHeight="1">
      <c r="A24" s="72"/>
      <c r="B24" s="40"/>
      <c r="C24" s="40"/>
      <c r="D24" s="42"/>
      <c r="E24" s="215"/>
      <c r="F24" s="215"/>
      <c r="G24" s="215"/>
      <c r="H24" s="215"/>
      <c r="I24" s="215"/>
      <c r="J24" s="215"/>
      <c r="K24" s="215"/>
      <c r="L24" s="215"/>
      <c r="M24" s="113"/>
    </row>
    <row r="25" spans="1:13" ht="13.35" customHeight="1">
      <c r="A25" s="72"/>
      <c r="B25" s="40"/>
      <c r="C25" s="40"/>
      <c r="D25" s="42"/>
      <c r="E25" s="215"/>
      <c r="F25" s="215"/>
      <c r="G25" s="215"/>
      <c r="H25" s="215"/>
      <c r="I25" s="215"/>
      <c r="J25" s="215"/>
      <c r="K25" s="215"/>
      <c r="L25" s="215"/>
      <c r="M25" s="113"/>
    </row>
    <row r="26" spans="1:13" ht="13.5" customHeight="1">
      <c r="A26" s="446" t="s">
        <v>63</v>
      </c>
      <c r="B26" s="446"/>
      <c r="C26" s="446"/>
      <c r="D26" s="446"/>
      <c r="E26" s="215"/>
      <c r="F26" s="215"/>
      <c r="G26" s="215"/>
      <c r="H26" s="215"/>
      <c r="I26" s="215"/>
      <c r="J26" s="215"/>
      <c r="K26" s="215"/>
      <c r="L26" s="215"/>
    </row>
    <row r="27" spans="1:13" ht="26.25" thickBot="1">
      <c r="A27" s="355" t="s">
        <v>32</v>
      </c>
      <c r="B27" s="339" t="s">
        <v>33</v>
      </c>
      <c r="C27" s="339" t="s">
        <v>34</v>
      </c>
      <c r="D27" s="339" t="s">
        <v>35</v>
      </c>
      <c r="E27" s="216"/>
      <c r="F27" s="215"/>
      <c r="G27" s="215"/>
      <c r="H27" s="215"/>
      <c r="I27" s="215"/>
      <c r="J27" s="215"/>
      <c r="K27" s="215"/>
      <c r="L27" s="215"/>
    </row>
    <row r="28" spans="1:13" ht="13.5" thickTop="1">
      <c r="A28" s="120">
        <v>0.05</v>
      </c>
      <c r="B28" s="121">
        <v>5.0000000000000001E-3</v>
      </c>
      <c r="C28" s="121">
        <v>4.0000000000000001E-3</v>
      </c>
      <c r="D28" s="116">
        <v>0.96</v>
      </c>
      <c r="E28" s="216"/>
      <c r="F28" s="215"/>
      <c r="G28" s="215"/>
      <c r="H28" s="215"/>
      <c r="I28" s="215"/>
      <c r="J28" s="215"/>
      <c r="K28" s="215"/>
      <c r="L28" s="215"/>
      <c r="M28" s="60"/>
    </row>
    <row r="29" spans="1:13">
      <c r="A29" s="94"/>
      <c r="B29" s="125"/>
      <c r="C29" s="125"/>
      <c r="D29" s="140"/>
      <c r="E29" s="216"/>
      <c r="F29" s="215"/>
      <c r="G29" s="215"/>
      <c r="H29" s="215"/>
      <c r="I29" s="215"/>
      <c r="J29" s="215"/>
      <c r="K29" s="215"/>
      <c r="L29" s="215"/>
      <c r="M29" s="60"/>
    </row>
    <row r="30" spans="1:13">
      <c r="A30" s="115" t="s">
        <v>64</v>
      </c>
      <c r="B30" s="125"/>
      <c r="C30" s="125"/>
      <c r="D30" s="140"/>
      <c r="E30" s="216"/>
      <c r="F30" s="215"/>
      <c r="G30" s="215"/>
      <c r="H30" s="215"/>
      <c r="I30" s="215"/>
      <c r="J30" s="215"/>
      <c r="K30" s="215"/>
      <c r="L30" s="215"/>
      <c r="M30" s="60"/>
    </row>
    <row r="31" spans="1:13">
      <c r="A31" s="94"/>
      <c r="B31" s="125"/>
      <c r="C31" s="125"/>
      <c r="D31" s="84"/>
      <c r="E31" s="216"/>
      <c r="F31" s="215"/>
      <c r="G31" s="215"/>
      <c r="H31" s="215"/>
      <c r="I31" s="215"/>
      <c r="J31" s="215"/>
      <c r="K31" s="215"/>
      <c r="L31" s="215"/>
      <c r="M31" s="60"/>
    </row>
    <row r="32" spans="1:13" ht="13.35" customHeight="1">
      <c r="A32" s="223"/>
      <c r="B32" s="215"/>
      <c r="C32" s="215"/>
      <c r="D32" s="215"/>
      <c r="E32" s="215"/>
      <c r="F32" s="127"/>
      <c r="G32" s="215"/>
      <c r="H32" s="215"/>
      <c r="I32" s="215"/>
      <c r="J32" s="215"/>
      <c r="K32" s="215"/>
      <c r="L32" s="215"/>
      <c r="M32" s="113"/>
    </row>
    <row r="33" spans="1:13" ht="13.5" customHeight="1">
      <c r="A33" s="446" t="s">
        <v>198</v>
      </c>
      <c r="B33" s="446"/>
      <c r="C33" s="446"/>
      <c r="D33" s="215"/>
      <c r="E33" s="215"/>
      <c r="F33" s="215"/>
      <c r="G33" s="215"/>
      <c r="H33" s="215"/>
      <c r="I33" s="215"/>
      <c r="J33" s="215"/>
      <c r="K33" s="215"/>
      <c r="L33" s="215"/>
      <c r="M33" s="113"/>
    </row>
    <row r="34" spans="1:13" ht="39" thickBot="1">
      <c r="A34" s="350" t="s">
        <v>65</v>
      </c>
      <c r="B34" s="356" t="s">
        <v>66</v>
      </c>
      <c r="C34" s="356" t="s">
        <v>67</v>
      </c>
      <c r="D34" s="356" t="s">
        <v>68</v>
      </c>
      <c r="E34" s="356" t="s">
        <v>69</v>
      </c>
      <c r="F34" s="356" t="s">
        <v>70</v>
      </c>
      <c r="G34" s="357" t="s">
        <v>68</v>
      </c>
      <c r="H34" s="356" t="s">
        <v>71</v>
      </c>
      <c r="I34" s="215"/>
      <c r="J34" s="215"/>
      <c r="K34" s="215"/>
      <c r="L34" s="215"/>
      <c r="M34" s="113"/>
    </row>
    <row r="35" spans="1:13">
      <c r="A35" s="249" t="s">
        <v>200</v>
      </c>
      <c r="B35" s="139">
        <v>0</v>
      </c>
      <c r="C35" s="41">
        <v>0</v>
      </c>
      <c r="D35" s="183">
        <f>C35/$C$43</f>
        <v>0</v>
      </c>
      <c r="E35" s="41">
        <v>0</v>
      </c>
      <c r="F35" s="41">
        <v>0</v>
      </c>
      <c r="G35" s="183">
        <f>F35/$F$43</f>
        <v>0</v>
      </c>
      <c r="H35" s="41">
        <v>0</v>
      </c>
      <c r="I35" s="215"/>
      <c r="J35" s="215"/>
      <c r="K35" s="215"/>
      <c r="L35" s="215"/>
      <c r="M35" s="113"/>
    </row>
    <row r="36" spans="1:13">
      <c r="A36" s="249" t="s">
        <v>201</v>
      </c>
      <c r="B36" s="139">
        <v>16</v>
      </c>
      <c r="C36" s="41">
        <v>62336.555900000007</v>
      </c>
      <c r="D36" s="183">
        <f t="shared" ref="D36:D42" si="0">C36/$C$43</f>
        <v>3.8436907737474956E-3</v>
      </c>
      <c r="E36" s="41">
        <v>172185.22038950739</v>
      </c>
      <c r="F36" s="41">
        <v>98.813300000000012</v>
      </c>
      <c r="G36" s="183">
        <f t="shared" ref="G36:G42" si="1">F36/$F$43</f>
        <v>3.3890662516831177E-2</v>
      </c>
      <c r="H36" s="41">
        <v>49.09548542819239</v>
      </c>
      <c r="I36" s="215"/>
      <c r="J36" s="215"/>
      <c r="K36" s="215"/>
      <c r="L36" s="215"/>
      <c r="M36" s="113"/>
    </row>
    <row r="37" spans="1:13">
      <c r="A37" s="249" t="s">
        <v>72</v>
      </c>
      <c r="B37" s="139">
        <v>1</v>
      </c>
      <c r="C37" s="41">
        <v>336.89679999999998</v>
      </c>
      <c r="D37" s="183">
        <f t="shared" si="0"/>
        <v>2.0773157951529612E-5</v>
      </c>
      <c r="E37" s="41">
        <v>2730.6638626859858</v>
      </c>
      <c r="F37" s="41">
        <v>0.1208</v>
      </c>
      <c r="G37" s="183">
        <f t="shared" si="1"/>
        <v>4.1431588986838871E-5</v>
      </c>
      <c r="H37" s="41">
        <v>0.25871055456171665</v>
      </c>
      <c r="I37" s="215"/>
      <c r="J37" s="215"/>
      <c r="K37" s="215"/>
      <c r="L37" s="215"/>
      <c r="M37" s="113"/>
    </row>
    <row r="38" spans="1:13">
      <c r="A38" s="249" t="s">
        <v>73</v>
      </c>
      <c r="B38" s="139">
        <v>354</v>
      </c>
      <c r="C38" s="41">
        <v>15912926.1019</v>
      </c>
      <c r="D38" s="183">
        <f t="shared" si="0"/>
        <v>0.98119580650747384</v>
      </c>
      <c r="E38" s="41">
        <v>17065610.130740874</v>
      </c>
      <c r="F38" s="41">
        <v>2774.2329999999984</v>
      </c>
      <c r="G38" s="183">
        <f t="shared" si="1"/>
        <v>0.95149736266328555</v>
      </c>
      <c r="H38" s="41">
        <v>2927.3482177002011</v>
      </c>
      <c r="I38" s="215"/>
      <c r="J38" s="215"/>
      <c r="K38" s="215"/>
      <c r="L38" s="215"/>
      <c r="M38" s="113"/>
    </row>
    <row r="39" spans="1:13">
      <c r="A39" s="249" t="s">
        <v>202</v>
      </c>
      <c r="B39" s="139">
        <v>11</v>
      </c>
      <c r="C39" s="41">
        <v>167991.65640000001</v>
      </c>
      <c r="D39" s="183">
        <f t="shared" si="0"/>
        <v>1.0358416028102049E-2</v>
      </c>
      <c r="E39" s="41">
        <v>160102.71312473199</v>
      </c>
      <c r="F39" s="41">
        <v>33.1676</v>
      </c>
      <c r="G39" s="183">
        <f t="shared" si="1"/>
        <v>1.1375714990727459E-2</v>
      </c>
      <c r="H39" s="41">
        <v>87.988228797255204</v>
      </c>
      <c r="I39" s="215"/>
      <c r="J39" s="215"/>
      <c r="K39" s="215"/>
      <c r="L39" s="215"/>
      <c r="M39" s="113"/>
    </row>
    <row r="40" spans="1:13" s="216" customFormat="1">
      <c r="A40" s="249" t="s">
        <v>203</v>
      </c>
      <c r="B40" s="139">
        <v>1</v>
      </c>
      <c r="C40" s="41">
        <v>12307.241</v>
      </c>
      <c r="D40" s="183">
        <f t="shared" si="0"/>
        <v>7.588681793372369E-4</v>
      </c>
      <c r="E40" s="41">
        <v>12307.240999999998</v>
      </c>
      <c r="F40" s="41">
        <v>1.405</v>
      </c>
      <c r="G40" s="183">
        <f t="shared" si="1"/>
        <v>4.8188230568301833E-4</v>
      </c>
      <c r="H40" s="41">
        <v>1.4050000000000002</v>
      </c>
      <c r="I40" s="215"/>
      <c r="J40" s="215"/>
      <c r="K40" s="215"/>
      <c r="L40" s="215"/>
      <c r="M40" s="113"/>
    </row>
    <row r="41" spans="1:13" s="216" customFormat="1">
      <c r="A41" s="190" t="s">
        <v>74</v>
      </c>
      <c r="B41" s="139">
        <v>2</v>
      </c>
      <c r="C41" s="41">
        <v>61992</v>
      </c>
      <c r="D41" s="183">
        <f t="shared" si="0"/>
        <v>3.8224453533878141E-3</v>
      </c>
      <c r="E41" s="41">
        <v>51603.552000000011</v>
      </c>
      <c r="F41" s="41">
        <v>7.91</v>
      </c>
      <c r="G41" s="183">
        <f t="shared" si="1"/>
        <v>2.7129459344858897E-3</v>
      </c>
      <c r="H41" s="41">
        <v>6.5835000000000008</v>
      </c>
      <c r="I41" s="215"/>
      <c r="J41" s="215"/>
      <c r="K41" s="215"/>
      <c r="L41" s="215"/>
      <c r="M41" s="113"/>
    </row>
    <row r="42" spans="1:13" s="216" customFormat="1">
      <c r="A42" s="249" t="s">
        <v>75</v>
      </c>
      <c r="B42" s="139">
        <v>0</v>
      </c>
      <c r="C42" s="41">
        <v>0</v>
      </c>
      <c r="D42" s="183">
        <f t="shared" si="0"/>
        <v>0</v>
      </c>
      <c r="E42" s="41">
        <v>0</v>
      </c>
      <c r="F42" s="41">
        <v>0</v>
      </c>
      <c r="G42" s="183">
        <f t="shared" si="1"/>
        <v>0</v>
      </c>
      <c r="H42" s="41">
        <v>0</v>
      </c>
      <c r="I42" s="215"/>
      <c r="J42" s="215"/>
      <c r="K42" s="215"/>
      <c r="L42" s="215"/>
      <c r="M42" s="113"/>
    </row>
    <row r="43" spans="1:13" ht="13.5" thickBot="1">
      <c r="A43" s="202" t="s">
        <v>1</v>
      </c>
      <c r="B43" s="203">
        <f>SUM(B35:B42)</f>
        <v>385</v>
      </c>
      <c r="C43" s="203">
        <f>SUM(C35:C42)</f>
        <v>16217890.452000001</v>
      </c>
      <c r="D43" s="204">
        <f t="shared" ref="D43:G43" si="2">SUM(D35:D39)</f>
        <v>0.99541868646727494</v>
      </c>
      <c r="E43" s="203">
        <f>SUM(E35:E42)</f>
        <v>17464539.521117803</v>
      </c>
      <c r="F43" s="203">
        <f>SUM(F35:F42)</f>
        <v>2915.6496999999986</v>
      </c>
      <c r="G43" s="204">
        <f t="shared" si="2"/>
        <v>0.99680517175983097</v>
      </c>
      <c r="H43" s="203">
        <f>SUM(H35:H42)</f>
        <v>3072.6791424802104</v>
      </c>
      <c r="I43" s="215"/>
      <c r="J43" s="215"/>
      <c r="K43" s="215"/>
      <c r="L43" s="215"/>
      <c r="M43" s="113"/>
    </row>
    <row r="44" spans="1:13" ht="13.5" thickTop="1">
      <c r="A44" s="109"/>
      <c r="B44" s="216"/>
      <c r="C44" s="216"/>
      <c r="D44" s="215"/>
      <c r="E44" s="215"/>
      <c r="F44" s="215"/>
      <c r="G44" s="215"/>
      <c r="H44" s="215"/>
      <c r="I44" s="215"/>
      <c r="J44" s="215"/>
      <c r="K44" s="215"/>
      <c r="L44" s="215"/>
      <c r="M44" s="113"/>
    </row>
    <row r="45" spans="1:13">
      <c r="A45" s="115" t="s">
        <v>62</v>
      </c>
      <c r="B45" s="215"/>
      <c r="C45" s="215"/>
      <c r="D45" s="215"/>
      <c r="E45" s="215"/>
      <c r="F45" s="215"/>
      <c r="G45" s="215"/>
      <c r="H45" s="215"/>
      <c r="I45" s="215"/>
      <c r="J45" s="215"/>
      <c r="K45" s="215"/>
      <c r="L45" s="215"/>
      <c r="M45" s="113"/>
    </row>
    <row r="46" spans="1:13" s="216" customFormat="1">
      <c r="A46" s="115"/>
      <c r="B46" s="215"/>
      <c r="C46" s="215"/>
      <c r="D46" s="215"/>
      <c r="E46" s="215"/>
      <c r="F46" s="215"/>
      <c r="G46" s="215"/>
      <c r="H46" s="215"/>
      <c r="I46" s="215"/>
      <c r="J46" s="215"/>
      <c r="K46" s="215"/>
      <c r="L46" s="215"/>
      <c r="M46" s="113"/>
    </row>
    <row r="47" spans="1:13" s="216" customFormat="1">
      <c r="A47" s="115"/>
      <c r="B47" s="215"/>
      <c r="C47" s="215"/>
      <c r="D47" s="215"/>
      <c r="E47" s="215"/>
      <c r="F47" s="215"/>
      <c r="G47" s="215"/>
      <c r="H47" s="215"/>
      <c r="I47" s="215"/>
      <c r="J47" s="215"/>
      <c r="K47" s="215"/>
      <c r="L47" s="215"/>
      <c r="M47" s="113"/>
    </row>
    <row r="48" spans="1:13" s="216" customFormat="1" ht="13.5" customHeight="1">
      <c r="A48" s="446" t="s">
        <v>199</v>
      </c>
      <c r="B48" s="446"/>
      <c r="C48" s="446"/>
      <c r="D48" s="215"/>
      <c r="E48" s="215"/>
      <c r="F48" s="215"/>
      <c r="G48" s="215"/>
      <c r="H48" s="215"/>
      <c r="I48" s="215"/>
      <c r="J48" s="215"/>
      <c r="K48" s="215"/>
      <c r="L48" s="215"/>
      <c r="M48" s="113"/>
    </row>
    <row r="49" spans="1:13" s="216" customFormat="1" ht="39" thickBot="1">
      <c r="A49" s="350" t="s">
        <v>65</v>
      </c>
      <c r="B49" s="356" t="s">
        <v>66</v>
      </c>
      <c r="C49" s="356" t="s">
        <v>67</v>
      </c>
      <c r="D49" s="356" t="s">
        <v>68</v>
      </c>
      <c r="E49" s="356" t="s">
        <v>69</v>
      </c>
      <c r="F49" s="356" t="s">
        <v>70</v>
      </c>
      <c r="G49" s="357" t="s">
        <v>68</v>
      </c>
      <c r="H49" s="356" t="s">
        <v>71</v>
      </c>
      <c r="I49" s="215"/>
      <c r="J49" s="215"/>
      <c r="K49" s="215"/>
      <c r="L49" s="215"/>
      <c r="M49" s="113"/>
    </row>
    <row r="50" spans="1:13" s="216" customFormat="1">
      <c r="A50" s="249" t="s">
        <v>200</v>
      </c>
      <c r="B50" s="139">
        <v>2</v>
      </c>
      <c r="C50" s="41">
        <v>5857.3315999999995</v>
      </c>
      <c r="D50" s="183">
        <f>C50/$C$58</f>
        <v>4.0771327311475003E-4</v>
      </c>
      <c r="E50" s="41">
        <v>5857.3316249999998</v>
      </c>
      <c r="F50" s="41">
        <v>0.38480000000000003</v>
      </c>
      <c r="G50" s="183">
        <f>F50/$F$58</f>
        <v>1.500005591155846E-4</v>
      </c>
      <c r="H50" s="41">
        <v>0.384876</v>
      </c>
      <c r="I50" s="215"/>
      <c r="J50" s="215"/>
      <c r="K50" s="215"/>
      <c r="L50" s="215"/>
      <c r="M50" s="113"/>
    </row>
    <row r="51" spans="1:13" s="216" customFormat="1">
      <c r="A51" s="249" t="s">
        <v>201</v>
      </c>
      <c r="B51" s="139">
        <v>18</v>
      </c>
      <c r="C51" s="41">
        <v>98119.193499999965</v>
      </c>
      <c r="D51" s="183">
        <f t="shared" ref="D51:D57" si="3">C51/$C$58</f>
        <v>6.8298160782402162E-3</v>
      </c>
      <c r="E51" s="41">
        <v>275781.09189489944</v>
      </c>
      <c r="F51" s="41">
        <v>137.30100000000002</v>
      </c>
      <c r="G51" s="183">
        <f t="shared" ref="G51:G57" si="4">F51/$F$58</f>
        <v>5.3521899082975263E-2</v>
      </c>
      <c r="H51" s="41">
        <v>81.701077362947302</v>
      </c>
      <c r="I51" s="215"/>
      <c r="J51" s="215"/>
      <c r="K51" s="215"/>
      <c r="L51" s="215"/>
      <c r="M51" s="113"/>
    </row>
    <row r="52" spans="1:13" s="216" customFormat="1">
      <c r="A52" s="249" t="s">
        <v>72</v>
      </c>
      <c r="B52" s="139">
        <v>4</v>
      </c>
      <c r="C52" s="41">
        <v>35445.534899999999</v>
      </c>
      <c r="D52" s="183">
        <f t="shared" si="3"/>
        <v>2.4672694049594364E-3</v>
      </c>
      <c r="E52" s="41">
        <v>51461.678895885976</v>
      </c>
      <c r="F52" s="41">
        <v>16.998699999999999</v>
      </c>
      <c r="G52" s="183">
        <f t="shared" si="4"/>
        <v>6.6263370692257991E-3</v>
      </c>
      <c r="H52" s="41">
        <v>20.151711049422875</v>
      </c>
      <c r="I52" s="215"/>
      <c r="J52" s="215"/>
      <c r="K52" s="215"/>
      <c r="L52" s="215"/>
      <c r="M52" s="113"/>
    </row>
    <row r="53" spans="1:13" s="216" customFormat="1">
      <c r="A53" s="249" t="s">
        <v>73</v>
      </c>
      <c r="B53" s="139">
        <v>386</v>
      </c>
      <c r="C53" s="41">
        <v>14192728.259499999</v>
      </c>
      <c r="D53" s="183">
        <f t="shared" si="3"/>
        <v>0.98791806376626412</v>
      </c>
      <c r="E53" s="41">
        <v>15143336.421139028</v>
      </c>
      <c r="F53" s="41">
        <v>2404.0944000000004</v>
      </c>
      <c r="G53" s="183">
        <f t="shared" si="4"/>
        <v>0.93715047860354972</v>
      </c>
      <c r="H53" s="41">
        <v>2585.4444862782102</v>
      </c>
      <c r="I53" s="215"/>
      <c r="J53" s="215"/>
      <c r="K53" s="215"/>
      <c r="L53" s="215"/>
      <c r="M53" s="113"/>
    </row>
    <row r="54" spans="1:13" s="216" customFormat="1">
      <c r="A54" s="249" t="s">
        <v>202</v>
      </c>
      <c r="B54" s="139">
        <v>10</v>
      </c>
      <c r="C54" s="41">
        <v>33290.508600000001</v>
      </c>
      <c r="D54" s="183">
        <f t="shared" si="3"/>
        <v>2.317263756240254E-3</v>
      </c>
      <c r="E54" s="41">
        <v>60351.371825297036</v>
      </c>
      <c r="F54" s="41">
        <v>6.45</v>
      </c>
      <c r="G54" s="183">
        <f t="shared" si="4"/>
        <v>2.5143025111629951E-3</v>
      </c>
      <c r="H54" s="41">
        <v>21.941357102244304</v>
      </c>
      <c r="I54" s="215"/>
      <c r="J54" s="215"/>
      <c r="K54" s="215"/>
      <c r="L54" s="215"/>
      <c r="M54" s="113"/>
    </row>
    <row r="55" spans="1:13" s="216" customFormat="1">
      <c r="A55" s="249" t="s">
        <v>203</v>
      </c>
      <c r="B55" s="139">
        <v>0</v>
      </c>
      <c r="C55" s="41">
        <v>0</v>
      </c>
      <c r="D55" s="183">
        <f t="shared" si="3"/>
        <v>0</v>
      </c>
      <c r="E55" s="41">
        <v>0</v>
      </c>
      <c r="F55" s="41">
        <v>0</v>
      </c>
      <c r="G55" s="183">
        <f t="shared" si="4"/>
        <v>0</v>
      </c>
      <c r="H55" s="41">
        <v>0</v>
      </c>
      <c r="I55" s="215"/>
      <c r="J55" s="215"/>
      <c r="K55" s="215"/>
      <c r="L55" s="215"/>
      <c r="M55" s="113"/>
    </row>
    <row r="56" spans="1:13" s="216" customFormat="1">
      <c r="A56" s="190" t="s">
        <v>74</v>
      </c>
      <c r="B56" s="139">
        <v>0</v>
      </c>
      <c r="C56" s="41">
        <v>0</v>
      </c>
      <c r="D56" s="183">
        <f t="shared" si="3"/>
        <v>0</v>
      </c>
      <c r="E56" s="41">
        <v>0</v>
      </c>
      <c r="F56" s="41">
        <v>0</v>
      </c>
      <c r="G56" s="183">
        <f t="shared" si="4"/>
        <v>0</v>
      </c>
      <c r="H56" s="41">
        <v>0</v>
      </c>
      <c r="I56" s="215"/>
      <c r="J56" s="215"/>
      <c r="K56" s="215"/>
      <c r="L56" s="215"/>
      <c r="M56" s="113"/>
    </row>
    <row r="57" spans="1:13" s="216" customFormat="1">
      <c r="A57" s="249" t="s">
        <v>75</v>
      </c>
      <c r="B57" s="139">
        <v>1</v>
      </c>
      <c r="C57" s="426">
        <v>860.16390000000001</v>
      </c>
      <c r="D57" s="183">
        <f t="shared" si="3"/>
        <v>5.9873721181185741E-5</v>
      </c>
      <c r="E57" s="426">
        <v>887.55749999999989</v>
      </c>
      <c r="F57" s="426">
        <v>9.487124999999999E-2</v>
      </c>
      <c r="G57" s="183">
        <f t="shared" si="4"/>
        <v>3.6982173970879423E-5</v>
      </c>
      <c r="H57" s="41">
        <v>9.1943125000000028E-2</v>
      </c>
      <c r="I57" s="215"/>
      <c r="J57" s="215"/>
      <c r="K57" s="215"/>
      <c r="L57" s="215"/>
      <c r="M57" s="113"/>
    </row>
    <row r="58" spans="1:13" s="216" customFormat="1" ht="13.5" thickBot="1">
      <c r="A58" s="202" t="s">
        <v>1</v>
      </c>
      <c r="B58" s="203">
        <f t="shared" ref="B58:H58" si="5">SUM(B50:B57)</f>
        <v>421</v>
      </c>
      <c r="C58" s="203">
        <f t="shared" si="5"/>
        <v>14366300.991999999</v>
      </c>
      <c r="D58" s="204">
        <f t="shared" si="5"/>
        <v>1</v>
      </c>
      <c r="E58" s="203">
        <f t="shared" si="5"/>
        <v>15537675.452880109</v>
      </c>
      <c r="F58" s="203">
        <f t="shared" si="5"/>
        <v>2565.3237712499999</v>
      </c>
      <c r="G58" s="204">
        <f t="shared" si="5"/>
        <v>1.0000000000000002</v>
      </c>
      <c r="H58" s="203">
        <f t="shared" si="5"/>
        <v>2709.7154509178245</v>
      </c>
      <c r="I58" s="215"/>
      <c r="J58" s="215"/>
      <c r="K58" s="215"/>
      <c r="L58" s="215"/>
      <c r="M58" s="113"/>
    </row>
    <row r="59" spans="1:13" s="216" customFormat="1" ht="13.5" thickTop="1">
      <c r="A59" s="109"/>
      <c r="D59" s="215"/>
      <c r="E59" s="215"/>
      <c r="F59" s="215"/>
      <c r="G59" s="215"/>
      <c r="H59" s="215"/>
      <c r="I59" s="215"/>
      <c r="J59" s="215"/>
      <c r="K59" s="215"/>
      <c r="L59" s="215"/>
      <c r="M59" s="113"/>
    </row>
    <row r="60" spans="1:13" s="216" customFormat="1">
      <c r="A60" s="115" t="s">
        <v>62</v>
      </c>
      <c r="B60" s="215"/>
      <c r="C60" s="215"/>
      <c r="D60" s="215"/>
      <c r="E60" s="215"/>
      <c r="F60" s="215"/>
      <c r="G60" s="215"/>
      <c r="H60" s="215"/>
      <c r="I60" s="215"/>
      <c r="J60" s="215"/>
      <c r="K60" s="215"/>
      <c r="L60" s="215"/>
      <c r="M60" s="113"/>
    </row>
    <row r="61" spans="1:13">
      <c r="A61" s="115"/>
      <c r="B61" s="215"/>
      <c r="C61" s="215"/>
      <c r="D61" s="215"/>
      <c r="E61" s="215"/>
      <c r="F61" s="215"/>
      <c r="G61" s="215"/>
      <c r="H61" s="215"/>
      <c r="I61" s="215"/>
      <c r="J61" s="215"/>
      <c r="K61" s="215"/>
      <c r="L61" s="215"/>
      <c r="M61" s="113"/>
    </row>
    <row r="62" spans="1:13">
      <c r="A62" s="473"/>
      <c r="B62" s="473"/>
      <c r="C62" s="473"/>
      <c r="D62" s="473"/>
      <c r="E62" s="473"/>
      <c r="F62" s="473"/>
      <c r="G62" s="473"/>
      <c r="H62" s="473"/>
      <c r="I62" s="473"/>
      <c r="J62" s="226"/>
      <c r="K62" s="226"/>
      <c r="L62" s="226"/>
      <c r="M62" s="86"/>
    </row>
    <row r="63" spans="1:13" ht="12.75" customHeight="1">
      <c r="A63" s="453"/>
      <c r="B63" s="453"/>
      <c r="C63" s="453"/>
      <c r="D63" s="453"/>
      <c r="E63" s="216"/>
      <c r="F63" s="216"/>
      <c r="G63" s="216"/>
      <c r="H63" s="216"/>
      <c r="I63" s="216"/>
      <c r="J63" s="216"/>
      <c r="K63" s="216"/>
      <c r="L63" s="216"/>
      <c r="M63" s="57"/>
    </row>
    <row r="64" spans="1:13" ht="15.75">
      <c r="A64" s="470" t="s">
        <v>76</v>
      </c>
      <c r="B64" s="470"/>
      <c r="C64" s="470"/>
      <c r="D64" s="470"/>
      <c r="E64" s="470"/>
      <c r="F64" s="215"/>
      <c r="G64" s="215"/>
      <c r="H64" s="215"/>
      <c r="I64" s="215"/>
      <c r="J64" s="215"/>
      <c r="K64" s="215"/>
      <c r="L64" s="215"/>
      <c r="M64" s="113"/>
    </row>
    <row r="66" spans="1:13">
      <c r="A66" s="446" t="s">
        <v>77</v>
      </c>
      <c r="B66" s="446"/>
      <c r="C66" s="446"/>
      <c r="D66" s="446"/>
      <c r="E66" s="446"/>
      <c r="M66" s="113"/>
    </row>
    <row r="67" spans="1:13" ht="13.5" customHeight="1" thickBot="1">
      <c r="A67" s="474" t="s">
        <v>78</v>
      </c>
      <c r="B67" s="475" t="s">
        <v>79</v>
      </c>
      <c r="C67" s="475"/>
      <c r="D67" s="475"/>
      <c r="E67" s="475"/>
      <c r="F67" s="476" t="s">
        <v>80</v>
      </c>
      <c r="G67" s="112"/>
      <c r="H67" s="24"/>
      <c r="I67" s="216"/>
      <c r="J67" s="216"/>
      <c r="K67" s="216"/>
      <c r="L67" s="216"/>
      <c r="M67" s="114"/>
    </row>
    <row r="68" spans="1:13" ht="27" customHeight="1" thickBot="1">
      <c r="A68" s="475"/>
      <c r="B68" s="358" t="s">
        <v>81</v>
      </c>
      <c r="C68" s="358" t="s">
        <v>82</v>
      </c>
      <c r="D68" s="358" t="s">
        <v>83</v>
      </c>
      <c r="E68" s="358" t="s">
        <v>84</v>
      </c>
      <c r="F68" s="476"/>
      <c r="G68" s="112"/>
      <c r="H68" s="29"/>
      <c r="I68" s="216"/>
      <c r="J68" s="216"/>
      <c r="K68" s="216"/>
      <c r="L68" s="216"/>
      <c r="M68" s="58"/>
    </row>
    <row r="69" spans="1:13" ht="13.35" customHeight="1">
      <c r="A69" s="83" t="s">
        <v>85</v>
      </c>
      <c r="B69" s="122">
        <v>1.0199121060220016</v>
      </c>
      <c r="C69" s="122">
        <v>1.0398242120440035</v>
      </c>
      <c r="D69" s="122">
        <v>0.63952056927166234</v>
      </c>
      <c r="E69" s="123">
        <v>4584.1977696580998</v>
      </c>
      <c r="F69" s="2">
        <v>33</v>
      </c>
      <c r="G69" s="25"/>
      <c r="H69" s="28"/>
      <c r="I69" s="216"/>
      <c r="J69" s="216"/>
      <c r="K69" s="216"/>
      <c r="L69" s="216"/>
      <c r="M69" s="114"/>
    </row>
    <row r="70" spans="1:13" ht="13.15" customHeight="1">
      <c r="A70" s="83" t="s">
        <v>86</v>
      </c>
      <c r="B70" s="122">
        <v>1.1075000000000002</v>
      </c>
      <c r="C70" s="122">
        <v>1.3058333333333334</v>
      </c>
      <c r="D70" s="122">
        <v>0.69254248934399287</v>
      </c>
      <c r="E70" s="123">
        <v>3635.5782994511728</v>
      </c>
      <c r="F70" s="2">
        <v>29</v>
      </c>
      <c r="H70" s="28"/>
      <c r="I70" s="216"/>
      <c r="J70" s="216"/>
      <c r="K70" s="216"/>
      <c r="L70" s="216"/>
      <c r="M70" s="113"/>
    </row>
    <row r="71" spans="1:13" ht="13.15" customHeight="1">
      <c r="A71" s="83" t="s">
        <v>87</v>
      </c>
      <c r="B71" s="122">
        <v>1.08</v>
      </c>
      <c r="C71" s="122">
        <v>1.3</v>
      </c>
      <c r="D71" s="122">
        <v>0.73223684055419436</v>
      </c>
      <c r="E71" s="123">
        <v>4924.683119588185</v>
      </c>
      <c r="F71" s="2">
        <v>61</v>
      </c>
      <c r="G71" s="112"/>
      <c r="H71" s="27"/>
      <c r="I71" s="216"/>
      <c r="J71" s="216"/>
      <c r="K71" s="216"/>
      <c r="L71" s="216"/>
    </row>
    <row r="72" spans="1:13">
      <c r="A72" s="83" t="s">
        <v>88</v>
      </c>
      <c r="B72" s="122">
        <v>1.1223080060292401</v>
      </c>
      <c r="C72" s="122">
        <v>1.2909232024116974</v>
      </c>
      <c r="D72" s="122">
        <v>0.74488184874220065</v>
      </c>
      <c r="E72" s="123">
        <v>4920.8005957253117</v>
      </c>
      <c r="F72" s="2">
        <v>103</v>
      </c>
      <c r="G72" s="25"/>
      <c r="I72" s="215"/>
      <c r="J72" s="215"/>
      <c r="K72" s="215"/>
      <c r="L72" s="215"/>
    </row>
    <row r="73" spans="1:13">
      <c r="A73" s="83" t="s">
        <v>89</v>
      </c>
      <c r="B73" s="122">
        <v>1.095</v>
      </c>
      <c r="C73" s="122">
        <v>1.4350000000000001</v>
      </c>
      <c r="D73" s="122">
        <v>0.62506777400492997</v>
      </c>
      <c r="E73" s="123">
        <v>3642.1242783490247</v>
      </c>
      <c r="F73" s="2">
        <v>45</v>
      </c>
      <c r="G73" s="112"/>
      <c r="H73" s="106"/>
      <c r="I73" s="106"/>
      <c r="J73" s="106"/>
      <c r="K73" s="106"/>
      <c r="L73" s="106"/>
      <c r="M73" s="61"/>
    </row>
    <row r="74" spans="1:13">
      <c r="A74" s="83" t="s">
        <v>90</v>
      </c>
      <c r="B74" s="122">
        <v>1.02</v>
      </c>
      <c r="C74" s="122">
        <v>1.17</v>
      </c>
      <c r="D74" s="122">
        <v>0.54653967921182101</v>
      </c>
      <c r="E74" s="123">
        <v>3611.4341564713682</v>
      </c>
      <c r="F74" s="2">
        <v>60</v>
      </c>
      <c r="G74" s="26"/>
      <c r="I74" s="216"/>
      <c r="J74" s="216"/>
      <c r="K74" s="216"/>
      <c r="L74" s="216"/>
      <c r="M74" s="61"/>
    </row>
    <row r="75" spans="1:13">
      <c r="A75" s="83" t="s">
        <v>91</v>
      </c>
      <c r="B75" s="178">
        <v>1</v>
      </c>
      <c r="C75" s="178">
        <v>1</v>
      </c>
      <c r="D75" s="178">
        <v>0</v>
      </c>
      <c r="E75" s="40">
        <v>5391.9547223676482</v>
      </c>
      <c r="F75" s="2">
        <v>18</v>
      </c>
      <c r="G75" s="26"/>
      <c r="I75" s="216"/>
      <c r="J75" s="216"/>
      <c r="K75" s="216"/>
      <c r="L75" s="216"/>
      <c r="M75" s="60"/>
    </row>
    <row r="76" spans="1:13">
      <c r="A76" s="115"/>
      <c r="B76" s="3"/>
      <c r="C76" s="112"/>
      <c r="D76" s="112"/>
      <c r="E76" s="112"/>
      <c r="F76" s="112"/>
      <c r="G76" s="112"/>
      <c r="H76" s="112"/>
      <c r="I76" s="112"/>
      <c r="J76" s="112"/>
      <c r="K76" s="112"/>
      <c r="L76" s="112"/>
    </row>
    <row r="77" spans="1:13">
      <c r="A77" s="115" t="s">
        <v>92</v>
      </c>
      <c r="B77" s="3"/>
      <c r="C77" s="112"/>
      <c r="D77" s="112"/>
      <c r="E77" s="112"/>
      <c r="F77" s="112"/>
      <c r="G77" s="112"/>
      <c r="H77" s="112"/>
      <c r="I77" s="112"/>
      <c r="J77" s="112"/>
      <c r="K77" s="112"/>
      <c r="L77" s="112"/>
    </row>
    <row r="78" spans="1:13">
      <c r="A78" s="115"/>
      <c r="B78" s="3"/>
      <c r="C78" s="112"/>
      <c r="D78" s="112"/>
      <c r="E78" s="112"/>
      <c r="F78" s="112"/>
      <c r="G78" s="112"/>
      <c r="H78" s="112"/>
      <c r="I78" s="112"/>
      <c r="J78" s="112"/>
      <c r="K78" s="112"/>
      <c r="L78" s="112"/>
    </row>
    <row r="79" spans="1:13">
      <c r="A79" s="115"/>
      <c r="B79" s="3"/>
      <c r="C79" s="112"/>
      <c r="D79" s="112"/>
      <c r="E79" s="112"/>
      <c r="F79" s="112"/>
      <c r="G79" s="112"/>
      <c r="H79" s="112"/>
      <c r="I79" s="112"/>
      <c r="J79" s="112"/>
      <c r="K79" s="112"/>
      <c r="L79" s="112"/>
    </row>
    <row r="80" spans="1:13" ht="13.5" customHeight="1">
      <c r="A80" s="446" t="s">
        <v>93</v>
      </c>
      <c r="B80" s="446"/>
      <c r="C80" s="446"/>
      <c r="D80" s="446"/>
      <c r="E80" s="446"/>
      <c r="F80" s="446"/>
      <c r="G80" s="446"/>
      <c r="H80" s="215"/>
      <c r="M80" s="61"/>
    </row>
    <row r="81" spans="1:13" ht="27.75" customHeight="1" thickBot="1">
      <c r="A81" s="359" t="s">
        <v>94</v>
      </c>
      <c r="B81" s="358" t="s">
        <v>95</v>
      </c>
      <c r="C81" s="358" t="s">
        <v>96</v>
      </c>
      <c r="D81" s="358" t="s">
        <v>97</v>
      </c>
      <c r="E81" s="360" t="s">
        <v>98</v>
      </c>
      <c r="F81" s="360" t="s">
        <v>33</v>
      </c>
      <c r="G81" s="360" t="s">
        <v>99</v>
      </c>
      <c r="H81" s="67"/>
      <c r="I81" s="216"/>
      <c r="J81" s="216"/>
      <c r="K81" s="216"/>
      <c r="L81" s="216"/>
      <c r="M81" s="61"/>
    </row>
    <row r="82" spans="1:13" ht="25.5">
      <c r="A82" s="1" t="s">
        <v>100</v>
      </c>
      <c r="B82" s="85" t="s">
        <v>101</v>
      </c>
      <c r="C82" s="55">
        <v>56</v>
      </c>
      <c r="D82" s="55">
        <v>2017</v>
      </c>
      <c r="E82" s="165">
        <v>0.08</v>
      </c>
      <c r="F82" s="56">
        <v>5.0000000000000001E-3</v>
      </c>
      <c r="G82" s="76" t="s">
        <v>102</v>
      </c>
      <c r="H82" s="75"/>
      <c r="I82" s="216"/>
      <c r="J82" s="216"/>
      <c r="K82" s="216"/>
      <c r="L82" s="216"/>
      <c r="M82" s="61"/>
    </row>
    <row r="83" spans="1:13" ht="12.75" customHeight="1">
      <c r="A83" s="1" t="s">
        <v>103</v>
      </c>
      <c r="B83" s="179" t="s">
        <v>104</v>
      </c>
      <c r="C83" s="55">
        <v>19</v>
      </c>
      <c r="D83" s="55">
        <v>2017</v>
      </c>
      <c r="E83" s="56">
        <v>0.05</v>
      </c>
      <c r="F83" s="89" t="s">
        <v>102</v>
      </c>
      <c r="G83" s="56">
        <v>4.0000000000000001E-3</v>
      </c>
      <c r="H83" s="75"/>
      <c r="I83" s="216"/>
      <c r="J83" s="216"/>
      <c r="K83" s="216"/>
      <c r="L83" s="216"/>
      <c r="M83" s="61"/>
    </row>
    <row r="84" spans="1:13" ht="13.35" customHeight="1">
      <c r="A84" s="115"/>
      <c r="B84" s="3"/>
      <c r="C84" s="112"/>
      <c r="D84" s="112"/>
      <c r="E84" s="112"/>
      <c r="F84" s="112"/>
      <c r="G84" s="112"/>
      <c r="H84" s="112"/>
      <c r="I84" s="112"/>
      <c r="J84" s="112"/>
      <c r="K84" s="112"/>
      <c r="L84" s="112"/>
    </row>
    <row r="85" spans="1:13" s="216" customFormat="1">
      <c r="A85" s="473"/>
      <c r="B85" s="473"/>
      <c r="C85" s="473"/>
      <c r="D85" s="473"/>
      <c r="E85" s="473"/>
      <c r="F85" s="473"/>
      <c r="G85" s="473"/>
      <c r="H85" s="473"/>
      <c r="I85" s="473"/>
      <c r="J85" s="235"/>
      <c r="K85" s="235"/>
      <c r="L85" s="235"/>
      <c r="M85" s="86"/>
    </row>
    <row r="86" spans="1:13" s="216" customFormat="1" ht="12.75" customHeight="1">
      <c r="A86" s="128" t="s">
        <v>183</v>
      </c>
      <c r="B86" s="54"/>
      <c r="C86" s="55"/>
      <c r="D86" s="55"/>
      <c r="E86" s="56"/>
      <c r="F86" s="89"/>
      <c r="G86" s="56"/>
      <c r="H86" s="75"/>
      <c r="M86" s="61"/>
    </row>
    <row r="87" spans="1:13" s="216" customFormat="1" ht="12.75" customHeight="1">
      <c r="A87" s="128"/>
      <c r="B87" s="54"/>
      <c r="C87" s="55"/>
      <c r="D87" s="55"/>
      <c r="E87" s="56"/>
      <c r="F87" s="89"/>
      <c r="G87" s="56"/>
      <c r="H87" s="75"/>
      <c r="M87" s="61"/>
    </row>
    <row r="88" spans="1:13" ht="12.75" customHeight="1">
      <c r="A88" s="128" t="s">
        <v>105</v>
      </c>
      <c r="B88" s="54"/>
      <c r="C88" s="55"/>
      <c r="D88" s="55"/>
      <c r="E88" s="56"/>
      <c r="F88" s="89"/>
      <c r="G88" s="56"/>
      <c r="H88" s="75"/>
      <c r="I88" s="216"/>
      <c r="J88" s="216"/>
      <c r="K88" s="216"/>
      <c r="L88" s="216"/>
      <c r="M88" s="61"/>
    </row>
    <row r="89" spans="1:13" ht="51.75" thickBot="1">
      <c r="A89" s="361" t="s">
        <v>106</v>
      </c>
      <c r="B89" s="361" t="s">
        <v>107</v>
      </c>
      <c r="C89" s="361" t="s">
        <v>67</v>
      </c>
      <c r="D89" s="361" t="s">
        <v>70</v>
      </c>
      <c r="E89" s="361" t="s">
        <v>69</v>
      </c>
      <c r="F89" s="361" t="s">
        <v>71</v>
      </c>
      <c r="G89" s="361" t="s">
        <v>108</v>
      </c>
      <c r="H89" s="361" t="s">
        <v>109</v>
      </c>
      <c r="I89" s="361" t="s">
        <v>110</v>
      </c>
      <c r="J89" s="361" t="s">
        <v>111</v>
      </c>
      <c r="K89" s="361" t="s">
        <v>112</v>
      </c>
      <c r="L89" s="361" t="s">
        <v>113</v>
      </c>
      <c r="M89" s="61"/>
    </row>
    <row r="90" spans="1:13" ht="25.5">
      <c r="A90" s="103" t="s">
        <v>213</v>
      </c>
      <c r="B90" s="287">
        <v>166.3</v>
      </c>
      <c r="C90" s="291">
        <v>5368377.9225999974</v>
      </c>
      <c r="D90" s="292">
        <v>982.79939999999931</v>
      </c>
      <c r="E90" s="292">
        <v>6508338.3026782256</v>
      </c>
      <c r="F90" s="279">
        <v>1377.290356317649</v>
      </c>
      <c r="G90" s="293">
        <f t="shared" ref="G90:G101" si="6">E90/C90</f>
        <v>1.21234726699832</v>
      </c>
      <c r="H90" s="265">
        <f t="shared" ref="H90:H101" si="7">IFERROR(F90/D90,0)</f>
        <v>1.4013951945001695</v>
      </c>
      <c r="I90" s="294">
        <f t="shared" ref="I90:I101" si="8">C90/$C$103</f>
        <v>0.33101579632004274</v>
      </c>
      <c r="J90" s="294">
        <f t="shared" ref="J90:J101" si="9">D90/$D$103</f>
        <v>0.33707732448105815</v>
      </c>
      <c r="K90" s="295">
        <v>6.703525561740431E-2</v>
      </c>
      <c r="L90" s="295">
        <v>0.17671306048982038</v>
      </c>
      <c r="M90" s="61"/>
    </row>
    <row r="91" spans="1:13" s="207" customFormat="1" ht="25.5">
      <c r="A91" s="192" t="s">
        <v>114</v>
      </c>
      <c r="B91" s="288">
        <v>169.3</v>
      </c>
      <c r="C91" s="291">
        <v>2380311.6330000064</v>
      </c>
      <c r="D91" s="292">
        <v>442.32659999999993</v>
      </c>
      <c r="E91" s="292">
        <v>2554376.2808270827</v>
      </c>
      <c r="F91" s="292">
        <v>454.09973127313805</v>
      </c>
      <c r="G91" s="296">
        <f t="shared" si="6"/>
        <v>1.0731268315517557</v>
      </c>
      <c r="H91" s="271">
        <f t="shared" si="7"/>
        <v>1.0266163763905181</v>
      </c>
      <c r="I91" s="294">
        <f t="shared" si="8"/>
        <v>0.14677073075841779</v>
      </c>
      <c r="J91" s="294">
        <f t="shared" si="9"/>
        <v>0.15170773087041292</v>
      </c>
      <c r="K91" s="295">
        <v>-6.4367814363697207E-4</v>
      </c>
      <c r="L91" s="295">
        <v>-4.8717650861631601E-3</v>
      </c>
      <c r="M91" s="61"/>
    </row>
    <row r="92" spans="1:13" s="207" customFormat="1" ht="25.5">
      <c r="A92" s="103" t="s">
        <v>214</v>
      </c>
      <c r="B92" s="287">
        <v>168.3</v>
      </c>
      <c r="C92" s="291">
        <v>1609139.8575999991</v>
      </c>
      <c r="D92" s="292">
        <v>365.48219999999998</v>
      </c>
      <c r="E92" s="292">
        <v>1615202.7303579838</v>
      </c>
      <c r="F92" s="279">
        <v>281.21539558979424</v>
      </c>
      <c r="G92" s="293">
        <f t="shared" si="6"/>
        <v>1.0037677724091847</v>
      </c>
      <c r="H92" s="265">
        <f t="shared" si="7"/>
        <v>0.76943663902043458</v>
      </c>
      <c r="I92" s="294">
        <f t="shared" si="8"/>
        <v>9.9220047290525318E-2</v>
      </c>
      <c r="J92" s="294">
        <f t="shared" si="9"/>
        <v>0.12535188983779505</v>
      </c>
      <c r="K92" s="295">
        <v>-8.0520032205673164E-3</v>
      </c>
      <c r="L92" s="295">
        <v>-4.0762319253647261E-2</v>
      </c>
      <c r="M92" s="61"/>
    </row>
    <row r="93" spans="1:13" s="207" customFormat="1" ht="25.5">
      <c r="A93" s="103" t="s">
        <v>115</v>
      </c>
      <c r="B93" s="287">
        <v>172.2</v>
      </c>
      <c r="C93" s="291">
        <v>1335768.1540000001</v>
      </c>
      <c r="D93" s="292">
        <v>303.54800000000006</v>
      </c>
      <c r="E93" s="292">
        <v>1357044.9458839626</v>
      </c>
      <c r="F93" s="279">
        <v>270.27589662794031</v>
      </c>
      <c r="G93" s="265">
        <f t="shared" si="6"/>
        <v>1.0159285066201409</v>
      </c>
      <c r="H93" s="265">
        <f t="shared" si="7"/>
        <v>0.89038931776173869</v>
      </c>
      <c r="I93" s="294">
        <f t="shared" si="8"/>
        <v>8.2363865877221554E-2</v>
      </c>
      <c r="J93" s="294">
        <f t="shared" si="9"/>
        <v>0.10410990044517358</v>
      </c>
      <c r="K93" s="295">
        <v>-5.4697873872302516E-3</v>
      </c>
      <c r="L93" s="295">
        <v>-1.8996359519859451E-2</v>
      </c>
      <c r="M93" s="61"/>
    </row>
    <row r="94" spans="1:13" ht="25.5">
      <c r="A94" s="199" t="s">
        <v>220</v>
      </c>
      <c r="B94" s="287">
        <v>149.30000000000001</v>
      </c>
      <c r="C94" s="291">
        <v>856010.0299999998</v>
      </c>
      <c r="D94" s="292">
        <v>0</v>
      </c>
      <c r="E94" s="292">
        <v>1039297.4933913056</v>
      </c>
      <c r="F94" s="279">
        <v>0</v>
      </c>
      <c r="G94" s="293">
        <f t="shared" si="6"/>
        <v>1.2141183595609339</v>
      </c>
      <c r="H94" s="265">
        <f t="shared" si="7"/>
        <v>0</v>
      </c>
      <c r="I94" s="294">
        <f t="shared" si="8"/>
        <v>5.2781835746981268E-2</v>
      </c>
      <c r="J94" s="294">
        <f t="shared" si="9"/>
        <v>0</v>
      </c>
      <c r="K94" s="295">
        <v>7.647959348957567E-3</v>
      </c>
      <c r="L94" s="295">
        <v>0</v>
      </c>
      <c r="M94" s="61"/>
    </row>
    <row r="95" spans="1:13" s="5" customFormat="1" ht="38.25">
      <c r="A95" s="137" t="s">
        <v>218</v>
      </c>
      <c r="B95" s="289">
        <v>227.2</v>
      </c>
      <c r="C95" s="291">
        <v>817662.73600000003</v>
      </c>
      <c r="D95" s="292">
        <v>147.708</v>
      </c>
      <c r="E95" s="292">
        <v>437099.66722397186</v>
      </c>
      <c r="F95" s="279">
        <v>74.62404770547532</v>
      </c>
      <c r="G95" s="265">
        <f t="shared" si="6"/>
        <v>0.5345720771895025</v>
      </c>
      <c r="H95" s="265">
        <f t="shared" si="7"/>
        <v>0.50521331075822107</v>
      </c>
      <c r="I95" s="294">
        <f t="shared" si="8"/>
        <v>5.0417330072615292E-2</v>
      </c>
      <c r="J95" s="294">
        <f t="shared" si="9"/>
        <v>5.0660406838311224E-2</v>
      </c>
      <c r="K95" s="295">
        <v>-2.8792807129583764E-2</v>
      </c>
      <c r="L95" s="295">
        <v>-2.9277758175385582E-2</v>
      </c>
      <c r="M95" s="61"/>
    </row>
    <row r="96" spans="1:13" s="5" customFormat="1" ht="25.5">
      <c r="A96" s="137" t="s">
        <v>217</v>
      </c>
      <c r="B96" s="289">
        <v>223.3</v>
      </c>
      <c r="C96" s="291">
        <v>703034.06350000016</v>
      </c>
      <c r="D96" s="292">
        <v>126.9853</v>
      </c>
      <c r="E96" s="292">
        <v>585629.38050027087</v>
      </c>
      <c r="F96" s="279">
        <v>93.302922263201708</v>
      </c>
      <c r="G96" s="265">
        <f t="shared" si="6"/>
        <v>0.83300285278463004</v>
      </c>
      <c r="H96" s="265">
        <f t="shared" si="7"/>
        <v>0.73475372553517382</v>
      </c>
      <c r="I96" s="294">
        <f t="shared" si="8"/>
        <v>4.3349291671488731E-2</v>
      </c>
      <c r="J96" s="294">
        <f t="shared" si="9"/>
        <v>4.3553002955053224E-2</v>
      </c>
      <c r="K96" s="295">
        <v>-1.1050443060239168E-2</v>
      </c>
      <c r="L96" s="295">
        <v>-1.4530784525082829E-2</v>
      </c>
      <c r="M96" s="61"/>
    </row>
    <row r="97" spans="1:13" ht="25.5">
      <c r="A97" s="137" t="s">
        <v>216</v>
      </c>
      <c r="B97" s="289">
        <v>221.4</v>
      </c>
      <c r="C97" s="291">
        <v>367273.44900000002</v>
      </c>
      <c r="D97" s="292">
        <v>62.07480000000001</v>
      </c>
      <c r="E97" s="292">
        <v>342467.76541810029</v>
      </c>
      <c r="F97" s="279">
        <v>66.502629832828148</v>
      </c>
      <c r="G97" s="265">
        <f t="shared" si="6"/>
        <v>0.93245990514849408</v>
      </c>
      <c r="H97" s="265">
        <f t="shared" si="7"/>
        <v>1.0713305533457722</v>
      </c>
      <c r="I97" s="294">
        <f t="shared" si="8"/>
        <v>2.2646191259400674E-2</v>
      </c>
      <c r="J97" s="294">
        <f t="shared" si="9"/>
        <v>2.1290211920862799E-2</v>
      </c>
      <c r="K97" s="295">
        <v>-3.3460865797501071E-3</v>
      </c>
      <c r="L97" s="295">
        <v>3.8009856499976458E-4</v>
      </c>
      <c r="M97" s="61"/>
    </row>
    <row r="98" spans="1:13" ht="25.5">
      <c r="A98" s="103" t="s">
        <v>222</v>
      </c>
      <c r="B98" s="287">
        <v>152.30000000000001</v>
      </c>
      <c r="C98" s="291">
        <v>342294.62</v>
      </c>
      <c r="D98" s="292">
        <v>0</v>
      </c>
      <c r="E98" s="292">
        <v>384278.33310801483</v>
      </c>
      <c r="F98" s="279">
        <v>1.9593999999999998</v>
      </c>
      <c r="G98" s="265">
        <f t="shared" si="6"/>
        <v>1.1226537335235209</v>
      </c>
      <c r="H98" s="265">
        <f t="shared" si="7"/>
        <v>0</v>
      </c>
      <c r="I98" s="294">
        <f t="shared" si="8"/>
        <v>2.1105989155191761E-2</v>
      </c>
      <c r="J98" s="294">
        <f t="shared" si="9"/>
        <v>0</v>
      </c>
      <c r="K98" s="295">
        <v>9.871724841530316E-4</v>
      </c>
      <c r="L98" s="295">
        <v>6.7202860480808368E-4</v>
      </c>
      <c r="M98" s="61"/>
    </row>
    <row r="99" spans="1:13" s="216" customFormat="1" ht="25.5">
      <c r="A99" s="103" t="s">
        <v>221</v>
      </c>
      <c r="B99" s="287">
        <v>150.30000000000001</v>
      </c>
      <c r="C99" s="291">
        <v>269315.01999999996</v>
      </c>
      <c r="D99" s="292">
        <v>0</v>
      </c>
      <c r="E99" s="292">
        <v>345485.83230649581</v>
      </c>
      <c r="F99" s="279">
        <v>0</v>
      </c>
      <c r="G99" s="293">
        <f t="shared" si="6"/>
        <v>1.2828316530823118</v>
      </c>
      <c r="H99" s="265">
        <f t="shared" si="7"/>
        <v>0</v>
      </c>
      <c r="I99" s="294">
        <f t="shared" si="8"/>
        <v>1.6606045083180834E-2</v>
      </c>
      <c r="J99" s="294">
        <f t="shared" si="9"/>
        <v>0</v>
      </c>
      <c r="K99" s="295">
        <v>3.4779847202230929E-3</v>
      </c>
      <c r="L99" s="295">
        <v>0</v>
      </c>
      <c r="M99" s="61"/>
    </row>
    <row r="100" spans="1:13" s="216" customFormat="1" ht="25.5">
      <c r="A100" s="103" t="s">
        <v>215</v>
      </c>
      <c r="B100" s="287">
        <v>171.3</v>
      </c>
      <c r="C100" s="291">
        <v>249006.96540000002</v>
      </c>
      <c r="D100" s="292">
        <v>56.540900000000008</v>
      </c>
      <c r="E100" s="292">
        <v>271864.00152662367</v>
      </c>
      <c r="F100" s="279">
        <v>49.834821855193624</v>
      </c>
      <c r="G100" s="293">
        <f t="shared" si="6"/>
        <v>1.0917927580455693</v>
      </c>
      <c r="H100" s="265">
        <f t="shared" si="7"/>
        <v>0.88139420941643332</v>
      </c>
      <c r="I100" s="294">
        <f t="shared" si="8"/>
        <v>1.535384433240467E-2</v>
      </c>
      <c r="J100" s="294">
        <f t="shared" si="9"/>
        <v>1.9392212994585746E-2</v>
      </c>
      <c r="K100" s="295">
        <v>2.3271385162093594E-4</v>
      </c>
      <c r="L100" s="295">
        <v>-3.4105825353003549E-3</v>
      </c>
      <c r="M100" s="61"/>
    </row>
    <row r="101" spans="1:13" s="216" customFormat="1">
      <c r="A101" s="137" t="s">
        <v>219</v>
      </c>
      <c r="B101" s="289">
        <v>361</v>
      </c>
      <c r="C101" s="291">
        <v>23831.460599999999</v>
      </c>
      <c r="D101" s="292">
        <v>60.260999999999996</v>
      </c>
      <c r="E101" s="292">
        <v>102069.0110284831</v>
      </c>
      <c r="F101" s="279">
        <v>24.741877882764093</v>
      </c>
      <c r="G101" s="265">
        <f t="shared" si="6"/>
        <v>4.2829523855740135</v>
      </c>
      <c r="H101" s="265">
        <f t="shared" si="7"/>
        <v>0.41057861440673232</v>
      </c>
      <c r="I101" s="294">
        <f t="shared" si="8"/>
        <v>1.4694550237920178E-3</v>
      </c>
      <c r="J101" s="294">
        <f t="shared" si="9"/>
        <v>2.0668120727946167E-2</v>
      </c>
      <c r="K101" s="295">
        <v>4.7181287737396715E-3</v>
      </c>
      <c r="L101" s="295">
        <v>-1.3575953982117639E-2</v>
      </c>
      <c r="M101" s="61"/>
    </row>
    <row r="102" spans="1:13">
      <c r="A102" s="191" t="s">
        <v>117</v>
      </c>
      <c r="B102" s="297"/>
      <c r="C102" s="297">
        <v>1895864.5402999986</v>
      </c>
      <c r="D102" s="298">
        <v>367.92349999999942</v>
      </c>
      <c r="E102" s="297">
        <v>1921385.7768672816</v>
      </c>
      <c r="F102" s="298">
        <v>378.83206313222627</v>
      </c>
      <c r="G102" s="299">
        <v>1.0134615295685865</v>
      </c>
      <c r="H102" s="300">
        <v>1.0296489980450469</v>
      </c>
      <c r="I102" s="301">
        <v>0.11689957740873748</v>
      </c>
      <c r="J102" s="301">
        <v>0.12618919892880123</v>
      </c>
      <c r="K102" s="302">
        <v>-0.01</v>
      </c>
      <c r="L102" s="302">
        <v>0</v>
      </c>
      <c r="M102" s="61"/>
    </row>
    <row r="103" spans="1:13" ht="12.75" customHeight="1">
      <c r="A103" s="215" t="s">
        <v>118</v>
      </c>
      <c r="B103" s="216"/>
      <c r="C103" s="131">
        <f>SUM(C90:C102)</f>
        <v>16217890.452</v>
      </c>
      <c r="D103" s="131">
        <f>SUM(D90:D102)</f>
        <v>2915.6496999999986</v>
      </c>
      <c r="E103" s="131">
        <f>SUM(E90:E102)</f>
        <v>17464539.521117803</v>
      </c>
      <c r="F103" s="131">
        <f>SUM(F90:F102)</f>
        <v>3072.6791424802109</v>
      </c>
      <c r="G103" s="181">
        <f t="shared" ref="G103:H103" si="10">E103/C103</f>
        <v>1.0768687563162116</v>
      </c>
      <c r="H103" s="141">
        <f t="shared" si="10"/>
        <v>1.0538574446992766</v>
      </c>
      <c r="I103" s="78">
        <f t="shared" ref="I103" si="11">C103/$C$103</f>
        <v>1</v>
      </c>
      <c r="J103" s="78">
        <f t="shared" ref="J103" si="12">D103/$D$103</f>
        <v>1</v>
      </c>
      <c r="K103" s="182"/>
      <c r="L103" s="182"/>
      <c r="M103" s="61"/>
    </row>
    <row r="104" spans="1:13" ht="39.75" customHeight="1">
      <c r="A104" s="215"/>
      <c r="B104" s="131"/>
      <c r="C104" s="132"/>
      <c r="D104" s="132"/>
      <c r="E104" s="133"/>
      <c r="F104" s="130"/>
      <c r="G104" s="129"/>
      <c r="H104" s="134"/>
      <c r="I104" s="134"/>
      <c r="J104" s="135"/>
      <c r="K104" s="135"/>
      <c r="L104" s="135"/>
      <c r="M104" s="61"/>
    </row>
    <row r="105" spans="1:13" ht="13.35" customHeight="1">
      <c r="A105" s="115" t="s">
        <v>62</v>
      </c>
      <c r="B105" s="131"/>
      <c r="C105" s="132"/>
      <c r="D105" s="132"/>
      <c r="E105" s="133"/>
      <c r="F105" s="130"/>
      <c r="G105" s="129"/>
      <c r="H105" s="134"/>
      <c r="I105" s="134"/>
      <c r="J105" s="135"/>
      <c r="K105" s="135"/>
      <c r="L105" s="135"/>
      <c r="M105" s="61"/>
    </row>
    <row r="106" spans="1:13" ht="12.75" customHeight="1">
      <c r="A106" s="216"/>
    </row>
    <row r="107" spans="1:13" ht="12.75" customHeight="1">
      <c r="A107" s="229" t="s">
        <v>119</v>
      </c>
      <c r="B107" s="131"/>
      <c r="C107" s="132"/>
      <c r="D107" s="132"/>
      <c r="E107" s="133"/>
      <c r="F107" s="130"/>
      <c r="G107" s="129"/>
      <c r="H107" s="134"/>
      <c r="I107" s="134"/>
      <c r="J107" s="135"/>
      <c r="K107" s="135"/>
      <c r="L107" s="135"/>
    </row>
    <row r="108" spans="1:13" ht="39" thickBot="1">
      <c r="A108" s="362" t="s">
        <v>24</v>
      </c>
      <c r="B108" s="361" t="s">
        <v>78</v>
      </c>
      <c r="C108" s="361" t="s">
        <v>66</v>
      </c>
      <c r="D108" s="361" t="s">
        <v>67</v>
      </c>
      <c r="E108" s="361" t="s">
        <v>69</v>
      </c>
      <c r="F108" s="361" t="s">
        <v>108</v>
      </c>
      <c r="G108" s="361" t="s">
        <v>120</v>
      </c>
      <c r="H108" s="361" t="s">
        <v>70</v>
      </c>
      <c r="I108" s="361" t="s">
        <v>71</v>
      </c>
      <c r="J108" s="361" t="s">
        <v>121</v>
      </c>
      <c r="K108" s="361" t="s">
        <v>122</v>
      </c>
    </row>
    <row r="109" spans="1:13" ht="12.75" customHeight="1" thickBot="1">
      <c r="A109" s="468" t="s">
        <v>123</v>
      </c>
      <c r="B109" s="142" t="s">
        <v>91</v>
      </c>
      <c r="C109" s="303">
        <v>16</v>
      </c>
      <c r="D109" s="304">
        <v>237336.78</v>
      </c>
      <c r="E109" s="304">
        <v>235327.44245486366</v>
      </c>
      <c r="F109" s="305">
        <f>E109/D109</f>
        <v>0.99153381306876942</v>
      </c>
      <c r="G109" s="306">
        <f>E109/$E$117</f>
        <v>1.3474586156154312E-2</v>
      </c>
      <c r="H109" s="304">
        <v>0</v>
      </c>
      <c r="I109" s="304">
        <v>0</v>
      </c>
      <c r="J109" s="305">
        <v>0</v>
      </c>
      <c r="K109" s="306">
        <f>I109/$I$117</f>
        <v>0</v>
      </c>
    </row>
    <row r="110" spans="1:13" s="207" customFormat="1" ht="12.75" customHeight="1" thickBot="1">
      <c r="A110" s="468"/>
      <c r="B110" s="142" t="s">
        <v>85</v>
      </c>
      <c r="C110" s="303">
        <v>20</v>
      </c>
      <c r="D110" s="304">
        <v>1323385.2467000003</v>
      </c>
      <c r="E110" s="304">
        <v>1084112.7655734338</v>
      </c>
      <c r="F110" s="305">
        <f>E110/D110</f>
        <v>0.81919665364018723</v>
      </c>
      <c r="G110" s="306">
        <f>E110/$E$117</f>
        <v>6.2075084445401219E-2</v>
      </c>
      <c r="H110" s="304">
        <v>247.86470000000008</v>
      </c>
      <c r="I110" s="304">
        <v>150.30365826931362</v>
      </c>
      <c r="J110" s="305">
        <f>I110/H110</f>
        <v>0.60639396521293099</v>
      </c>
      <c r="K110" s="306">
        <f>I110/$I$117</f>
        <v>4.8916157951979067E-2</v>
      </c>
      <c r="L110" s="23"/>
      <c r="M110" s="59"/>
    </row>
    <row r="111" spans="1:13" ht="12.75" customHeight="1" thickBot="1">
      <c r="A111" s="468"/>
      <c r="B111" s="180" t="s">
        <v>86</v>
      </c>
      <c r="C111" s="307">
        <v>123</v>
      </c>
      <c r="D111" s="304">
        <v>2998696.9977000025</v>
      </c>
      <c r="E111" s="304">
        <v>3184664.2615176961</v>
      </c>
      <c r="F111" s="305">
        <f>E111/D111</f>
        <v>1.0620160236130327</v>
      </c>
      <c r="G111" s="306">
        <f>E111/$E$117</f>
        <v>0.18235031376961644</v>
      </c>
      <c r="H111" s="304">
        <v>585.30539999999974</v>
      </c>
      <c r="I111" s="304">
        <v>704.635245944487</v>
      </c>
      <c r="J111" s="305">
        <f t="shared" ref="J111:J116" si="13">I111/H111</f>
        <v>1.2038762088039634</v>
      </c>
      <c r="K111" s="306">
        <f t="shared" ref="K111:K116" si="14">I111/$I$117</f>
        <v>0.22932275492185561</v>
      </c>
    </row>
    <row r="112" spans="1:13" ht="12.75" customHeight="1" thickBot="1">
      <c r="A112" s="468"/>
      <c r="B112" s="142" t="s">
        <v>87</v>
      </c>
      <c r="C112" s="303">
        <v>49</v>
      </c>
      <c r="D112" s="304">
        <v>2032381.3219000003</v>
      </c>
      <c r="E112" s="304">
        <v>2532098.9759999854</v>
      </c>
      <c r="F112" s="305">
        <f t="shared" ref="F112:F116" si="15">E112/D112</f>
        <v>1.2458779013147085</v>
      </c>
      <c r="G112" s="306">
        <f t="shared" ref="G112:G116" si="16">E112/$E$117</f>
        <v>0.14498515537373424</v>
      </c>
      <c r="H112" s="304">
        <v>272.74670000000015</v>
      </c>
      <c r="I112" s="304">
        <v>325.44530812490314</v>
      </c>
      <c r="J112" s="305">
        <f t="shared" si="13"/>
        <v>1.1932144664808153</v>
      </c>
      <c r="K112" s="306">
        <f t="shared" si="14"/>
        <v>0.10591581256421376</v>
      </c>
      <c r="L112" s="216"/>
    </row>
    <row r="113" spans="1:13" ht="12.75" customHeight="1" thickBot="1">
      <c r="A113" s="468"/>
      <c r="B113" s="143" t="s">
        <v>88</v>
      </c>
      <c r="C113" s="303">
        <v>63</v>
      </c>
      <c r="D113" s="304">
        <v>2010566.8782999991</v>
      </c>
      <c r="E113" s="304">
        <v>2639905.2386820251</v>
      </c>
      <c r="F113" s="305">
        <f t="shared" si="15"/>
        <v>1.3130153824647468</v>
      </c>
      <c r="G113" s="306">
        <f t="shared" si="16"/>
        <v>0.15115802140044413</v>
      </c>
      <c r="H113" s="304">
        <v>323.01660000000015</v>
      </c>
      <c r="I113" s="304">
        <v>369.26670233995139</v>
      </c>
      <c r="J113" s="305">
        <f t="shared" si="13"/>
        <v>1.1431818127611746</v>
      </c>
      <c r="K113" s="306">
        <f>I113/$I$117</f>
        <v>0.12017743643805449</v>
      </c>
    </row>
    <row r="114" spans="1:13" ht="12.75" customHeight="1" thickBot="1">
      <c r="A114" s="468"/>
      <c r="B114" s="142" t="s">
        <v>89</v>
      </c>
      <c r="C114" s="303">
        <v>42</v>
      </c>
      <c r="D114" s="304">
        <v>3544203.0513999984</v>
      </c>
      <c r="E114" s="304">
        <v>4136084.3269458967</v>
      </c>
      <c r="F114" s="305">
        <f t="shared" si="15"/>
        <v>1.16699982110565</v>
      </c>
      <c r="G114" s="306">
        <f t="shared" si="16"/>
        <v>0.23682756261306642</v>
      </c>
      <c r="H114" s="304">
        <v>679.15949999999975</v>
      </c>
      <c r="I114" s="304">
        <v>918.89549537241874</v>
      </c>
      <c r="J114" s="305">
        <f t="shared" si="13"/>
        <v>1.352989239453205</v>
      </c>
      <c r="K114" s="306">
        <f t="shared" si="14"/>
        <v>0.29905351413642978</v>
      </c>
    </row>
    <row r="115" spans="1:13" ht="13.5" thickBot="1">
      <c r="A115" s="468"/>
      <c r="B115" s="143" t="s">
        <v>90</v>
      </c>
      <c r="C115" s="303">
        <v>53</v>
      </c>
      <c r="D115" s="304">
        <v>3900008.2894000048</v>
      </c>
      <c r="E115" s="304">
        <v>3317313.189533894</v>
      </c>
      <c r="F115" s="305">
        <f t="shared" si="15"/>
        <v>0.85059131760056972</v>
      </c>
      <c r="G115" s="306">
        <f t="shared" si="16"/>
        <v>0.18994564302841546</v>
      </c>
      <c r="H115" s="304">
        <v>781.60049999999853</v>
      </c>
      <c r="I115" s="304">
        <v>565.91309742913757</v>
      </c>
      <c r="J115" s="305">
        <f t="shared" si="13"/>
        <v>0.72404392964070341</v>
      </c>
      <c r="K115" s="306">
        <f t="shared" si="14"/>
        <v>0.18417578640259286</v>
      </c>
    </row>
    <row r="116" spans="1:13">
      <c r="A116" s="468"/>
      <c r="B116" s="185" t="s">
        <v>124</v>
      </c>
      <c r="C116" s="308">
        <v>13</v>
      </c>
      <c r="D116" s="309">
        <v>171311.88659999997</v>
      </c>
      <c r="E116" s="309">
        <v>335033.32040999999</v>
      </c>
      <c r="F116" s="310">
        <f t="shared" si="15"/>
        <v>1.9556922001114665</v>
      </c>
      <c r="G116" s="311">
        <f t="shared" si="16"/>
        <v>1.9183633213167975E-2</v>
      </c>
      <c r="H116" s="309">
        <v>25.956299999999999</v>
      </c>
      <c r="I116" s="309">
        <v>38.219634999999997</v>
      </c>
      <c r="J116" s="310">
        <f t="shared" si="13"/>
        <v>1.4724608283923364</v>
      </c>
      <c r="K116" s="311">
        <f t="shared" si="14"/>
        <v>1.243853758487448E-2</v>
      </c>
    </row>
    <row r="117" spans="1:13" ht="13.5" thickBot="1">
      <c r="A117" s="469"/>
      <c r="B117" s="144" t="s">
        <v>1</v>
      </c>
      <c r="C117" s="312">
        <f>SUM(C109:C116)</f>
        <v>379</v>
      </c>
      <c r="D117" s="312">
        <f>SUM(D109:D116)</f>
        <v>16217890.452000005</v>
      </c>
      <c r="E117" s="312">
        <f>SUM(E109:E116)</f>
        <v>17464539.521117792</v>
      </c>
      <c r="F117" s="313">
        <f>E117/D117</f>
        <v>1.0768687563162105</v>
      </c>
      <c r="G117" s="313">
        <f>SUM(G109:G116)</f>
        <v>1.0000000000000002</v>
      </c>
      <c r="H117" s="312">
        <f>SUM(H109:H116)</f>
        <v>2915.6496999999981</v>
      </c>
      <c r="I117" s="312">
        <f>SUM(I109:I116)</f>
        <v>3072.6791424802113</v>
      </c>
      <c r="J117" s="313">
        <f>I117/H117</f>
        <v>1.053857444699277</v>
      </c>
      <c r="K117" s="313">
        <f>SUM(K109:K116)</f>
        <v>0.99999999999999989</v>
      </c>
    </row>
    <row r="118" spans="1:13">
      <c r="A118" s="224"/>
      <c r="B118" s="145"/>
      <c r="C118" s="146"/>
      <c r="D118" s="146"/>
      <c r="E118" s="147"/>
      <c r="F118" s="145"/>
      <c r="G118" s="146"/>
      <c r="H118" s="147"/>
      <c r="I118" s="148"/>
      <c r="J118" s="135"/>
      <c r="K118" s="135"/>
      <c r="L118" s="135"/>
    </row>
    <row r="119" spans="1:13">
      <c r="A119" s="222" t="s">
        <v>287</v>
      </c>
      <c r="B119" s="131"/>
      <c r="C119" s="132"/>
      <c r="D119" s="132"/>
      <c r="E119" s="133"/>
      <c r="F119" s="130"/>
      <c r="G119" s="129"/>
      <c r="H119" s="134"/>
      <c r="I119" s="134"/>
      <c r="J119" s="135"/>
      <c r="K119" s="135"/>
      <c r="L119" s="135"/>
    </row>
    <row r="120" spans="1:13">
      <c r="A120" s="115" t="s">
        <v>125</v>
      </c>
      <c r="B120" s="131"/>
      <c r="C120" s="132"/>
      <c r="D120" s="132"/>
      <c r="E120" s="133"/>
      <c r="F120" s="130"/>
      <c r="G120" s="129"/>
      <c r="H120" s="134"/>
      <c r="I120" s="134"/>
      <c r="J120" s="135"/>
      <c r="K120" s="135"/>
      <c r="L120" s="135"/>
    </row>
    <row r="121" spans="1:13" s="216" customFormat="1">
      <c r="A121" s="473"/>
      <c r="B121" s="473"/>
      <c r="C121" s="473"/>
      <c r="D121" s="473"/>
      <c r="E121" s="473"/>
      <c r="F121" s="473"/>
      <c r="G121" s="473"/>
      <c r="H121" s="473"/>
      <c r="I121" s="473"/>
      <c r="J121" s="235"/>
      <c r="K121" s="235"/>
      <c r="L121" s="235"/>
      <c r="M121" s="86"/>
    </row>
    <row r="122" spans="1:13" s="216" customFormat="1" ht="12.75" customHeight="1">
      <c r="A122" s="128" t="s">
        <v>184</v>
      </c>
      <c r="B122" s="54"/>
      <c r="C122" s="55"/>
      <c r="D122" s="55"/>
      <c r="E122" s="56"/>
      <c r="F122" s="89"/>
      <c r="G122" s="56"/>
      <c r="H122" s="75"/>
      <c r="M122" s="61"/>
    </row>
    <row r="123" spans="1:13" s="216" customFormat="1" ht="12.75" customHeight="1">
      <c r="A123" s="128"/>
      <c r="B123" s="54"/>
      <c r="C123" s="55"/>
      <c r="D123" s="55"/>
      <c r="E123" s="56"/>
      <c r="F123" s="89"/>
      <c r="G123" s="56"/>
      <c r="H123" s="75"/>
      <c r="M123" s="61"/>
    </row>
    <row r="124" spans="1:13">
      <c r="A124" s="216"/>
      <c r="B124" s="131"/>
      <c r="C124" s="132"/>
      <c r="D124" s="132"/>
      <c r="E124" s="133"/>
      <c r="F124" s="130"/>
      <c r="G124" s="129"/>
      <c r="H124" s="134"/>
      <c r="I124" s="134"/>
      <c r="J124" s="135"/>
      <c r="K124" s="135"/>
      <c r="L124" s="135"/>
    </row>
    <row r="125" spans="1:13" s="216" customFormat="1" ht="12.75" customHeight="1">
      <c r="A125" s="128" t="s">
        <v>105</v>
      </c>
      <c r="B125" s="54"/>
      <c r="C125" s="55"/>
      <c r="D125" s="55"/>
      <c r="E125" s="56"/>
      <c r="F125" s="89"/>
      <c r="G125" s="56"/>
      <c r="H125" s="75"/>
      <c r="M125" s="61"/>
    </row>
    <row r="126" spans="1:13" s="216" customFormat="1" ht="51.75" thickBot="1">
      <c r="A126" s="361" t="s">
        <v>106</v>
      </c>
      <c r="B126" s="361" t="s">
        <v>107</v>
      </c>
      <c r="C126" s="361" t="s">
        <v>67</v>
      </c>
      <c r="D126" s="361" t="s">
        <v>70</v>
      </c>
      <c r="E126" s="361" t="s">
        <v>69</v>
      </c>
      <c r="F126" s="361" t="s">
        <v>71</v>
      </c>
      <c r="G126" s="361" t="s">
        <v>108</v>
      </c>
      <c r="H126" s="361" t="s">
        <v>109</v>
      </c>
      <c r="I126" s="361" t="s">
        <v>110</v>
      </c>
      <c r="J126" s="361" t="s">
        <v>111</v>
      </c>
      <c r="K126" s="361" t="s">
        <v>112</v>
      </c>
      <c r="L126" s="361" t="s">
        <v>113</v>
      </c>
      <c r="M126" s="61"/>
    </row>
    <row r="127" spans="1:13" s="216" customFormat="1" ht="25.5">
      <c r="A127" s="192" t="s">
        <v>114</v>
      </c>
      <c r="B127" s="288">
        <v>169.3</v>
      </c>
      <c r="C127" s="290">
        <v>3863389.6140000029</v>
      </c>
      <c r="D127" s="292">
        <v>717.92279999999948</v>
      </c>
      <c r="E127" s="292">
        <v>4062910.9319853047</v>
      </c>
      <c r="F127" s="292">
        <v>847.17002932966477</v>
      </c>
      <c r="G127" s="296">
        <f t="shared" ref="G127:H129" si="17">E127/C127</f>
        <v>1.0516441099448743</v>
      </c>
      <c r="H127" s="296">
        <f t="shared" si="17"/>
        <v>1.1800294256285848</v>
      </c>
      <c r="I127" s="294">
        <f t="shared" ref="I127:I137" si="18">C127/$C$139</f>
        <v>0.26892027503470556</v>
      </c>
      <c r="J127" s="294">
        <f t="shared" ref="J127:J137" si="19">D127/$D$139</f>
        <v>0.27985693952416923</v>
      </c>
      <c r="K127" s="295">
        <v>-1.0994823560094735E-2</v>
      </c>
      <c r="L127" s="295">
        <v>4.8087830052447655E-2</v>
      </c>
      <c r="M127" s="61"/>
    </row>
    <row r="128" spans="1:13" s="216" customFormat="1" ht="25.5">
      <c r="A128" s="103" t="s">
        <v>213</v>
      </c>
      <c r="B128" s="287">
        <v>166.3</v>
      </c>
      <c r="C128" s="290">
        <v>3395030.8020999981</v>
      </c>
      <c r="D128" s="292">
        <v>621.53490000000056</v>
      </c>
      <c r="E128" s="292">
        <v>3872876.4154844093</v>
      </c>
      <c r="F128" s="279">
        <v>795.27908437968858</v>
      </c>
      <c r="G128" s="293">
        <f t="shared" si="17"/>
        <v>1.1407485355033715</v>
      </c>
      <c r="H128" s="265">
        <f t="shared" si="17"/>
        <v>1.2795405123343642</v>
      </c>
      <c r="I128" s="294">
        <f t="shared" si="18"/>
        <v>0.23631906389755797</v>
      </c>
      <c r="J128" s="294">
        <f t="shared" si="19"/>
        <v>0.2422835086466969</v>
      </c>
      <c r="K128" s="295">
        <v>1.8323673330563395E-2</v>
      </c>
      <c r="L128" s="295">
        <v>7.1386321217673188E-2</v>
      </c>
      <c r="M128" s="61"/>
    </row>
    <row r="129" spans="1:13" s="216" customFormat="1" ht="25.5">
      <c r="A129" s="103" t="s">
        <v>115</v>
      </c>
      <c r="B129" s="287">
        <v>172.2</v>
      </c>
      <c r="C129" s="290">
        <v>1510346.3470999994</v>
      </c>
      <c r="D129" s="292">
        <v>343.22020000000026</v>
      </c>
      <c r="E129" s="292">
        <v>1447197.9109489988</v>
      </c>
      <c r="F129" s="279">
        <v>275.45174067290634</v>
      </c>
      <c r="G129" s="293">
        <f t="shared" si="17"/>
        <v>0.95818943365390907</v>
      </c>
      <c r="H129" s="265">
        <f t="shared" si="17"/>
        <v>0.80255107558618677</v>
      </c>
      <c r="I129" s="294">
        <f t="shared" si="18"/>
        <v>0.10513119194293988</v>
      </c>
      <c r="J129" s="294">
        <f t="shared" si="19"/>
        <v>0.1337923168826417</v>
      </c>
      <c r="K129" s="295">
        <v>-1.4490837486826225E-2</v>
      </c>
      <c r="L129" s="295">
        <v>-3.9191462131474841E-2</v>
      </c>
      <c r="M129" s="61"/>
    </row>
    <row r="130" spans="1:13" s="216" customFormat="1" ht="25.5">
      <c r="A130" s="199" t="s">
        <v>220</v>
      </c>
      <c r="B130" s="287">
        <v>149.30000000000001</v>
      </c>
      <c r="C130" s="290">
        <v>786915.04999999981</v>
      </c>
      <c r="D130" s="292">
        <v>0</v>
      </c>
      <c r="E130" s="292">
        <v>943924.86785980291</v>
      </c>
      <c r="F130" s="279">
        <v>0</v>
      </c>
      <c r="G130" s="293">
        <f t="shared" ref="G130:G137" si="20">E130/C130</f>
        <v>1.1995257529511008</v>
      </c>
      <c r="H130" s="265">
        <v>0</v>
      </c>
      <c r="I130" s="294">
        <f t="shared" si="18"/>
        <v>5.4775063562861478E-2</v>
      </c>
      <c r="J130" s="294">
        <f t="shared" si="19"/>
        <v>0</v>
      </c>
      <c r="K130" s="295">
        <v>6.8375115193100022E-3</v>
      </c>
      <c r="L130" s="295">
        <v>0</v>
      </c>
      <c r="M130" s="61"/>
    </row>
    <row r="131" spans="1:13" s="216" customFormat="1" ht="25.5">
      <c r="A131" s="103" t="s">
        <v>116</v>
      </c>
      <c r="B131" s="287">
        <v>173.3</v>
      </c>
      <c r="C131" s="290">
        <v>692139.35470000003</v>
      </c>
      <c r="D131" s="292">
        <v>157.32209999999998</v>
      </c>
      <c r="E131" s="292">
        <v>621232.04908160004</v>
      </c>
      <c r="F131" s="279">
        <v>135.86747625700161</v>
      </c>
      <c r="G131" s="265">
        <f t="shared" si="20"/>
        <v>0.89755342600171328</v>
      </c>
      <c r="H131" s="265">
        <f>F131/D131</f>
        <v>0.86362612917702997</v>
      </c>
      <c r="I131" s="294">
        <f t="shared" si="18"/>
        <v>4.8177979501155092E-2</v>
      </c>
      <c r="J131" s="294">
        <f t="shared" si="19"/>
        <v>6.1326484443056169E-2</v>
      </c>
      <c r="K131" s="295">
        <v>-9.3124861315063701E-3</v>
      </c>
      <c r="L131" s="295">
        <v>-1.2587152745362484E-2</v>
      </c>
      <c r="M131" s="61"/>
    </row>
    <row r="132" spans="1:13" s="215" customFormat="1" ht="25.5">
      <c r="A132" s="103" t="s">
        <v>221</v>
      </c>
      <c r="B132" s="287">
        <v>150.30000000000001</v>
      </c>
      <c r="C132" s="290">
        <v>590421.3899999999</v>
      </c>
      <c r="D132" s="292">
        <v>0</v>
      </c>
      <c r="E132" s="292">
        <v>833672.334478718</v>
      </c>
      <c r="F132" s="279">
        <v>0</v>
      </c>
      <c r="G132" s="293">
        <f t="shared" si="20"/>
        <v>1.4119954808526129</v>
      </c>
      <c r="H132" s="265">
        <v>0</v>
      </c>
      <c r="I132" s="294">
        <f t="shared" si="18"/>
        <v>4.1097662531836221E-2</v>
      </c>
      <c r="J132" s="294">
        <f t="shared" si="19"/>
        <v>0</v>
      </c>
      <c r="K132" s="295">
        <v>1.4163256622671261E-2</v>
      </c>
      <c r="L132" s="295">
        <v>0</v>
      </c>
      <c r="M132" s="61"/>
    </row>
    <row r="133" spans="1:13" s="215" customFormat="1" ht="25.5">
      <c r="A133" s="103" t="s">
        <v>214</v>
      </c>
      <c r="B133" s="287">
        <v>168.3</v>
      </c>
      <c r="C133" s="290">
        <v>573578.20960000006</v>
      </c>
      <c r="D133" s="292">
        <v>130.27619999999996</v>
      </c>
      <c r="E133" s="292">
        <v>511352.59526591946</v>
      </c>
      <c r="F133" s="279">
        <v>104.41080364926381</v>
      </c>
      <c r="G133" s="293">
        <f t="shared" si="20"/>
        <v>0.89151328747743874</v>
      </c>
      <c r="H133" s="265">
        <f>F133/D133</f>
        <v>0.80145723968970417</v>
      </c>
      <c r="I133" s="294">
        <f t="shared" si="18"/>
        <v>3.9925253544346742E-2</v>
      </c>
      <c r="J133" s="294">
        <f t="shared" si="19"/>
        <v>5.0783592086556646E-2</v>
      </c>
      <c r="K133" s="295">
        <v>-7.9021339511553546E-3</v>
      </c>
      <c r="L133" s="295">
        <v>-1.3633541596790755E-2</v>
      </c>
      <c r="M133" s="61"/>
    </row>
    <row r="134" spans="1:13" s="216" customFormat="1" ht="25.5">
      <c r="A134" s="103" t="s">
        <v>222</v>
      </c>
      <c r="B134" s="287">
        <v>152.30000000000001</v>
      </c>
      <c r="C134" s="290">
        <v>380090.75999999989</v>
      </c>
      <c r="D134" s="292">
        <v>0</v>
      </c>
      <c r="E134" s="292">
        <v>442929.61548595462</v>
      </c>
      <c r="F134" s="279">
        <v>0</v>
      </c>
      <c r="G134" s="265">
        <f t="shared" si="20"/>
        <v>1.1653259223822088</v>
      </c>
      <c r="H134" s="265">
        <v>0</v>
      </c>
      <c r="I134" s="294">
        <f t="shared" si="18"/>
        <v>2.6457106823228663E-2</v>
      </c>
      <c r="J134" s="294">
        <f t="shared" si="19"/>
        <v>0</v>
      </c>
      <c r="K134" s="295">
        <v>2.2771287200409329E-3</v>
      </c>
      <c r="L134" s="295">
        <v>0</v>
      </c>
      <c r="M134" s="61"/>
    </row>
    <row r="135" spans="1:13" s="216" customFormat="1" ht="25.5">
      <c r="A135" s="103" t="s">
        <v>217</v>
      </c>
      <c r="B135" s="287">
        <v>223.3</v>
      </c>
      <c r="C135" s="290">
        <v>374609.39150000003</v>
      </c>
      <c r="D135" s="292">
        <v>67.663700000000006</v>
      </c>
      <c r="E135" s="292">
        <v>339359.61828983494</v>
      </c>
      <c r="F135" s="279">
        <v>60.736959048974839</v>
      </c>
      <c r="G135" s="293">
        <f t="shared" si="20"/>
        <v>0.90590259077857349</v>
      </c>
      <c r="H135" s="265">
        <f>F135/D135</f>
        <v>0.89762988203386507</v>
      </c>
      <c r="I135" s="294">
        <f t="shared" si="18"/>
        <v>2.6075563341503464E-2</v>
      </c>
      <c r="J135" s="294">
        <f t="shared" si="19"/>
        <v>2.6376312326174267E-2</v>
      </c>
      <c r="K135" s="295">
        <v>-4.7023126104099866E-3</v>
      </c>
      <c r="L135" s="295">
        <v>-4.2981650400730764E-3</v>
      </c>
      <c r="M135" s="61"/>
    </row>
    <row r="136" spans="1:13" s="216" customFormat="1" ht="25.5">
      <c r="A136" s="324" t="s">
        <v>216</v>
      </c>
      <c r="B136" s="325">
        <v>221.4</v>
      </c>
      <c r="C136" s="288">
        <v>329312.36900000001</v>
      </c>
      <c r="D136" s="322">
        <v>55.658800000000006</v>
      </c>
      <c r="E136" s="322">
        <v>340066.36402815173</v>
      </c>
      <c r="F136" s="323">
        <v>63.16656868175594</v>
      </c>
      <c r="G136" s="317">
        <f t="shared" si="20"/>
        <v>1.0326559098305588</v>
      </c>
      <c r="H136" s="317">
        <f>F136/D136</f>
        <v>1.1348891582598966</v>
      </c>
      <c r="I136" s="318">
        <f t="shared" si="18"/>
        <v>2.2922558088082693E-2</v>
      </c>
      <c r="J136" s="318">
        <f t="shared" si="19"/>
        <v>2.1696624519499649E-2</v>
      </c>
      <c r="K136" s="319">
        <v>-1.1467043674218136E-3</v>
      </c>
      <c r="L136" s="319">
        <v>1.7432188728310205E-3</v>
      </c>
      <c r="M136" s="61"/>
    </row>
    <row r="137" spans="1:13" s="216" customFormat="1">
      <c r="A137" s="320" t="s">
        <v>219</v>
      </c>
      <c r="B137" s="321">
        <v>361</v>
      </c>
      <c r="C137" s="288">
        <v>27560.434699999998</v>
      </c>
      <c r="D137" s="322">
        <v>69.690099999999987</v>
      </c>
      <c r="E137" s="322">
        <v>126057.0515373182</v>
      </c>
      <c r="F137" s="323">
        <v>37.420818484549983</v>
      </c>
      <c r="G137" s="317">
        <f t="shared" si="20"/>
        <v>4.5738411933436671</v>
      </c>
      <c r="H137" s="317">
        <f>F137/D137</f>
        <v>0.53696032125868653</v>
      </c>
      <c r="I137" s="318">
        <f t="shared" si="18"/>
        <v>1.9184085531374618E-3</v>
      </c>
      <c r="J137" s="318">
        <f t="shared" si="19"/>
        <v>2.7166233056163301E-2</v>
      </c>
      <c r="K137" s="319">
        <v>6.7125487221431079E-3</v>
      </c>
      <c r="L137" s="319">
        <v>-1.4502123419615875E-2</v>
      </c>
      <c r="M137" s="61"/>
    </row>
    <row r="138" spans="1:13" s="315" customFormat="1">
      <c r="A138" s="314" t="s">
        <v>117</v>
      </c>
      <c r="B138" s="297"/>
      <c r="C138" s="297">
        <v>1842907.2692999989</v>
      </c>
      <c r="D138" s="297">
        <v>402.03190000000041</v>
      </c>
      <c r="E138" s="297">
        <v>1996095.6984340958</v>
      </c>
      <c r="F138" s="297">
        <v>390.2119704140182</v>
      </c>
      <c r="G138" s="299">
        <v>1.0831083787749516</v>
      </c>
      <c r="H138" s="299">
        <v>0.97059952310753894</v>
      </c>
      <c r="I138" s="301">
        <v>0.12827987317864481</v>
      </c>
      <c r="J138" s="301">
        <v>0.15671798851504234</v>
      </c>
      <c r="K138" s="302">
        <v>0</v>
      </c>
      <c r="L138" s="316">
        <v>-1.4502123419615875E-2</v>
      </c>
      <c r="M138" s="61"/>
    </row>
    <row r="139" spans="1:13" s="216" customFormat="1" ht="12.75" customHeight="1">
      <c r="A139" s="215" t="s">
        <v>118</v>
      </c>
      <c r="C139" s="131">
        <f>SUM(C127:C138)</f>
        <v>14366300.991999999</v>
      </c>
      <c r="D139" s="131">
        <f>SUM(D127:D138)</f>
        <v>2565.3207000000002</v>
      </c>
      <c r="E139" s="131">
        <f>SUM(E127:E138)</f>
        <v>15537675.452880109</v>
      </c>
      <c r="F139" s="131">
        <f>SUM(F127:F138)</f>
        <v>2709.7154509178245</v>
      </c>
      <c r="G139" s="181">
        <f>E139/C139</f>
        <v>1.0815362605539449</v>
      </c>
      <c r="H139" s="141">
        <f>F139/D139</f>
        <v>1.0562872123231315</v>
      </c>
      <c r="I139" s="78">
        <f>C139/$C$139</f>
        <v>1</v>
      </c>
      <c r="J139" s="78">
        <f>D139/$D$139</f>
        <v>1</v>
      </c>
      <c r="K139" s="182"/>
      <c r="L139" s="182"/>
      <c r="M139" s="61"/>
    </row>
    <row r="140" spans="1:13" s="216" customFormat="1" ht="39.75" customHeight="1">
      <c r="A140" s="215"/>
      <c r="B140" s="131"/>
      <c r="C140" s="132"/>
      <c r="D140" s="132"/>
      <c r="E140" s="428"/>
      <c r="G140" s="129"/>
      <c r="H140" s="134"/>
      <c r="I140" s="134"/>
      <c r="J140" s="135"/>
      <c r="K140" s="135"/>
      <c r="L140" s="135"/>
      <c r="M140" s="61"/>
    </row>
    <row r="141" spans="1:13" s="216" customFormat="1" ht="13.35" customHeight="1">
      <c r="A141" s="115" t="s">
        <v>62</v>
      </c>
      <c r="B141" s="131"/>
      <c r="C141" s="132"/>
      <c r="D141" s="132"/>
      <c r="E141" s="133"/>
      <c r="F141" s="130"/>
      <c r="G141" s="129"/>
      <c r="H141" s="134"/>
      <c r="I141" s="134"/>
      <c r="J141" s="135"/>
      <c r="K141" s="135"/>
      <c r="L141" s="135"/>
      <c r="M141" s="61"/>
    </row>
    <row r="142" spans="1:13" s="216" customFormat="1" ht="12.75" customHeight="1">
      <c r="B142" s="2"/>
      <c r="C142" s="23"/>
      <c r="D142" s="23"/>
      <c r="E142" s="23"/>
      <c r="F142" s="23"/>
      <c r="G142" s="23"/>
      <c r="H142" s="23"/>
      <c r="I142" s="23"/>
      <c r="J142" s="23"/>
      <c r="K142" s="23"/>
      <c r="L142" s="23"/>
      <c r="M142" s="59"/>
    </row>
    <row r="143" spans="1:13" s="216" customFormat="1" ht="12.75" customHeight="1">
      <c r="A143" s="237" t="s">
        <v>119</v>
      </c>
      <c r="B143" s="131"/>
      <c r="C143" s="132"/>
      <c r="D143" s="132"/>
      <c r="E143" s="133"/>
      <c r="F143" s="130"/>
      <c r="G143" s="129"/>
      <c r="H143" s="134"/>
      <c r="I143" s="134"/>
      <c r="J143" s="135"/>
      <c r="K143" s="135"/>
      <c r="L143" s="135"/>
      <c r="M143" s="59"/>
    </row>
    <row r="144" spans="1:13" s="216" customFormat="1" ht="39" thickBot="1">
      <c r="A144" s="362" t="s">
        <v>24</v>
      </c>
      <c r="B144" s="361" t="s">
        <v>78</v>
      </c>
      <c r="C144" s="361" t="s">
        <v>66</v>
      </c>
      <c r="D144" s="361" t="s">
        <v>67</v>
      </c>
      <c r="E144" s="361" t="s">
        <v>69</v>
      </c>
      <c r="F144" s="361" t="s">
        <v>108</v>
      </c>
      <c r="G144" s="361" t="s">
        <v>120</v>
      </c>
      <c r="H144" s="361" t="s">
        <v>70</v>
      </c>
      <c r="I144" s="361" t="s">
        <v>71</v>
      </c>
      <c r="J144" s="361" t="s">
        <v>121</v>
      </c>
      <c r="K144" s="361" t="s">
        <v>122</v>
      </c>
      <c r="L144" s="23"/>
      <c r="M144" s="59"/>
    </row>
    <row r="145" spans="1:13" s="216" customFormat="1" ht="12.75" customHeight="1" thickBot="1">
      <c r="A145" s="468" t="s">
        <v>286</v>
      </c>
      <c r="B145" s="142" t="s">
        <v>91</v>
      </c>
      <c r="C145" s="303">
        <v>13</v>
      </c>
      <c r="D145" s="304">
        <v>269368.33999999997</v>
      </c>
      <c r="E145" s="304">
        <v>335349.71230210585</v>
      </c>
      <c r="F145" s="305">
        <f>E145/D145</f>
        <v>1.2449485054632103</v>
      </c>
      <c r="G145" s="306">
        <f t="shared" ref="G145:G152" si="21">E145/$E$153</f>
        <v>2.1583004601776035E-2</v>
      </c>
      <c r="H145" s="304">
        <v>0</v>
      </c>
      <c r="I145" s="304">
        <v>0</v>
      </c>
      <c r="J145" s="305">
        <v>0</v>
      </c>
      <c r="K145" s="306">
        <f t="shared" ref="K145:K152" si="22">I145/$I$153</f>
        <v>0</v>
      </c>
      <c r="L145" s="23"/>
      <c r="M145" s="59"/>
    </row>
    <row r="146" spans="1:13" s="216" customFormat="1" ht="12.75" customHeight="1" thickBot="1">
      <c r="A146" s="468"/>
      <c r="B146" s="142" t="s">
        <v>85</v>
      </c>
      <c r="C146" s="303">
        <v>14</v>
      </c>
      <c r="D146" s="304">
        <v>694109.97519999999</v>
      </c>
      <c r="E146" s="304">
        <v>624417.92266893713</v>
      </c>
      <c r="F146" s="305">
        <f>E146/D146</f>
        <v>0.89959508576291258</v>
      </c>
      <c r="G146" s="306">
        <f t="shared" si="21"/>
        <v>4.0187345937706578E-2</v>
      </c>
      <c r="H146" s="304">
        <v>101.39150000000002</v>
      </c>
      <c r="I146" s="304">
        <v>57.111910864793117</v>
      </c>
      <c r="J146" s="305">
        <f>I146/H146</f>
        <v>0.56328105279824348</v>
      </c>
      <c r="K146" s="306">
        <f t="shared" si="22"/>
        <v>2.1076718902513687E-2</v>
      </c>
      <c r="L146" s="23"/>
      <c r="M146" s="59"/>
    </row>
    <row r="147" spans="1:13" s="216" customFormat="1" ht="12.75" customHeight="1" thickBot="1">
      <c r="A147" s="468"/>
      <c r="B147" s="180" t="s">
        <v>86</v>
      </c>
      <c r="C147" s="307">
        <v>125</v>
      </c>
      <c r="D147" s="304">
        <v>2129729.9854999995</v>
      </c>
      <c r="E147" s="304">
        <v>2104166.5656696721</v>
      </c>
      <c r="F147" s="305">
        <f>E147/D147</f>
        <v>0.98799687284098325</v>
      </c>
      <c r="G147" s="306">
        <f t="shared" si="21"/>
        <v>0.13542351462893032</v>
      </c>
      <c r="H147" s="304">
        <v>433.65360000000015</v>
      </c>
      <c r="I147" s="304">
        <v>453.79123116207501</v>
      </c>
      <c r="J147" s="305">
        <f t="shared" ref="J147:J152" si="23">I147/H147</f>
        <v>1.0464371359123383</v>
      </c>
      <c r="K147" s="306">
        <f t="shared" si="22"/>
        <v>0.16746822291188121</v>
      </c>
      <c r="L147" s="23"/>
      <c r="M147" s="59"/>
    </row>
    <row r="148" spans="1:13" s="216" customFormat="1" ht="12.75" customHeight="1" thickBot="1">
      <c r="A148" s="468"/>
      <c r="B148" s="142" t="s">
        <v>87</v>
      </c>
      <c r="C148" s="303">
        <v>62</v>
      </c>
      <c r="D148" s="304">
        <v>1843394.1346</v>
      </c>
      <c r="E148" s="304">
        <v>2191878.993424267</v>
      </c>
      <c r="F148" s="305">
        <f t="shared" ref="F148:F152" si="24">E148/D148</f>
        <v>1.1890452249376855</v>
      </c>
      <c r="G148" s="306">
        <f t="shared" si="21"/>
        <v>0.14106865956990747</v>
      </c>
      <c r="H148" s="304">
        <v>320.34640000000013</v>
      </c>
      <c r="I148" s="304">
        <v>348.30321909374578</v>
      </c>
      <c r="J148" s="305">
        <f t="shared" si="23"/>
        <v>1.0872705892550865</v>
      </c>
      <c r="K148" s="306">
        <f t="shared" si="22"/>
        <v>0.12853866961409907</v>
      </c>
      <c r="M148" s="59"/>
    </row>
    <row r="149" spans="1:13" s="216" customFormat="1" ht="12.75" customHeight="1" thickBot="1">
      <c r="A149" s="468"/>
      <c r="B149" s="143" t="s">
        <v>88</v>
      </c>
      <c r="C149" s="303">
        <v>93</v>
      </c>
      <c r="D149" s="304">
        <v>2833276.8662</v>
      </c>
      <c r="E149" s="304">
        <v>3646613.04362919</v>
      </c>
      <c r="F149" s="305">
        <f t="shared" si="24"/>
        <v>1.2870655484227487</v>
      </c>
      <c r="G149" s="306">
        <f t="shared" si="21"/>
        <v>0.23469489674302335</v>
      </c>
      <c r="H149" s="304">
        <v>467.17060000000004</v>
      </c>
      <c r="I149" s="304">
        <v>494.88401050389547</v>
      </c>
      <c r="J149" s="305">
        <f t="shared" si="23"/>
        <v>1.059321820559546</v>
      </c>
      <c r="K149" s="306">
        <f t="shared" si="22"/>
        <v>0.1826332024405995</v>
      </c>
      <c r="L149" s="23"/>
      <c r="M149" s="59"/>
    </row>
    <row r="150" spans="1:13" s="216" customFormat="1" ht="12.75" customHeight="1" thickBot="1">
      <c r="A150" s="468"/>
      <c r="B150" s="142" t="s">
        <v>89</v>
      </c>
      <c r="C150" s="303">
        <v>62</v>
      </c>
      <c r="D150" s="304">
        <v>5820953.0243000034</v>
      </c>
      <c r="E150" s="304">
        <v>5886123.3506373148</v>
      </c>
      <c r="F150" s="305">
        <f t="shared" si="24"/>
        <v>1.0111958172596915</v>
      </c>
      <c r="G150" s="306">
        <f t="shared" si="21"/>
        <v>0.37882909304237022</v>
      </c>
      <c r="H150" s="304">
        <v>1142.7466000000002</v>
      </c>
      <c r="I150" s="304">
        <v>1279.2250382378088</v>
      </c>
      <c r="J150" s="305">
        <f t="shared" si="23"/>
        <v>1.1194301853427597</v>
      </c>
      <c r="K150" s="306">
        <f t="shared" si="22"/>
        <v>0.47208832861196343</v>
      </c>
      <c r="L150" s="23"/>
      <c r="M150" s="59"/>
    </row>
    <row r="151" spans="1:13" s="216" customFormat="1" ht="13.5" thickBot="1">
      <c r="A151" s="468"/>
      <c r="B151" s="143" t="s">
        <v>90</v>
      </c>
      <c r="C151" s="303">
        <v>37</v>
      </c>
      <c r="D151" s="304">
        <v>742030.58549999993</v>
      </c>
      <c r="E151" s="304">
        <v>721333.08694862062</v>
      </c>
      <c r="F151" s="305">
        <f t="shared" si="24"/>
        <v>0.97210694686199117</v>
      </c>
      <c r="G151" s="306">
        <f t="shared" si="21"/>
        <v>4.6424776178129519E-2</v>
      </c>
      <c r="H151" s="304">
        <v>93.179299999999969</v>
      </c>
      <c r="I151" s="304">
        <v>73.229566055506808</v>
      </c>
      <c r="J151" s="305">
        <f t="shared" si="23"/>
        <v>0.78589950831898103</v>
      </c>
      <c r="K151" s="306">
        <f t="shared" si="22"/>
        <v>2.7024817690987721E-2</v>
      </c>
      <c r="L151" s="23"/>
      <c r="M151" s="59"/>
    </row>
    <row r="152" spans="1:13" s="216" customFormat="1" ht="13.5" thickBot="1">
      <c r="A152" s="468"/>
      <c r="B152" s="185" t="s">
        <v>124</v>
      </c>
      <c r="C152" s="308">
        <v>11</v>
      </c>
      <c r="D152" s="309">
        <v>33438.080699999999</v>
      </c>
      <c r="E152" s="309">
        <v>27792.383849999998</v>
      </c>
      <c r="F152" s="310">
        <f t="shared" si="24"/>
        <v>0.83115966192401702</v>
      </c>
      <c r="G152" s="306">
        <f t="shared" si="21"/>
        <v>1.7887092981564762E-3</v>
      </c>
      <c r="H152" s="309">
        <v>6.8326999999999991</v>
      </c>
      <c r="I152" s="309">
        <v>3.1704750000000006</v>
      </c>
      <c r="J152" s="310">
        <f t="shared" si="23"/>
        <v>0.46401495748386451</v>
      </c>
      <c r="K152" s="306">
        <f t="shared" si="22"/>
        <v>1.1700398279554072E-3</v>
      </c>
      <c r="L152" s="23"/>
      <c r="M152" s="59"/>
    </row>
    <row r="153" spans="1:13" s="216" customFormat="1" ht="13.5" thickBot="1">
      <c r="A153" s="469"/>
      <c r="B153" s="144" t="s">
        <v>1</v>
      </c>
      <c r="C153" s="312">
        <f>SUM(C145:C152)</f>
        <v>417</v>
      </c>
      <c r="D153" s="312">
        <f>SUM(D145:D152)</f>
        <v>14366300.992000004</v>
      </c>
      <c r="E153" s="312">
        <f>SUM(E145:E152)</f>
        <v>15537675.059130108</v>
      </c>
      <c r="F153" s="313">
        <f>E153/D153</f>
        <v>1.0815362331460543</v>
      </c>
      <c r="G153" s="313">
        <f>SUM(G145:G152)</f>
        <v>1</v>
      </c>
      <c r="H153" s="312">
        <f>SUM(H145:H152)</f>
        <v>2565.3207000000002</v>
      </c>
      <c r="I153" s="312">
        <f>SUM(I145:I152)</f>
        <v>2709.7154509178249</v>
      </c>
      <c r="J153" s="313">
        <f>I153/H153</f>
        <v>1.0562872123231317</v>
      </c>
      <c r="K153" s="313">
        <f>SUM(K145:K152)</f>
        <v>1</v>
      </c>
      <c r="L153" s="23"/>
      <c r="M153" s="59"/>
    </row>
    <row r="154" spans="1:13" s="216" customFormat="1">
      <c r="A154" s="236"/>
      <c r="B154" s="145"/>
      <c r="C154" s="146"/>
      <c r="D154" s="146"/>
      <c r="E154" s="147"/>
      <c r="F154" s="145"/>
      <c r="G154" s="146"/>
      <c r="H154" s="147"/>
      <c r="I154" s="148"/>
      <c r="J154" s="135"/>
      <c r="K154" s="135"/>
      <c r="L154" s="135"/>
      <c r="M154" s="59"/>
    </row>
    <row r="155" spans="1:13" s="216" customFormat="1">
      <c r="A155" s="234" t="s">
        <v>287</v>
      </c>
      <c r="B155" s="131"/>
      <c r="C155" s="132"/>
      <c r="D155" s="132"/>
      <c r="E155" s="133"/>
      <c r="F155" s="130"/>
      <c r="G155" s="129"/>
      <c r="H155" s="134"/>
      <c r="I155" s="134"/>
      <c r="J155" s="135"/>
      <c r="K155" s="135"/>
      <c r="L155" s="135"/>
      <c r="M155" s="59"/>
    </row>
    <row r="156" spans="1:13" s="216" customFormat="1">
      <c r="A156" s="115" t="s">
        <v>125</v>
      </c>
      <c r="B156" s="131"/>
      <c r="C156" s="132"/>
      <c r="D156" s="132"/>
      <c r="E156" s="133"/>
      <c r="F156" s="130"/>
      <c r="G156" s="129"/>
      <c r="H156" s="134"/>
      <c r="I156" s="134"/>
      <c r="J156" s="135"/>
      <c r="K156" s="135"/>
      <c r="L156" s="135"/>
      <c r="M156" s="59"/>
    </row>
  </sheetData>
  <sortState xmlns:xlrd2="http://schemas.microsoft.com/office/spreadsheetml/2017/richdata2" ref="A89:L101">
    <sortCondition descending="1" ref="I90:I101"/>
  </sortState>
  <mergeCells count="29">
    <mergeCell ref="A145:A153"/>
    <mergeCell ref="A85:I85"/>
    <mergeCell ref="A121:I121"/>
    <mergeCell ref="A1:M1"/>
    <mergeCell ref="A17:G17"/>
    <mergeCell ref="B18:D18"/>
    <mergeCell ref="E18:G18"/>
    <mergeCell ref="A2:M2"/>
    <mergeCell ref="B10:D10"/>
    <mergeCell ref="A9:G9"/>
    <mergeCell ref="A4:G4"/>
    <mergeCell ref="A26:D26"/>
    <mergeCell ref="A8:G8"/>
    <mergeCell ref="A5:G5"/>
    <mergeCell ref="A7:G7"/>
    <mergeCell ref="A6:G6"/>
    <mergeCell ref="A109:A117"/>
    <mergeCell ref="A80:G80"/>
    <mergeCell ref="A16:G16"/>
    <mergeCell ref="E10:G10"/>
    <mergeCell ref="A62:I62"/>
    <mergeCell ref="A67:A68"/>
    <mergeCell ref="A66:E66"/>
    <mergeCell ref="A64:E64"/>
    <mergeCell ref="A63:D63"/>
    <mergeCell ref="F67:F68"/>
    <mergeCell ref="B67:E67"/>
    <mergeCell ref="A33:C33"/>
    <mergeCell ref="A48:C48"/>
  </mergeCells>
  <pageMargins left="0.7" right="0.7" top="0.75" bottom="0.75" header="0.3" footer="0.3"/>
  <pageSetup scale="19" orientation="landscape" verticalDpi="200" r:id="rId1"/>
  <headerFooter alignWithMargins="0">
    <oddFooter>&amp;R&amp;1#&amp;"Calibri"&amp;10&amp;KA80000Internal Use Only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09"/>
  <sheetViews>
    <sheetView workbookViewId="0">
      <selection sqref="A1:J1"/>
    </sheetView>
  </sheetViews>
  <sheetFormatPr defaultColWidth="9.28515625" defaultRowHeight="12.75"/>
  <cols>
    <col min="1" max="1" width="35.28515625" style="117" customWidth="1"/>
    <col min="2" max="2" width="17.7109375" style="90" customWidth="1"/>
    <col min="3" max="3" width="21.28515625" style="91" customWidth="1"/>
    <col min="4" max="4" width="17.28515625" style="91" customWidth="1"/>
    <col min="5" max="5" width="21.28515625" style="91" customWidth="1"/>
    <col min="6" max="6" width="17.7109375" style="91" customWidth="1"/>
    <col min="7" max="8" width="36.5703125" style="91" customWidth="1"/>
    <col min="9" max="9" width="15.28515625" style="91" customWidth="1"/>
    <col min="10" max="10" width="0.5703125" style="92" customWidth="1"/>
    <col min="11" max="12" width="9.28515625" style="117"/>
    <col min="13" max="13" width="11" style="117" bestFit="1" customWidth="1"/>
    <col min="14" max="16384" width="9.28515625" style="117"/>
  </cols>
  <sheetData>
    <row r="1" spans="1:10">
      <c r="A1" s="452" t="str">
        <f>Cover!B8</f>
        <v>Evergy Services, Inc. (ESI) Evaluation, Measurement, and Verification Report  – Commercial &amp; Industrial Databook</v>
      </c>
      <c r="B1" s="452"/>
      <c r="C1" s="452"/>
      <c r="D1" s="452"/>
      <c r="E1" s="452"/>
      <c r="F1" s="452"/>
      <c r="G1" s="452"/>
      <c r="H1" s="452"/>
      <c r="I1" s="452"/>
      <c r="J1" s="452"/>
    </row>
    <row r="2" spans="1:10" ht="34.9" customHeight="1">
      <c r="A2" s="487"/>
      <c r="B2" s="487"/>
      <c r="C2" s="487"/>
      <c r="D2" s="487"/>
      <c r="E2" s="487"/>
      <c r="F2" s="487"/>
      <c r="G2" s="487"/>
      <c r="H2" s="487"/>
      <c r="I2" s="487"/>
      <c r="J2" s="487"/>
    </row>
    <row r="3" spans="1:10">
      <c r="A3" s="488"/>
      <c r="B3" s="488"/>
      <c r="C3" s="488"/>
      <c r="D3" s="488"/>
      <c r="E3" s="488"/>
      <c r="F3" s="488"/>
      <c r="G3" s="488"/>
      <c r="H3" s="488"/>
      <c r="I3" s="488"/>
      <c r="J3" s="488"/>
    </row>
    <row r="4" spans="1:10" ht="30" customHeight="1">
      <c r="A4" s="480" t="s">
        <v>204</v>
      </c>
      <c r="B4" s="480"/>
      <c r="C4" s="480"/>
      <c r="D4" s="480"/>
      <c r="E4" s="480"/>
      <c r="F4" s="480"/>
      <c r="G4" s="480"/>
      <c r="H4" s="229"/>
      <c r="I4" s="229"/>
      <c r="J4" s="107"/>
    </row>
    <row r="5" spans="1:10" ht="15.75">
      <c r="A5" s="470" t="s">
        <v>56</v>
      </c>
      <c r="B5" s="470"/>
      <c r="C5" s="470"/>
      <c r="D5" s="470"/>
      <c r="E5" s="470"/>
      <c r="F5" s="470"/>
      <c r="G5" s="470"/>
      <c r="H5" s="229"/>
      <c r="I5" s="229"/>
      <c r="J5" s="107"/>
    </row>
    <row r="6" spans="1:10" ht="15.75">
      <c r="A6" s="470"/>
      <c r="B6" s="470"/>
      <c r="C6" s="470"/>
      <c r="D6" s="470"/>
      <c r="E6" s="470"/>
      <c r="F6" s="470"/>
      <c r="G6" s="470"/>
      <c r="H6" s="229"/>
      <c r="I6" s="229"/>
      <c r="J6" s="107"/>
    </row>
    <row r="7" spans="1:10">
      <c r="A7" s="481" t="s">
        <v>26</v>
      </c>
      <c r="B7" s="481"/>
      <c r="C7" s="481"/>
      <c r="D7" s="481"/>
      <c r="E7" s="481"/>
      <c r="F7" s="481"/>
      <c r="G7" s="481"/>
      <c r="H7" s="229"/>
      <c r="I7" s="229"/>
      <c r="J7" s="107"/>
    </row>
    <row r="8" spans="1:10" ht="15.75">
      <c r="A8" s="470"/>
      <c r="B8" s="470"/>
      <c r="C8" s="470"/>
      <c r="D8" s="470"/>
      <c r="E8" s="470"/>
      <c r="F8" s="470"/>
      <c r="G8" s="470"/>
      <c r="H8" s="229"/>
      <c r="I8" s="229"/>
      <c r="J8" s="107"/>
    </row>
    <row r="9" spans="1:10">
      <c r="A9" s="429" t="s">
        <v>170</v>
      </c>
      <c r="B9" s="429"/>
      <c r="C9" s="429"/>
      <c r="D9" s="429"/>
      <c r="E9" s="429"/>
      <c r="F9" s="429"/>
      <c r="G9" s="429"/>
      <c r="H9" s="229"/>
      <c r="I9" s="229"/>
      <c r="J9" s="107"/>
    </row>
    <row r="10" spans="1:10" ht="13.5" thickBot="1">
      <c r="A10" s="348"/>
      <c r="B10" s="491" t="s">
        <v>12</v>
      </c>
      <c r="C10" s="492"/>
      <c r="D10" s="493"/>
      <c r="E10" s="489" t="s">
        <v>13</v>
      </c>
      <c r="F10" s="490"/>
      <c r="G10" s="490"/>
      <c r="H10" s="229"/>
      <c r="I10" s="229"/>
      <c r="J10" s="150"/>
    </row>
    <row r="11" spans="1:10" ht="13.5" thickBot="1">
      <c r="A11" s="353"/>
      <c r="B11" s="354" t="s">
        <v>57</v>
      </c>
      <c r="C11" s="351" t="s">
        <v>58</v>
      </c>
      <c r="D11" s="352" t="s">
        <v>59</v>
      </c>
      <c r="E11" s="350" t="s">
        <v>182</v>
      </c>
      <c r="F11" s="350" t="s">
        <v>58</v>
      </c>
      <c r="G11" s="350" t="s">
        <v>232</v>
      </c>
      <c r="H11" s="229"/>
      <c r="I11" s="229"/>
      <c r="J11" s="151"/>
    </row>
    <row r="12" spans="1:10">
      <c r="A12" s="81" t="s">
        <v>60</v>
      </c>
      <c r="B12" s="136">
        <v>11954186.998299997</v>
      </c>
      <c r="C12" s="136">
        <v>12800161.433432393</v>
      </c>
      <c r="D12" s="138">
        <f>C12/B12</f>
        <v>1.0707680443055392</v>
      </c>
      <c r="E12" s="136">
        <f>'MEEIA 3 Targets'!G7</f>
        <v>30239803.032836415</v>
      </c>
      <c r="F12" s="136">
        <f>C12*D28</f>
        <v>10240129.146745915</v>
      </c>
      <c r="G12" s="93">
        <f>F12/E12</f>
        <v>0.33863081500982306</v>
      </c>
      <c r="H12" s="229"/>
      <c r="I12" s="229"/>
      <c r="J12" s="163"/>
    </row>
    <row r="13" spans="1:10">
      <c r="A13" s="81" t="s">
        <v>61</v>
      </c>
      <c r="B13" s="136">
        <v>2419.5427999999993</v>
      </c>
      <c r="C13" s="136">
        <v>2591.0116600972801</v>
      </c>
      <c r="D13" s="138">
        <f>C13/B13</f>
        <v>1.0708682897022037</v>
      </c>
      <c r="E13" s="136">
        <f>'MEEIA 3 Targets'!G15</f>
        <v>4833.6325018933821</v>
      </c>
      <c r="F13" s="136">
        <f>C13*D28</f>
        <v>2072.8093280778244</v>
      </c>
      <c r="G13" s="93">
        <f>F13/E13</f>
        <v>0.42883055906006184</v>
      </c>
      <c r="H13" s="229"/>
      <c r="I13" s="229"/>
      <c r="J13" s="151"/>
    </row>
    <row r="14" spans="1:10">
      <c r="A14" s="72"/>
      <c r="B14" s="136"/>
      <c r="C14" s="136"/>
      <c r="D14" s="93"/>
      <c r="E14" s="229"/>
      <c r="F14" s="229"/>
      <c r="G14" s="229"/>
      <c r="H14" s="229"/>
      <c r="I14" s="229"/>
      <c r="J14" s="150"/>
    </row>
    <row r="15" spans="1:10">
      <c r="A15" s="124" t="s">
        <v>62</v>
      </c>
      <c r="B15" s="136"/>
      <c r="C15" s="136"/>
      <c r="D15" s="93"/>
      <c r="E15" s="229"/>
      <c r="F15" s="229"/>
      <c r="G15" s="229"/>
      <c r="H15" s="229"/>
      <c r="I15" s="229"/>
      <c r="J15" s="150"/>
    </row>
    <row r="16" spans="1:10" ht="15.75">
      <c r="A16" s="470"/>
      <c r="B16" s="470"/>
      <c r="C16" s="470"/>
      <c r="D16" s="470"/>
      <c r="E16" s="470"/>
      <c r="F16" s="470"/>
      <c r="G16" s="470"/>
      <c r="H16" s="229"/>
      <c r="I16" s="229"/>
      <c r="J16" s="107"/>
    </row>
    <row r="17" spans="1:10">
      <c r="A17" s="429" t="s">
        <v>175</v>
      </c>
      <c r="B17" s="429"/>
      <c r="C17" s="429"/>
      <c r="D17" s="429"/>
      <c r="E17" s="429"/>
      <c r="F17" s="429"/>
      <c r="G17" s="429"/>
      <c r="H17" s="229"/>
      <c r="I17" s="229"/>
      <c r="J17" s="107"/>
    </row>
    <row r="18" spans="1:10" ht="13.5" thickBot="1">
      <c r="A18" s="348"/>
      <c r="B18" s="491" t="s">
        <v>12</v>
      </c>
      <c r="C18" s="492"/>
      <c r="D18" s="493"/>
      <c r="E18" s="489" t="s">
        <v>13</v>
      </c>
      <c r="F18" s="490"/>
      <c r="G18" s="490"/>
      <c r="H18" s="229"/>
      <c r="I18" s="229"/>
      <c r="J18" s="150"/>
    </row>
    <row r="19" spans="1:10" ht="13.5" thickBot="1">
      <c r="A19" s="353"/>
      <c r="B19" s="354" t="s">
        <v>57</v>
      </c>
      <c r="C19" s="351" t="s">
        <v>58</v>
      </c>
      <c r="D19" s="352" t="s">
        <v>59</v>
      </c>
      <c r="E19" s="350" t="s">
        <v>182</v>
      </c>
      <c r="F19" s="350" t="s">
        <v>58</v>
      </c>
      <c r="G19" s="350" t="s">
        <v>232</v>
      </c>
      <c r="H19" s="229"/>
      <c r="I19" s="229"/>
      <c r="J19" s="151"/>
    </row>
    <row r="20" spans="1:10">
      <c r="A20" s="81" t="s">
        <v>60</v>
      </c>
      <c r="B20" s="136">
        <v>5258911.7851000009</v>
      </c>
      <c r="C20" s="136">
        <v>5093652.916743868</v>
      </c>
      <c r="D20" s="138">
        <f>C20/B20</f>
        <v>0.96857546292669172</v>
      </c>
      <c r="E20" s="136">
        <f>'MEEIA 3 Targets'!G25</f>
        <v>10016241.480000008</v>
      </c>
      <c r="F20" s="136">
        <v>4074922.3333950946</v>
      </c>
      <c r="G20" s="93">
        <f>F20/E20</f>
        <v>0.40683147880686793</v>
      </c>
      <c r="H20" s="196"/>
      <c r="I20" s="198"/>
      <c r="J20" s="163"/>
    </row>
    <row r="21" spans="1:10">
      <c r="A21" s="81" t="s">
        <v>61</v>
      </c>
      <c r="B21" s="136">
        <v>948.86709999999948</v>
      </c>
      <c r="C21" s="136">
        <v>841.76290034002318</v>
      </c>
      <c r="D21" s="138">
        <f>C21/B21</f>
        <v>0.8871241297543393</v>
      </c>
      <c r="E21" s="136">
        <f>'MEEIA 3 Targets'!G33</f>
        <v>1586.6804398830946</v>
      </c>
      <c r="F21" s="286">
        <v>673.41032027201857</v>
      </c>
      <c r="G21" s="93">
        <f>F21/E21</f>
        <v>0.42441458490635642</v>
      </c>
      <c r="H21" s="197"/>
      <c r="I21" s="198"/>
      <c r="J21" s="151"/>
    </row>
    <row r="22" spans="1:10">
      <c r="A22" s="72"/>
      <c r="B22" s="136"/>
      <c r="C22" s="136"/>
      <c r="D22" s="93"/>
      <c r="E22" s="229"/>
      <c r="F22" s="229"/>
      <c r="G22" s="229"/>
      <c r="H22" s="229"/>
      <c r="I22" s="229"/>
      <c r="J22" s="150"/>
    </row>
    <row r="23" spans="1:10">
      <c r="A23" s="124" t="s">
        <v>62</v>
      </c>
      <c r="B23" s="136"/>
      <c r="C23" s="136"/>
      <c r="D23" s="93"/>
      <c r="E23" s="229"/>
      <c r="F23" s="194"/>
      <c r="G23" s="194"/>
      <c r="H23" s="229"/>
      <c r="I23" s="229"/>
      <c r="J23" s="150"/>
    </row>
    <row r="24" spans="1:10">
      <c r="A24" s="124"/>
      <c r="B24" s="136"/>
      <c r="C24" s="136"/>
      <c r="D24" s="93"/>
      <c r="E24" s="229"/>
      <c r="F24" s="194"/>
      <c r="G24" s="195"/>
      <c r="H24" s="229"/>
      <c r="I24" s="229"/>
      <c r="J24" s="150"/>
    </row>
    <row r="25" spans="1:10">
      <c r="A25" s="72"/>
      <c r="B25" s="136"/>
      <c r="C25" s="136"/>
      <c r="D25" s="93"/>
      <c r="E25" s="229"/>
      <c r="F25" s="194"/>
      <c r="G25" s="195"/>
      <c r="H25" s="229"/>
      <c r="I25" s="229"/>
      <c r="J25" s="150"/>
    </row>
    <row r="26" spans="1:10">
      <c r="A26" s="498" t="s">
        <v>63</v>
      </c>
      <c r="B26" s="498"/>
      <c r="C26" s="498"/>
      <c r="D26" s="498"/>
      <c r="E26" s="229"/>
      <c r="F26" s="194"/>
      <c r="G26" s="195"/>
      <c r="H26" s="229"/>
      <c r="I26" s="229"/>
      <c r="J26" s="164"/>
    </row>
    <row r="27" spans="1:10" ht="26.25" thickBot="1">
      <c r="A27" s="355" t="s">
        <v>32</v>
      </c>
      <c r="B27" s="339" t="s">
        <v>33</v>
      </c>
      <c r="C27" s="339" t="s">
        <v>34</v>
      </c>
      <c r="D27" s="339" t="s">
        <v>35</v>
      </c>
      <c r="E27" s="229"/>
      <c r="F27" s="194"/>
      <c r="G27" s="195"/>
      <c r="H27" s="229"/>
      <c r="I27" s="229"/>
      <c r="J27" s="164"/>
    </row>
    <row r="28" spans="1:10" s="257" customFormat="1" ht="13.5" thickTop="1">
      <c r="A28" s="261">
        <v>0.24</v>
      </c>
      <c r="B28" s="262">
        <v>0.04</v>
      </c>
      <c r="C28" s="262">
        <v>0</v>
      </c>
      <c r="D28" s="263">
        <f>1-A28+B28+C28</f>
        <v>0.8</v>
      </c>
      <c r="E28" s="256"/>
      <c r="F28" s="214"/>
      <c r="G28" s="214"/>
      <c r="H28" s="256"/>
      <c r="I28" s="256"/>
      <c r="J28" s="166"/>
    </row>
    <row r="29" spans="1:10">
      <c r="A29" s="231"/>
      <c r="B29" s="231"/>
      <c r="C29" s="231"/>
      <c r="D29" s="140"/>
      <c r="E29" s="229"/>
      <c r="F29" s="194"/>
      <c r="G29" s="195"/>
      <c r="H29" s="229"/>
      <c r="I29" s="229"/>
      <c r="J29" s="166"/>
    </row>
    <row r="30" spans="1:10">
      <c r="A30" s="124" t="s">
        <v>126</v>
      </c>
      <c r="B30" s="231"/>
      <c r="C30" s="231"/>
      <c r="D30" s="231"/>
      <c r="E30" s="167"/>
      <c r="F30" s="194"/>
      <c r="G30" s="195"/>
      <c r="H30" s="229"/>
      <c r="I30" s="229"/>
      <c r="J30" s="150"/>
    </row>
    <row r="31" spans="1:10" ht="15.75">
      <c r="A31" s="223"/>
      <c r="B31" s="229"/>
      <c r="C31" s="229"/>
      <c r="D31" s="229"/>
      <c r="E31" s="229"/>
      <c r="F31" s="229"/>
      <c r="G31" s="229"/>
      <c r="H31" s="229"/>
      <c r="I31" s="229"/>
      <c r="J31" s="150"/>
    </row>
    <row r="32" spans="1:10" ht="15.75">
      <c r="A32" s="223"/>
      <c r="B32" s="229"/>
      <c r="C32" s="229"/>
      <c r="D32" s="229"/>
      <c r="E32" s="229"/>
      <c r="F32" s="229"/>
      <c r="G32" s="229"/>
      <c r="H32" s="229"/>
      <c r="I32" s="229"/>
      <c r="J32" s="150"/>
    </row>
    <row r="33" spans="1:10">
      <c r="A33" s="498" t="s">
        <v>205</v>
      </c>
      <c r="B33" s="498"/>
      <c r="C33" s="498"/>
      <c r="D33" s="498"/>
      <c r="E33" s="498"/>
      <c r="F33" s="498"/>
      <c r="G33" s="229"/>
      <c r="H33" s="229"/>
      <c r="I33" s="229"/>
      <c r="J33" s="150"/>
    </row>
    <row r="34" spans="1:10" s="90" customFormat="1" ht="26.25" thickBot="1">
      <c r="A34" s="353" t="s">
        <v>65</v>
      </c>
      <c r="B34" s="350" t="s">
        <v>66</v>
      </c>
      <c r="C34" s="361" t="s">
        <v>67</v>
      </c>
      <c r="D34" s="361" t="s">
        <v>69</v>
      </c>
      <c r="E34" s="361" t="s">
        <v>127</v>
      </c>
      <c r="F34" s="361" t="s">
        <v>70</v>
      </c>
      <c r="G34" s="361" t="s">
        <v>71</v>
      </c>
      <c r="H34" s="361" t="s">
        <v>128</v>
      </c>
      <c r="I34" s="127"/>
      <c r="J34" s="82"/>
    </row>
    <row r="35" spans="1:10">
      <c r="A35" s="168" t="s">
        <v>207</v>
      </c>
      <c r="B35" s="264">
        <v>29</v>
      </c>
      <c r="C35" s="264">
        <v>3621425.6399999997</v>
      </c>
      <c r="D35" s="264">
        <f>C35*$D$12</f>
        <v>3877706.850140735</v>
      </c>
      <c r="E35" s="265">
        <v>0.30294202696636763</v>
      </c>
      <c r="F35" s="266">
        <v>796.45410000000015</v>
      </c>
      <c r="G35" s="266">
        <f>F35*$D$13</f>
        <v>852.89743989330805</v>
      </c>
      <c r="H35" s="265">
        <v>0.3291754541395176</v>
      </c>
      <c r="I35" s="229"/>
      <c r="J35" s="150"/>
    </row>
    <row r="36" spans="1:10">
      <c r="A36" s="168" t="s">
        <v>208</v>
      </c>
      <c r="B36" s="264">
        <v>2</v>
      </c>
      <c r="C36" s="264">
        <v>32660</v>
      </c>
      <c r="D36" s="264">
        <f>C36*$D$12</f>
        <v>34971.284327018911</v>
      </c>
      <c r="E36" s="265">
        <v>2.7320971308751121E-3</v>
      </c>
      <c r="F36" s="266">
        <v>2.9777999999999998</v>
      </c>
      <c r="G36" s="266">
        <f>F36*$D$13</f>
        <v>3.1888315930752218</v>
      </c>
      <c r="H36" s="265">
        <v>1.2307283838913696E-3</v>
      </c>
      <c r="I36" s="229"/>
      <c r="J36" s="150"/>
    </row>
    <row r="37" spans="1:10">
      <c r="A37" s="168" t="s">
        <v>209</v>
      </c>
      <c r="B37" s="264">
        <v>99</v>
      </c>
      <c r="C37" s="264">
        <v>5282243.0132999998</v>
      </c>
      <c r="D37" s="264">
        <f>C37*$D$12</f>
        <v>5656057.0208978392</v>
      </c>
      <c r="E37" s="265">
        <v>0.44187388185003174</v>
      </c>
      <c r="F37" s="266">
        <v>912.6776000000001</v>
      </c>
      <c r="G37" s="266">
        <f>F37*$D$13</f>
        <v>977.3575005615121</v>
      </c>
      <c r="H37" s="265">
        <v>0.37721076891055616</v>
      </c>
      <c r="I37" s="229"/>
      <c r="J37" s="150"/>
    </row>
    <row r="38" spans="1:10">
      <c r="A38" s="168" t="s">
        <v>129</v>
      </c>
      <c r="B38" s="264">
        <v>18</v>
      </c>
      <c r="C38" s="264">
        <v>3017858.3449999997</v>
      </c>
      <c r="D38" s="264">
        <f>C38*$D$12</f>
        <v>3231426.2780668009</v>
      </c>
      <c r="E38" s="265">
        <v>0.2524519940527255</v>
      </c>
      <c r="F38" s="266">
        <v>707.43330000000003</v>
      </c>
      <c r="G38" s="266">
        <f>F38*$D$13</f>
        <v>757.56788804938606</v>
      </c>
      <c r="H38" s="265">
        <v>0.29238304856603486</v>
      </c>
      <c r="I38" s="229"/>
      <c r="J38" s="150"/>
    </row>
    <row r="39" spans="1:10" ht="13.5" thickBot="1">
      <c r="A39" s="205" t="s">
        <v>1</v>
      </c>
      <c r="B39" s="267">
        <f t="shared" ref="B39:H39" si="0">SUM(B35:B38)</f>
        <v>148</v>
      </c>
      <c r="C39" s="268">
        <f t="shared" si="0"/>
        <v>11954186.998299997</v>
      </c>
      <c r="D39" s="268">
        <f t="shared" si="0"/>
        <v>12800161.433432395</v>
      </c>
      <c r="E39" s="269">
        <f t="shared" si="0"/>
        <v>1</v>
      </c>
      <c r="F39" s="270">
        <f t="shared" si="0"/>
        <v>2419.5428000000002</v>
      </c>
      <c r="G39" s="270">
        <f t="shared" si="0"/>
        <v>2591.0116600972815</v>
      </c>
      <c r="H39" s="269">
        <f t="shared" si="0"/>
        <v>1</v>
      </c>
      <c r="I39" s="153"/>
      <c r="J39" s="164"/>
    </row>
    <row r="40" spans="1:10" ht="13.5" thickTop="1">
      <c r="A40" s="225"/>
      <c r="B40" s="169"/>
      <c r="C40" s="169"/>
      <c r="D40" s="134"/>
      <c r="E40" s="170"/>
      <c r="F40" s="134"/>
      <c r="G40" s="153"/>
      <c r="H40" s="153"/>
      <c r="I40" s="153"/>
      <c r="J40" s="164"/>
    </row>
    <row r="41" spans="1:10">
      <c r="A41" s="124" t="s">
        <v>62</v>
      </c>
      <c r="B41" s="132"/>
      <c r="C41" s="127"/>
      <c r="D41" s="127"/>
      <c r="E41" s="127"/>
      <c r="F41" s="127"/>
      <c r="G41" s="153"/>
      <c r="H41" s="153"/>
      <c r="I41" s="153"/>
      <c r="J41" s="164"/>
    </row>
    <row r="42" spans="1:10">
      <c r="A42" s="124"/>
      <c r="B42" s="132"/>
      <c r="C42" s="127"/>
      <c r="D42" s="127"/>
      <c r="E42" s="127"/>
      <c r="F42" s="127"/>
      <c r="G42" s="153"/>
      <c r="H42" s="153"/>
      <c r="I42" s="153"/>
      <c r="J42" s="164"/>
    </row>
    <row r="43" spans="1:10">
      <c r="A43" s="124"/>
      <c r="B43" s="132"/>
      <c r="C43" s="127"/>
      <c r="D43" s="127"/>
      <c r="E43" s="127"/>
      <c r="F43" s="127"/>
      <c r="G43" s="153"/>
      <c r="H43" s="153"/>
      <c r="I43" s="153"/>
      <c r="J43" s="164"/>
    </row>
    <row r="44" spans="1:10">
      <c r="A44" s="498" t="s">
        <v>206</v>
      </c>
      <c r="B44" s="498"/>
      <c r="C44" s="498"/>
      <c r="D44" s="498"/>
      <c r="E44" s="498"/>
      <c r="F44" s="498"/>
      <c r="G44" s="256"/>
      <c r="H44" s="256"/>
      <c r="I44" s="256"/>
      <c r="J44" s="150"/>
    </row>
    <row r="45" spans="1:10" s="55" customFormat="1" ht="26.25" thickBot="1">
      <c r="A45" s="353" t="s">
        <v>65</v>
      </c>
      <c r="B45" s="350" t="s">
        <v>66</v>
      </c>
      <c r="C45" s="361" t="s">
        <v>67</v>
      </c>
      <c r="D45" s="361" t="s">
        <v>69</v>
      </c>
      <c r="E45" s="361" t="s">
        <v>127</v>
      </c>
      <c r="F45" s="361" t="s">
        <v>70</v>
      </c>
      <c r="G45" s="361" t="s">
        <v>71</v>
      </c>
      <c r="H45" s="361" t="s">
        <v>128</v>
      </c>
      <c r="I45" s="127"/>
      <c r="J45" s="82"/>
    </row>
    <row r="46" spans="1:10">
      <c r="A46" s="168" t="s">
        <v>207</v>
      </c>
      <c r="B46" s="264">
        <v>14</v>
      </c>
      <c r="C46" s="264">
        <v>882854</v>
      </c>
      <c r="D46" s="264">
        <f>C46*$D$20</f>
        <v>855110.72174668149</v>
      </c>
      <c r="E46" s="271">
        <v>0.16787769715045942</v>
      </c>
      <c r="F46" s="266">
        <v>133.70960000000002</v>
      </c>
      <c r="G46" s="266">
        <f>F46*$D$21</f>
        <v>118.61701253980083</v>
      </c>
      <c r="H46" s="271">
        <v>0.14091499220491471</v>
      </c>
      <c r="I46" s="256"/>
      <c r="J46" s="150"/>
    </row>
    <row r="47" spans="1:10">
      <c r="A47" s="168" t="s">
        <v>208</v>
      </c>
      <c r="B47" s="264">
        <v>8</v>
      </c>
      <c r="C47" s="264">
        <v>97769</v>
      </c>
      <c r="D47" s="264">
        <f>C47*$D$20</f>
        <v>94696.654434879718</v>
      </c>
      <c r="E47" s="271">
        <v>1.8591108578205756E-2</v>
      </c>
      <c r="F47" s="266">
        <v>8.9141999999999992</v>
      </c>
      <c r="G47" s="266">
        <f>F47*$D$21</f>
        <v>7.9080019174561311</v>
      </c>
      <c r="H47" s="271">
        <v>9.3945716950245197E-3</v>
      </c>
      <c r="I47" s="256"/>
      <c r="J47" s="150"/>
    </row>
    <row r="48" spans="1:10">
      <c r="A48" s="168" t="s">
        <v>209</v>
      </c>
      <c r="B48" s="264">
        <v>81</v>
      </c>
      <c r="C48" s="264">
        <v>3521725.7851000018</v>
      </c>
      <c r="D48" s="264">
        <f>C48*$D$20</f>
        <v>3411057.182604101</v>
      </c>
      <c r="E48" s="271">
        <v>0.66966816121123307</v>
      </c>
      <c r="F48" s="266">
        <v>661.20439999999985</v>
      </c>
      <c r="G48" s="266">
        <f>F48*$D$21</f>
        <v>586.57037793973996</v>
      </c>
      <c r="H48" s="271">
        <v>0.69683562640121044</v>
      </c>
      <c r="I48" s="256"/>
      <c r="J48" s="150"/>
    </row>
    <row r="49" spans="1:10">
      <c r="A49" s="168" t="s">
        <v>129</v>
      </c>
      <c r="B49" s="264">
        <v>13</v>
      </c>
      <c r="C49" s="264">
        <v>756563</v>
      </c>
      <c r="D49" s="264">
        <f>C49*$D$20</f>
        <v>732788.35795820667</v>
      </c>
      <c r="E49" s="271">
        <v>0.1438630330601017</v>
      </c>
      <c r="F49" s="266">
        <v>145.03890000000001</v>
      </c>
      <c r="G49" s="266">
        <f>F49*$D$21</f>
        <v>128.66750794302666</v>
      </c>
      <c r="H49" s="271">
        <v>0.15285480969885037</v>
      </c>
      <c r="I49" s="256"/>
      <c r="J49" s="150"/>
    </row>
    <row r="50" spans="1:10" ht="13.5" thickBot="1">
      <c r="A50" s="260" t="s">
        <v>1</v>
      </c>
      <c r="B50" s="267">
        <f t="shared" ref="B50:H50" si="1">SUM(B46:B49)</f>
        <v>116</v>
      </c>
      <c r="C50" s="267">
        <f t="shared" si="1"/>
        <v>5258911.7851000018</v>
      </c>
      <c r="D50" s="267">
        <f t="shared" si="1"/>
        <v>5093652.916743869</v>
      </c>
      <c r="E50" s="272">
        <f t="shared" si="1"/>
        <v>1</v>
      </c>
      <c r="F50" s="273">
        <f t="shared" si="1"/>
        <v>948.86709999999994</v>
      </c>
      <c r="G50" s="273">
        <f t="shared" si="1"/>
        <v>841.76290034002352</v>
      </c>
      <c r="H50" s="272">
        <f t="shared" si="1"/>
        <v>1</v>
      </c>
      <c r="I50" s="153"/>
      <c r="J50" s="66"/>
    </row>
    <row r="51" spans="1:10" ht="13.5" thickTop="1">
      <c r="A51" s="225"/>
      <c r="B51" s="169"/>
      <c r="C51" s="169"/>
      <c r="D51" s="134"/>
      <c r="E51" s="170"/>
      <c r="F51" s="134"/>
      <c r="G51" s="153"/>
      <c r="H51" s="153"/>
      <c r="I51" s="153"/>
      <c r="J51" s="66"/>
    </row>
    <row r="52" spans="1:10">
      <c r="A52" s="124" t="s">
        <v>62</v>
      </c>
      <c r="B52" s="132"/>
      <c r="C52" s="127"/>
      <c r="D52" s="127"/>
      <c r="E52" s="127"/>
      <c r="F52" s="127"/>
      <c r="G52" s="153"/>
      <c r="H52" s="153"/>
      <c r="I52" s="153"/>
      <c r="J52" s="66"/>
    </row>
    <row r="53" spans="1:10">
      <c r="A53" s="225"/>
      <c r="B53" s="132"/>
      <c r="C53" s="127"/>
      <c r="D53" s="127"/>
      <c r="E53" s="127"/>
      <c r="F53" s="127"/>
      <c r="G53" s="153"/>
      <c r="H53" s="153"/>
      <c r="I53" s="153"/>
      <c r="J53" s="164"/>
    </row>
    <row r="54" spans="1:10">
      <c r="A54" s="501"/>
      <c r="B54" s="501"/>
      <c r="C54" s="501"/>
      <c r="D54" s="501"/>
      <c r="E54" s="501"/>
      <c r="F54" s="501"/>
      <c r="G54" s="501"/>
      <c r="H54" s="501"/>
      <c r="I54" s="501"/>
      <c r="J54" s="171"/>
    </row>
    <row r="55" spans="1:10">
      <c r="A55" s="487"/>
      <c r="B55" s="487"/>
      <c r="C55" s="487"/>
      <c r="D55" s="487"/>
      <c r="E55" s="487"/>
      <c r="F55" s="228"/>
      <c r="G55" s="228"/>
      <c r="H55" s="228"/>
      <c r="I55" s="228"/>
      <c r="J55" s="107"/>
    </row>
    <row r="56" spans="1:10" ht="15.75">
      <c r="A56" s="470" t="s">
        <v>76</v>
      </c>
      <c r="B56" s="470"/>
      <c r="C56" s="470"/>
      <c r="D56" s="470"/>
      <c r="E56" s="470"/>
      <c r="F56" s="229"/>
      <c r="G56" s="229"/>
      <c r="H56" s="229"/>
      <c r="I56" s="229"/>
      <c r="J56" s="150"/>
    </row>
    <row r="57" spans="1:10">
      <c r="A57" s="487"/>
      <c r="B57" s="487"/>
      <c r="C57" s="487"/>
      <c r="D57" s="487"/>
      <c r="E57" s="487"/>
      <c r="F57" s="153"/>
      <c r="G57" s="153"/>
      <c r="H57" s="153"/>
      <c r="I57" s="153"/>
      <c r="J57" s="164"/>
    </row>
    <row r="58" spans="1:10">
      <c r="A58" s="498" t="s">
        <v>130</v>
      </c>
      <c r="B58" s="498"/>
      <c r="C58" s="498"/>
      <c r="D58" s="498"/>
      <c r="E58" s="498"/>
      <c r="F58" s="229"/>
      <c r="G58" s="229"/>
      <c r="H58" s="229"/>
      <c r="I58" s="229"/>
      <c r="J58" s="164"/>
    </row>
    <row r="59" spans="1:10" ht="26.25" thickBot="1">
      <c r="A59" s="353" t="s">
        <v>131</v>
      </c>
      <c r="B59" s="361" t="s">
        <v>67</v>
      </c>
      <c r="C59" s="361" t="s">
        <v>132</v>
      </c>
      <c r="D59" s="361" t="s">
        <v>66</v>
      </c>
      <c r="E59" s="361" t="s">
        <v>133</v>
      </c>
      <c r="F59" s="153"/>
      <c r="G59" s="153"/>
      <c r="H59" s="153"/>
      <c r="I59" s="153"/>
      <c r="J59" s="154"/>
    </row>
    <row r="60" spans="1:10">
      <c r="A60" s="172" t="s">
        <v>134</v>
      </c>
      <c r="B60" s="274">
        <v>7685081</v>
      </c>
      <c r="C60" s="275">
        <v>1461.8516</v>
      </c>
      <c r="D60" s="276">
        <v>7</v>
      </c>
      <c r="E60" s="276">
        <v>7</v>
      </c>
      <c r="F60" s="152"/>
      <c r="G60" s="152"/>
      <c r="H60" s="152"/>
      <c r="I60" s="152"/>
      <c r="J60" s="154"/>
    </row>
    <row r="61" spans="1:10">
      <c r="A61" s="172" t="s">
        <v>210</v>
      </c>
      <c r="B61" s="274">
        <v>4954248.4639999997</v>
      </c>
      <c r="C61" s="275">
        <v>833.54320000000007</v>
      </c>
      <c r="D61" s="276">
        <v>11</v>
      </c>
      <c r="E61" s="276">
        <v>8</v>
      </c>
      <c r="F61" s="152"/>
      <c r="G61" s="152"/>
      <c r="H61" s="152"/>
      <c r="I61" s="152"/>
      <c r="J61" s="154"/>
    </row>
    <row r="62" spans="1:10">
      <c r="A62" s="172" t="s">
        <v>211</v>
      </c>
      <c r="B62" s="274">
        <v>3197482.5583000006</v>
      </c>
      <c r="C62" s="275">
        <v>822.7910999999998</v>
      </c>
      <c r="D62" s="276">
        <v>59</v>
      </c>
      <c r="E62" s="276">
        <v>5</v>
      </c>
      <c r="F62" s="152"/>
      <c r="G62" s="152"/>
      <c r="H62" s="152"/>
      <c r="I62" s="152"/>
      <c r="J62" s="154"/>
    </row>
    <row r="63" spans="1:10" ht="13.5" thickBot="1">
      <c r="A63" s="205" t="s">
        <v>1</v>
      </c>
      <c r="B63" s="277">
        <f>SUM(B60:B62)</f>
        <v>15836812.022300001</v>
      </c>
      <c r="C63" s="278">
        <f>SUM(C60:C62)</f>
        <v>3118.1858999999999</v>
      </c>
      <c r="D63" s="268">
        <f>SUM(D60:D62)</f>
        <v>77</v>
      </c>
      <c r="E63" s="268">
        <f>SUM(E60:E62)</f>
        <v>20</v>
      </c>
      <c r="F63" s="165"/>
      <c r="G63" s="165"/>
      <c r="H63" s="165"/>
      <c r="I63" s="165"/>
      <c r="J63" s="174"/>
    </row>
    <row r="64" spans="1:10" ht="13.5" thickTop="1">
      <c r="A64" s="225"/>
      <c r="B64" s="230"/>
      <c r="C64" s="230"/>
      <c r="D64" s="230"/>
      <c r="E64" s="230"/>
      <c r="F64" s="165"/>
      <c r="G64" s="165"/>
      <c r="H64" s="165"/>
      <c r="I64" s="165"/>
      <c r="J64" s="174"/>
    </row>
    <row r="65" spans="1:10">
      <c r="A65" s="124" t="s">
        <v>135</v>
      </c>
      <c r="B65" s="124"/>
      <c r="C65" s="124"/>
      <c r="D65" s="124"/>
      <c r="E65" s="124"/>
      <c r="F65" s="56"/>
      <c r="G65" s="56"/>
      <c r="H65" s="56"/>
      <c r="I65" s="56"/>
      <c r="J65" s="174"/>
    </row>
    <row r="66" spans="1:10">
      <c r="A66" s="124" t="s">
        <v>136</v>
      </c>
      <c r="B66" s="124"/>
      <c r="C66" s="124"/>
      <c r="D66" s="124"/>
      <c r="E66" s="124"/>
      <c r="F66" s="56"/>
      <c r="G66" s="56"/>
      <c r="H66" s="56"/>
      <c r="I66" s="56"/>
      <c r="J66" s="174"/>
    </row>
    <row r="67" spans="1:10" s="118" customFormat="1">
      <c r="A67" s="229"/>
      <c r="B67" s="95"/>
      <c r="C67" s="165"/>
      <c r="D67" s="165"/>
      <c r="E67" s="165"/>
      <c r="F67" s="165"/>
      <c r="G67" s="165"/>
      <c r="H67" s="165"/>
      <c r="I67" s="165"/>
      <c r="J67" s="175"/>
    </row>
    <row r="68" spans="1:10">
      <c r="A68" s="229"/>
      <c r="B68" s="95"/>
      <c r="C68" s="165"/>
      <c r="D68" s="165"/>
      <c r="E68" s="165"/>
      <c r="F68" s="165"/>
      <c r="G68" s="165"/>
      <c r="H68" s="165"/>
      <c r="I68" s="165"/>
      <c r="J68" s="164"/>
    </row>
    <row r="69" spans="1:10">
      <c r="A69" s="498" t="s">
        <v>234</v>
      </c>
      <c r="B69" s="498"/>
      <c r="C69" s="498"/>
      <c r="D69" s="498"/>
      <c r="E69" s="498"/>
      <c r="F69" s="155"/>
      <c r="G69" s="155"/>
      <c r="H69" s="155"/>
      <c r="I69" s="155"/>
      <c r="J69" s="164"/>
    </row>
    <row r="70" spans="1:10" ht="39" thickBot="1">
      <c r="A70" s="353" t="s">
        <v>131</v>
      </c>
      <c r="B70" s="361" t="s">
        <v>137</v>
      </c>
      <c r="C70" s="361" t="s">
        <v>138</v>
      </c>
      <c r="D70" s="361" t="s">
        <v>139</v>
      </c>
      <c r="E70" s="361" t="s">
        <v>140</v>
      </c>
      <c r="F70" s="155"/>
      <c r="G70" s="155"/>
      <c r="H70" s="155"/>
      <c r="I70" s="155"/>
      <c r="J70" s="166"/>
    </row>
    <row r="71" spans="1:10">
      <c r="A71" s="172" t="s">
        <v>134</v>
      </c>
      <c r="B71" s="279">
        <v>5384437</v>
      </c>
      <c r="C71" s="280">
        <v>5754934.8484948501</v>
      </c>
      <c r="D71" s="265">
        <f>C71/B71</f>
        <v>1.0688090228365288</v>
      </c>
      <c r="E71" s="374" t="s">
        <v>238</v>
      </c>
      <c r="F71" s="155"/>
      <c r="G71" s="155"/>
      <c r="H71" s="155"/>
      <c r="I71" s="155"/>
      <c r="J71" s="150"/>
    </row>
    <row r="72" spans="1:10">
      <c r="A72" s="172" t="s">
        <v>210</v>
      </c>
      <c r="B72" s="279">
        <v>2216856</v>
      </c>
      <c r="C72" s="280">
        <v>2417088.8526561046</v>
      </c>
      <c r="D72" s="265">
        <f>C72/B72</f>
        <v>1.0903228954231148</v>
      </c>
      <c r="E72" s="374">
        <v>4.5642421451496072E-2</v>
      </c>
      <c r="F72" s="155"/>
      <c r="G72" s="155"/>
      <c r="H72" s="155"/>
      <c r="I72" s="155"/>
      <c r="J72" s="150"/>
    </row>
    <row r="73" spans="1:10">
      <c r="A73" s="172" t="s">
        <v>211</v>
      </c>
      <c r="B73" s="279">
        <v>217898.905</v>
      </c>
      <c r="C73" s="280">
        <v>229544.11481603261</v>
      </c>
      <c r="D73" s="265">
        <f>C73/B73</f>
        <v>1.0534431773121238</v>
      </c>
      <c r="E73" s="374">
        <v>6.8679500098512675E-2</v>
      </c>
      <c r="F73" s="155"/>
      <c r="G73" s="155"/>
      <c r="H73" s="155"/>
      <c r="I73" s="155"/>
      <c r="J73" s="150"/>
    </row>
    <row r="74" spans="1:10" ht="15.75" thickBot="1">
      <c r="A74" s="205" t="s">
        <v>1</v>
      </c>
      <c r="B74" s="268">
        <f>SUM(B71:B73)</f>
        <v>7819191.9050000003</v>
      </c>
      <c r="C74" s="268">
        <f>SUM(C71:C73)</f>
        <v>8401567.815966988</v>
      </c>
      <c r="D74" s="281">
        <f>C74/B74</f>
        <v>1.0744803194553374</v>
      </c>
      <c r="E74" s="375">
        <v>1.8205421606591058E-2</v>
      </c>
      <c r="F74" s="165"/>
      <c r="G74" s="165"/>
      <c r="H74" s="165"/>
      <c r="I74" s="165"/>
      <c r="J74" s="104"/>
    </row>
    <row r="75" spans="1:10" ht="15.75" thickTop="1">
      <c r="A75" s="225"/>
      <c r="B75" s="230"/>
      <c r="C75" s="230"/>
      <c r="D75" s="230"/>
      <c r="E75" s="230"/>
      <c r="F75" s="165"/>
      <c r="G75" s="165"/>
      <c r="H75" s="165"/>
      <c r="I75" s="165"/>
      <c r="J75" s="104"/>
    </row>
    <row r="76" spans="1:10">
      <c r="A76" s="124" t="s">
        <v>135</v>
      </c>
      <c r="B76" s="124"/>
      <c r="C76" s="124"/>
      <c r="D76" s="124"/>
      <c r="E76" s="124"/>
      <c r="F76" s="155"/>
      <c r="G76" s="155"/>
      <c r="H76" s="155"/>
      <c r="I76" s="155"/>
      <c r="J76" s="164"/>
    </row>
    <row r="77" spans="1:10">
      <c r="A77" s="229"/>
      <c r="B77" s="127"/>
      <c r="C77" s="176"/>
      <c r="D77" s="176"/>
      <c r="E77" s="176"/>
      <c r="F77" s="176"/>
      <c r="G77" s="176"/>
      <c r="H77" s="176"/>
      <c r="I77" s="176"/>
      <c r="J77" s="157"/>
    </row>
    <row r="78" spans="1:10">
      <c r="A78" s="498" t="s">
        <v>235</v>
      </c>
      <c r="B78" s="498"/>
      <c r="C78" s="498"/>
      <c r="D78" s="498"/>
      <c r="E78" s="498"/>
      <c r="F78" s="165"/>
      <c r="G78" s="165"/>
      <c r="H78" s="165"/>
      <c r="I78" s="165"/>
      <c r="J78" s="157"/>
    </row>
    <row r="79" spans="1:10" ht="51.75" thickBot="1">
      <c r="A79" s="353" t="s">
        <v>131</v>
      </c>
      <c r="B79" s="361" t="s">
        <v>141</v>
      </c>
      <c r="C79" s="361" t="s">
        <v>142</v>
      </c>
      <c r="D79" s="361" t="s">
        <v>143</v>
      </c>
      <c r="E79" s="361" t="s">
        <v>140</v>
      </c>
      <c r="F79" s="165"/>
      <c r="G79" s="165"/>
      <c r="H79" s="165"/>
      <c r="I79" s="165"/>
      <c r="J79" s="157"/>
    </row>
    <row r="80" spans="1:10">
      <c r="A80" s="172" t="s">
        <v>134</v>
      </c>
      <c r="B80" s="282">
        <v>1041.6845999999998</v>
      </c>
      <c r="C80" s="283">
        <v>1068.9316566907878</v>
      </c>
      <c r="D80" s="265">
        <f>C80/B80</f>
        <v>1.0261567241089942</v>
      </c>
      <c r="E80" s="374" t="s">
        <v>238</v>
      </c>
      <c r="F80" s="56"/>
      <c r="G80" s="56"/>
      <c r="H80" s="56"/>
      <c r="I80" s="56"/>
      <c r="J80" s="157"/>
    </row>
    <row r="81" spans="1:10">
      <c r="A81" s="172" t="s">
        <v>210</v>
      </c>
      <c r="B81" s="282">
        <v>411.24439999999998</v>
      </c>
      <c r="C81" s="283">
        <v>414.10739168485873</v>
      </c>
      <c r="D81" s="265">
        <f>C81/B81</f>
        <v>1.0069617767071326</v>
      </c>
      <c r="E81" s="374">
        <v>9.4473096782666258E-2</v>
      </c>
      <c r="F81" s="56"/>
      <c r="G81" s="56"/>
      <c r="H81" s="56"/>
      <c r="I81" s="56"/>
      <c r="J81" s="157"/>
    </row>
    <row r="82" spans="1:10">
      <c r="A82" s="172" t="s">
        <v>211</v>
      </c>
      <c r="B82" s="282">
        <v>54.489400000000003</v>
      </c>
      <c r="C82" s="283">
        <v>63.78458889521707</v>
      </c>
      <c r="D82" s="265">
        <f>C82/B82</f>
        <v>1.1705871030919237</v>
      </c>
      <c r="E82" s="374">
        <v>0.32264132068843254</v>
      </c>
      <c r="F82" s="56"/>
      <c r="G82" s="56"/>
      <c r="H82" s="56"/>
      <c r="I82" s="56"/>
      <c r="J82" s="157"/>
    </row>
    <row r="83" spans="1:10" ht="13.5" thickBot="1">
      <c r="A83" s="205" t="s">
        <v>1</v>
      </c>
      <c r="B83" s="284">
        <f>SUM(B80:B82)</f>
        <v>1507.4183999999998</v>
      </c>
      <c r="C83" s="284">
        <f>SUM(C80:C82)</f>
        <v>1546.8236372708634</v>
      </c>
      <c r="D83" s="269">
        <f>C83/B83</f>
        <v>1.0261408758648982</v>
      </c>
      <c r="E83" s="375">
        <v>8.7406428279690154E-2</v>
      </c>
      <c r="F83" s="105"/>
      <c r="G83" s="105"/>
      <c r="H83" s="105"/>
      <c r="I83" s="105"/>
      <c r="J83" s="158"/>
    </row>
    <row r="84" spans="1:10" ht="13.5" thickTop="1">
      <c r="A84" s="225"/>
      <c r="B84" s="230"/>
      <c r="C84" s="230"/>
      <c r="D84" s="230"/>
      <c r="E84" s="230"/>
      <c r="F84" s="105"/>
      <c r="G84" s="105"/>
      <c r="H84" s="105"/>
      <c r="I84" s="105"/>
      <c r="J84" s="158"/>
    </row>
    <row r="85" spans="1:10">
      <c r="A85" s="498" t="s">
        <v>236</v>
      </c>
      <c r="B85" s="498"/>
      <c r="C85" s="498"/>
      <c r="D85" s="498"/>
      <c r="E85" s="498"/>
      <c r="F85" s="155"/>
      <c r="G85" s="155"/>
      <c r="H85" s="155"/>
      <c r="I85" s="155"/>
      <c r="J85" s="66"/>
    </row>
    <row r="86" spans="1:10" ht="39" thickBot="1">
      <c r="A86" s="353" t="s">
        <v>131</v>
      </c>
      <c r="B86" s="361" t="s">
        <v>137</v>
      </c>
      <c r="C86" s="361" t="s">
        <v>138</v>
      </c>
      <c r="D86" s="361" t="s">
        <v>139</v>
      </c>
      <c r="E86" s="361" t="s">
        <v>140</v>
      </c>
      <c r="F86" s="155"/>
      <c r="G86" s="155"/>
      <c r="H86" s="155"/>
      <c r="I86" s="155"/>
      <c r="J86" s="166"/>
    </row>
    <row r="87" spans="1:10">
      <c r="A87" s="363" t="s">
        <v>134</v>
      </c>
      <c r="B87" s="286">
        <v>2300644</v>
      </c>
      <c r="C87" s="364">
        <v>2084352</v>
      </c>
      <c r="D87" s="365">
        <f>C87/B87</f>
        <v>0.90598632382932776</v>
      </c>
      <c r="E87" s="374" t="s">
        <v>238</v>
      </c>
      <c r="F87" s="155"/>
      <c r="G87" s="155"/>
      <c r="H87" s="155"/>
      <c r="I87" s="155"/>
      <c r="J87" s="150"/>
    </row>
    <row r="88" spans="1:10">
      <c r="A88" s="363" t="s">
        <v>210</v>
      </c>
      <c r="B88" s="286">
        <v>1581981.024</v>
      </c>
      <c r="C88" s="364">
        <v>1559461</v>
      </c>
      <c r="D88" s="365">
        <f>C88/B88</f>
        <v>0.98576466869175294</v>
      </c>
      <c r="E88" s="374">
        <v>0</v>
      </c>
      <c r="F88" s="155"/>
      <c r="G88" s="155"/>
      <c r="H88" s="155"/>
      <c r="I88" s="155"/>
      <c r="J88" s="150"/>
    </row>
    <row r="89" spans="1:10">
      <c r="A89" s="363" t="s">
        <v>211</v>
      </c>
      <c r="B89" s="286">
        <v>1376286.9759999998</v>
      </c>
      <c r="C89" s="364">
        <v>1449840.1248907342</v>
      </c>
      <c r="D89" s="365">
        <f>C89/B89</f>
        <v>1.0534431773121236</v>
      </c>
      <c r="E89" s="374">
        <v>9.8027565098315714E-2</v>
      </c>
      <c r="F89" s="155"/>
      <c r="G89" s="155"/>
      <c r="H89" s="155"/>
      <c r="I89" s="155"/>
      <c r="J89" s="150"/>
    </row>
    <row r="90" spans="1:10" ht="15.75" thickBot="1">
      <c r="A90" s="260" t="s">
        <v>1</v>
      </c>
      <c r="B90" s="366">
        <f>SUM(B87:B89)</f>
        <v>5258912</v>
      </c>
      <c r="C90" s="366">
        <f>SUM(C87:C89)</f>
        <v>5093653.1248907344</v>
      </c>
      <c r="D90" s="367">
        <f>C90/B90</f>
        <v>0.96857546292669172</v>
      </c>
      <c r="E90" s="375">
        <v>5.0124740102917939E-2</v>
      </c>
      <c r="F90" s="76"/>
      <c r="G90" s="76"/>
      <c r="H90" s="76"/>
      <c r="I90" s="76"/>
      <c r="J90" s="104"/>
    </row>
    <row r="91" spans="1:10" ht="15.75" thickTop="1">
      <c r="A91" s="225"/>
      <c r="B91" s="259"/>
      <c r="C91" s="259"/>
      <c r="D91" s="259"/>
      <c r="E91" s="259"/>
      <c r="F91" s="76"/>
      <c r="G91" s="76"/>
      <c r="H91" s="76"/>
      <c r="I91" s="76"/>
      <c r="J91" s="104"/>
    </row>
    <row r="92" spans="1:10">
      <c r="A92" s="124" t="s">
        <v>135</v>
      </c>
      <c r="B92" s="124"/>
      <c r="C92" s="124"/>
      <c r="D92" s="124"/>
      <c r="E92" s="124"/>
      <c r="F92" s="155"/>
      <c r="G92" s="155"/>
      <c r="H92" s="155"/>
      <c r="I92" s="155"/>
      <c r="J92" s="66"/>
    </row>
    <row r="93" spans="1:10">
      <c r="A93" s="258"/>
      <c r="B93" s="127"/>
      <c r="C93" s="176"/>
      <c r="D93" s="176"/>
      <c r="E93" s="176"/>
      <c r="F93" s="176"/>
      <c r="G93" s="176"/>
      <c r="H93" s="176"/>
      <c r="I93" s="176"/>
      <c r="J93" s="368"/>
    </row>
    <row r="94" spans="1:10">
      <c r="A94" s="498" t="s">
        <v>237</v>
      </c>
      <c r="B94" s="498"/>
      <c r="C94" s="498"/>
      <c r="D94" s="498"/>
      <c r="E94" s="498"/>
      <c r="F94" s="76"/>
      <c r="G94" s="76"/>
      <c r="H94" s="76"/>
      <c r="I94" s="76"/>
      <c r="J94" s="368"/>
    </row>
    <row r="95" spans="1:10" ht="51.75" thickBot="1">
      <c r="A95" s="353" t="s">
        <v>131</v>
      </c>
      <c r="B95" s="361" t="s">
        <v>141</v>
      </c>
      <c r="C95" s="361" t="s">
        <v>142</v>
      </c>
      <c r="D95" s="361" t="s">
        <v>143</v>
      </c>
      <c r="E95" s="361" t="s">
        <v>140</v>
      </c>
      <c r="F95" s="76"/>
      <c r="G95" s="76"/>
      <c r="H95" s="76"/>
      <c r="I95" s="76"/>
      <c r="J95" s="368"/>
    </row>
    <row r="96" spans="1:10">
      <c r="A96" s="363" t="s">
        <v>134</v>
      </c>
      <c r="B96" s="369">
        <v>420.16700000000003</v>
      </c>
      <c r="C96" s="370">
        <v>243.5</v>
      </c>
      <c r="D96" s="365">
        <f>C96/B96</f>
        <v>0.57953147200993882</v>
      </c>
      <c r="E96" s="374" t="s">
        <v>238</v>
      </c>
      <c r="F96" s="56"/>
      <c r="G96" s="56"/>
      <c r="H96" s="56"/>
      <c r="I96" s="56"/>
      <c r="J96" s="368"/>
    </row>
    <row r="97" spans="1:13">
      <c r="A97" s="363" t="s">
        <v>210</v>
      </c>
      <c r="B97" s="369">
        <v>278.47610000000003</v>
      </c>
      <c r="C97" s="370">
        <v>305.5</v>
      </c>
      <c r="D97" s="365">
        <f>C97/B97</f>
        <v>1.0970420800923311</v>
      </c>
      <c r="E97" s="374">
        <v>0</v>
      </c>
      <c r="F97" s="56"/>
      <c r="G97" s="56"/>
      <c r="H97" s="56"/>
      <c r="I97" s="56"/>
      <c r="J97" s="368"/>
    </row>
    <row r="98" spans="1:13">
      <c r="A98" s="363" t="s">
        <v>211</v>
      </c>
      <c r="B98" s="369">
        <v>250.2269</v>
      </c>
      <c r="C98" s="370">
        <v>292.76547299999999</v>
      </c>
      <c r="D98" s="365">
        <f>C98/B98</f>
        <v>1.17</v>
      </c>
      <c r="E98" s="374">
        <v>0.26893694273016649</v>
      </c>
      <c r="F98" s="56"/>
      <c r="G98" s="56"/>
      <c r="H98" s="56"/>
      <c r="I98" s="56"/>
      <c r="J98" s="368"/>
    </row>
    <row r="99" spans="1:13" ht="13.5" thickBot="1">
      <c r="A99" s="260" t="s">
        <v>1</v>
      </c>
      <c r="B99" s="371">
        <f>SUM(B96:B98)</f>
        <v>948.87</v>
      </c>
      <c r="C99" s="371">
        <f>SUM(C96:C98)</f>
        <v>841.76547299999993</v>
      </c>
      <c r="D99" s="372">
        <f>C99/B99</f>
        <v>0.8871241297543393</v>
      </c>
      <c r="E99" s="375">
        <v>0.19303645816013956</v>
      </c>
      <c r="F99" s="373"/>
      <c r="G99" s="373"/>
      <c r="H99" s="373"/>
      <c r="I99" s="373"/>
      <c r="J99" s="156"/>
    </row>
    <row r="100" spans="1:13" ht="13.5" thickTop="1">
      <c r="A100" s="225"/>
      <c r="B100" s="259"/>
      <c r="C100" s="259"/>
      <c r="D100" s="259"/>
      <c r="E100" s="259"/>
      <c r="F100" s="373"/>
      <c r="G100" s="373"/>
      <c r="H100" s="373"/>
      <c r="I100" s="373"/>
      <c r="J100" s="156"/>
    </row>
    <row r="101" spans="1:13" ht="15">
      <c r="A101" s="124" t="s">
        <v>135</v>
      </c>
      <c r="B101" s="95"/>
      <c r="C101" s="165"/>
      <c r="D101" s="165"/>
      <c r="E101" s="165"/>
      <c r="F101" s="165"/>
      <c r="G101" s="165"/>
      <c r="H101" s="165"/>
      <c r="I101" s="165"/>
      <c r="J101" s="104"/>
    </row>
    <row r="102" spans="1:13">
      <c r="A102" s="108"/>
      <c r="B102" s="95"/>
      <c r="C102" s="159"/>
      <c r="D102" s="159"/>
      <c r="E102" s="159"/>
      <c r="F102" s="159"/>
      <c r="G102" s="159"/>
      <c r="H102" s="159"/>
      <c r="I102" s="159"/>
      <c r="J102" s="174"/>
    </row>
    <row r="103" spans="1:13">
      <c r="A103" s="498" t="s">
        <v>144</v>
      </c>
      <c r="B103" s="498"/>
      <c r="C103" s="498"/>
      <c r="D103" s="498"/>
      <c r="E103" s="498"/>
      <c r="F103" s="498"/>
      <c r="G103" s="498"/>
      <c r="H103" s="498"/>
      <c r="I103" s="229"/>
      <c r="J103" s="164"/>
    </row>
    <row r="104" spans="1:13">
      <c r="A104" s="499" t="s">
        <v>243</v>
      </c>
      <c r="B104" s="499" t="s">
        <v>244</v>
      </c>
      <c r="C104" s="494" t="s">
        <v>146</v>
      </c>
      <c r="D104" s="494" t="s">
        <v>147</v>
      </c>
      <c r="E104" s="494" t="s">
        <v>148</v>
      </c>
      <c r="F104" s="494" t="s">
        <v>149</v>
      </c>
      <c r="G104" s="494" t="s">
        <v>150</v>
      </c>
      <c r="H104" s="494" t="s">
        <v>151</v>
      </c>
      <c r="I104" s="160"/>
      <c r="J104" s="158"/>
    </row>
    <row r="105" spans="1:13" ht="15.75" thickBot="1">
      <c r="A105" s="500"/>
      <c r="B105" s="500"/>
      <c r="C105" s="495"/>
      <c r="D105" s="495"/>
      <c r="E105" s="495"/>
      <c r="F105" s="495"/>
      <c r="G105" s="495"/>
      <c r="H105" s="495"/>
      <c r="I105" s="160"/>
      <c r="J105" s="104"/>
    </row>
    <row r="106" spans="1:13">
      <c r="A106" s="376">
        <v>7963332701</v>
      </c>
      <c r="B106" s="376">
        <v>1833</v>
      </c>
      <c r="C106" s="378">
        <v>2300644</v>
      </c>
      <c r="D106" s="378">
        <v>2084352</v>
      </c>
      <c r="E106" s="379">
        <f>D106/C106</f>
        <v>0.90598632382932776</v>
      </c>
      <c r="F106" s="382">
        <v>420.17</v>
      </c>
      <c r="G106" s="382">
        <v>243.5</v>
      </c>
      <c r="H106" s="379">
        <f t="shared" ref="H106:H121" si="2">IFERROR(G106/F106,1)</f>
        <v>0.57952733417426283</v>
      </c>
      <c r="I106" s="45"/>
      <c r="J106" s="174"/>
    </row>
    <row r="107" spans="1:13" s="118" customFormat="1">
      <c r="A107" s="376">
        <v>6446341858</v>
      </c>
      <c r="B107" s="376" t="s">
        <v>239</v>
      </c>
      <c r="C107" s="378">
        <v>1736548</v>
      </c>
      <c r="D107" s="378">
        <v>1744208.5913128101</v>
      </c>
      <c r="E107" s="379">
        <f>D107/C107</f>
        <v>1.0044113904785874</v>
      </c>
      <c r="F107" s="382">
        <v>316.64</v>
      </c>
      <c r="G107" s="382">
        <v>184.39906367955101</v>
      </c>
      <c r="H107" s="379">
        <f t="shared" si="2"/>
        <v>0.58236187367215453</v>
      </c>
      <c r="I107" s="45"/>
      <c r="J107" s="161"/>
      <c r="M107" s="117"/>
    </row>
    <row r="108" spans="1:13">
      <c r="A108" s="376">
        <v>410978402</v>
      </c>
      <c r="B108" s="376">
        <v>2312</v>
      </c>
      <c r="C108" s="380">
        <v>1400793</v>
      </c>
      <c r="D108" s="380">
        <v>1400831.09589001</v>
      </c>
      <c r="E108" s="379">
        <f t="shared" ref="E108:E121" si="3">D108/C108</f>
        <v>1.0000271959454465</v>
      </c>
      <c r="F108" s="383">
        <v>290.48</v>
      </c>
      <c r="G108" s="383">
        <v>285.316219166667</v>
      </c>
      <c r="H108" s="379">
        <f t="shared" si="2"/>
        <v>0.98222328272744075</v>
      </c>
      <c r="I108" s="46"/>
      <c r="J108" s="164"/>
    </row>
    <row r="109" spans="1:13">
      <c r="A109" s="376">
        <v>3808158291</v>
      </c>
      <c r="B109" s="376" t="s">
        <v>240</v>
      </c>
      <c r="C109" s="380">
        <v>1270038</v>
      </c>
      <c r="D109" s="380">
        <v>1632700.16129203</v>
      </c>
      <c r="E109" s="379">
        <f t="shared" si="3"/>
        <v>1.2855522128408992</v>
      </c>
      <c r="F109" s="383">
        <v>231.95</v>
      </c>
      <c r="G109" s="383">
        <v>396.57637384457001</v>
      </c>
      <c r="H109" s="379">
        <f t="shared" si="2"/>
        <v>1.7097494022184525</v>
      </c>
      <c r="I109" s="46"/>
      <c r="J109" s="164"/>
    </row>
    <row r="110" spans="1:13">
      <c r="A110" s="376">
        <v>8886840000</v>
      </c>
      <c r="B110" s="376">
        <v>2254</v>
      </c>
      <c r="C110" s="381">
        <v>977058</v>
      </c>
      <c r="D110" s="381">
        <v>977195</v>
      </c>
      <c r="E110" s="379">
        <f t="shared" si="3"/>
        <v>1.0001402168550895</v>
      </c>
      <c r="F110" s="384">
        <v>202.61</v>
      </c>
      <c r="G110" s="384">
        <v>202.64</v>
      </c>
      <c r="H110" s="379">
        <f t="shared" si="2"/>
        <v>1.0001480677163022</v>
      </c>
      <c r="I110" s="47"/>
      <c r="J110" s="164"/>
    </row>
    <row r="111" spans="1:13">
      <c r="A111" s="376">
        <v>9285440000</v>
      </c>
      <c r="B111" s="376">
        <v>2304</v>
      </c>
      <c r="C111" s="381">
        <v>802273</v>
      </c>
      <c r="D111" s="381">
        <v>961455.41310741287</v>
      </c>
      <c r="E111" s="379">
        <f t="shared" si="3"/>
        <v>1.1984142718344166</v>
      </c>
      <c r="F111" s="384">
        <v>145.30000000000001</v>
      </c>
      <c r="G111" s="384">
        <v>174.12959369754074</v>
      </c>
      <c r="H111" s="379">
        <f t="shared" si="2"/>
        <v>1.1984142718344166</v>
      </c>
      <c r="I111" s="47"/>
      <c r="J111" s="164"/>
    </row>
    <row r="112" spans="1:13">
      <c r="A112" s="376">
        <v>3575480000</v>
      </c>
      <c r="B112" s="376">
        <v>2268</v>
      </c>
      <c r="C112" s="381">
        <v>606396.02399999998</v>
      </c>
      <c r="D112" s="381">
        <v>583876</v>
      </c>
      <c r="E112" s="379">
        <f t="shared" si="3"/>
        <v>0.96286251375553222</v>
      </c>
      <c r="F112" s="384">
        <v>122.49</v>
      </c>
      <c r="G112" s="384">
        <v>149.51</v>
      </c>
      <c r="H112" s="379">
        <f t="shared" si="2"/>
        <v>1.2205894358723162</v>
      </c>
      <c r="I112" s="47"/>
      <c r="J112" s="164"/>
    </row>
    <row r="113" spans="1:10">
      <c r="A113" s="376">
        <v>7185981182</v>
      </c>
      <c r="B113" s="376" t="s">
        <v>241</v>
      </c>
      <c r="C113" s="381">
        <v>599459</v>
      </c>
      <c r="D113" s="381">
        <v>640551.43954869197</v>
      </c>
      <c r="E113" s="379">
        <f t="shared" si="3"/>
        <v>1.0685492077835048</v>
      </c>
      <c r="F113" s="384">
        <v>171.45</v>
      </c>
      <c r="G113" s="384">
        <v>177.589860607318</v>
      </c>
      <c r="H113" s="379">
        <f t="shared" si="2"/>
        <v>1.0358113771205484</v>
      </c>
      <c r="I113" s="47"/>
      <c r="J113" s="164"/>
    </row>
    <row r="114" spans="1:10">
      <c r="A114" s="376">
        <v>352070000</v>
      </c>
      <c r="B114" s="376">
        <v>2499</v>
      </c>
      <c r="C114" s="381">
        <v>549068</v>
      </c>
      <c r="D114" s="381">
        <v>549068</v>
      </c>
      <c r="E114" s="379">
        <f t="shared" si="3"/>
        <v>1</v>
      </c>
      <c r="F114" s="384">
        <v>67.540000000000006</v>
      </c>
      <c r="G114" s="384">
        <v>67.540000000000006</v>
      </c>
      <c r="H114" s="379">
        <f t="shared" si="2"/>
        <v>1</v>
      </c>
      <c r="I114" s="47"/>
      <c r="J114" s="164"/>
    </row>
    <row r="115" spans="1:10">
      <c r="A115" s="376">
        <v>3198600000</v>
      </c>
      <c r="B115" s="376">
        <v>2344</v>
      </c>
      <c r="C115" s="381">
        <v>489953</v>
      </c>
      <c r="D115" s="381">
        <v>489911</v>
      </c>
      <c r="E115" s="379">
        <f t="shared" si="3"/>
        <v>0.99991427749192274</v>
      </c>
      <c r="F115" s="384">
        <v>89.34</v>
      </c>
      <c r="G115" s="384">
        <v>57.02</v>
      </c>
      <c r="H115" s="379">
        <f t="shared" si="2"/>
        <v>0.63823595254085519</v>
      </c>
      <c r="I115" s="47"/>
      <c r="J115" s="164"/>
    </row>
    <row r="116" spans="1:10">
      <c r="A116" s="376">
        <v>5080060000</v>
      </c>
      <c r="B116" s="376">
        <v>1738</v>
      </c>
      <c r="C116" s="381">
        <v>426517</v>
      </c>
      <c r="D116" s="381">
        <v>426517</v>
      </c>
      <c r="E116" s="379">
        <f t="shared" si="3"/>
        <v>1</v>
      </c>
      <c r="F116" s="384">
        <v>88.45</v>
      </c>
      <c r="G116" s="384">
        <v>88.45</v>
      </c>
      <c r="H116" s="379">
        <f t="shared" si="2"/>
        <v>1</v>
      </c>
      <c r="I116" s="47"/>
      <c r="J116" s="164"/>
    </row>
    <row r="117" spans="1:10">
      <c r="A117" s="376">
        <v>8336430000</v>
      </c>
      <c r="B117" s="376">
        <v>2365</v>
      </c>
      <c r="C117" s="381">
        <v>325171</v>
      </c>
      <c r="D117" s="381">
        <v>325171</v>
      </c>
      <c r="E117" s="379">
        <f t="shared" si="3"/>
        <v>1</v>
      </c>
      <c r="F117" s="384">
        <v>5.16</v>
      </c>
      <c r="G117" s="384">
        <v>5.3679373799999999</v>
      </c>
      <c r="H117" s="379">
        <f t="shared" si="2"/>
        <v>1.040297941860465</v>
      </c>
      <c r="I117" s="47"/>
      <c r="J117" s="164"/>
    </row>
    <row r="118" spans="1:10">
      <c r="A118" s="376">
        <v>9481110000</v>
      </c>
      <c r="B118" s="376">
        <v>1255</v>
      </c>
      <c r="C118" s="381">
        <v>114088</v>
      </c>
      <c r="D118" s="381">
        <v>121702</v>
      </c>
      <c r="E118" s="379">
        <f t="shared" si="3"/>
        <v>1.0667379566650306</v>
      </c>
      <c r="F118" s="384">
        <v>36.86</v>
      </c>
      <c r="G118" s="384">
        <v>50.22</v>
      </c>
      <c r="H118" s="379">
        <f t="shared" si="2"/>
        <v>1.3624525230602278</v>
      </c>
      <c r="I118" s="47"/>
      <c r="J118" s="164"/>
    </row>
    <row r="119" spans="1:10">
      <c r="A119" s="376">
        <v>8962700000</v>
      </c>
      <c r="B119" s="376">
        <v>2480</v>
      </c>
      <c r="C119" s="381">
        <v>41469</v>
      </c>
      <c r="D119" s="381">
        <v>50348</v>
      </c>
      <c r="E119" s="379">
        <f t="shared" si="3"/>
        <v>1.2141117461236104</v>
      </c>
      <c r="F119" s="384">
        <v>0</v>
      </c>
      <c r="G119" s="384">
        <v>0</v>
      </c>
      <c r="H119" s="379">
        <f t="shared" si="2"/>
        <v>1</v>
      </c>
      <c r="I119" s="47"/>
      <c r="J119" s="164"/>
    </row>
    <row r="120" spans="1:10">
      <c r="A120" s="376">
        <v>3111510000</v>
      </c>
      <c r="B120" s="376">
        <v>1799</v>
      </c>
      <c r="C120" s="381">
        <v>41131.440000000002</v>
      </c>
      <c r="D120" s="381">
        <v>43283</v>
      </c>
      <c r="E120" s="379">
        <f t="shared" si="3"/>
        <v>1.0523093769632184</v>
      </c>
      <c r="F120" s="384">
        <v>5.7</v>
      </c>
      <c r="G120" s="384">
        <v>6.5</v>
      </c>
      <c r="H120" s="379">
        <f t="shared" si="2"/>
        <v>1.1403508771929824</v>
      </c>
      <c r="I120" s="47"/>
      <c r="J120" s="164"/>
    </row>
    <row r="121" spans="1:10">
      <c r="A121" s="376">
        <v>7323000000</v>
      </c>
      <c r="B121" s="376" t="s">
        <v>242</v>
      </c>
      <c r="C121" s="381">
        <v>21210.465</v>
      </c>
      <c r="D121" s="381">
        <v>14211.114816032599</v>
      </c>
      <c r="E121" s="379">
        <f t="shared" si="3"/>
        <v>0.67000486863595865</v>
      </c>
      <c r="F121" s="384">
        <v>11.93</v>
      </c>
      <c r="G121" s="384">
        <v>7.0645888952170699</v>
      </c>
      <c r="H121" s="379">
        <f t="shared" si="2"/>
        <v>0.59217006665692118</v>
      </c>
      <c r="I121" s="47"/>
      <c r="J121" s="164"/>
    </row>
    <row r="122" spans="1:10">
      <c r="A122" s="230"/>
      <c r="B122" s="230"/>
      <c r="C122" s="230"/>
      <c r="D122" s="230"/>
      <c r="E122" s="230"/>
      <c r="F122" s="230"/>
      <c r="G122" s="230"/>
      <c r="H122" s="230"/>
      <c r="I122" s="47"/>
      <c r="J122" s="164"/>
    </row>
    <row r="123" spans="1:10">
      <c r="A123" s="124" t="s">
        <v>135</v>
      </c>
      <c r="B123" s="222"/>
      <c r="C123" s="222"/>
      <c r="D123" s="222"/>
      <c r="E123" s="222"/>
      <c r="F123" s="222"/>
      <c r="G123" s="222"/>
      <c r="H123" s="222"/>
      <c r="I123" s="222"/>
      <c r="J123" s="164"/>
    </row>
    <row r="124" spans="1:10">
      <c r="A124" s="228"/>
      <c r="B124" s="95"/>
      <c r="C124" s="165"/>
      <c r="D124" s="165"/>
      <c r="E124" s="165"/>
      <c r="F124" s="165"/>
      <c r="G124" s="165"/>
      <c r="H124" s="165"/>
      <c r="I124" s="165"/>
      <c r="J124" s="164"/>
    </row>
    <row r="125" spans="1:10">
      <c r="A125" s="498" t="s">
        <v>152</v>
      </c>
      <c r="B125" s="498"/>
      <c r="C125" s="498"/>
      <c r="D125" s="498"/>
      <c r="E125" s="498"/>
      <c r="F125" s="498"/>
      <c r="G125" s="498"/>
      <c r="H125" s="498"/>
      <c r="I125" s="229"/>
      <c r="J125" s="164"/>
    </row>
    <row r="126" spans="1:10">
      <c r="A126" s="499" t="s">
        <v>153</v>
      </c>
      <c r="B126" s="499" t="s">
        <v>145</v>
      </c>
      <c r="C126" s="494" t="s">
        <v>154</v>
      </c>
      <c r="D126" s="494" t="s">
        <v>155</v>
      </c>
      <c r="E126" s="494" t="s">
        <v>156</v>
      </c>
      <c r="F126" s="494" t="s">
        <v>157</v>
      </c>
      <c r="G126" s="496" t="s">
        <v>158</v>
      </c>
      <c r="H126" s="496"/>
      <c r="I126" s="162"/>
      <c r="J126" s="164"/>
    </row>
    <row r="127" spans="1:10" ht="13.5" thickBot="1">
      <c r="A127" s="500"/>
      <c r="B127" s="500"/>
      <c r="C127" s="495"/>
      <c r="D127" s="495"/>
      <c r="E127" s="495"/>
      <c r="F127" s="495"/>
      <c r="G127" s="497"/>
      <c r="H127" s="497"/>
      <c r="I127" s="162"/>
      <c r="J127" s="164"/>
    </row>
    <row r="128" spans="1:10">
      <c r="A128" s="376">
        <f t="shared" ref="A128:B143" si="4">A106</f>
        <v>7963332701</v>
      </c>
      <c r="B128" s="376">
        <f t="shared" si="4"/>
        <v>1833</v>
      </c>
      <c r="C128" s="385">
        <f t="shared" ref="C128:C143" si="5">E106</f>
        <v>0.90598632382932776</v>
      </c>
      <c r="D128" s="386">
        <f t="shared" ref="D128:D143" si="6">(SUM($D$106:$D$121)-D106)/(SUM($C$106:$C$121)-C106)-SUM($D$106:$D$121)/SUM($C$106:$C$121)</f>
        <v>3.0191830670389885E-2</v>
      </c>
      <c r="E128" s="385">
        <f t="shared" ref="E128:E143" si="7">H106</f>
        <v>0.57952733417426283</v>
      </c>
      <c r="F128" s="386">
        <f t="shared" ref="F128:F143" si="8">(SUM($G$106:$G$121)-G106)/(SUM($F$106:$F$121)-F106)-SUM($G$106:$G$121)/SUM($F$106:$F$121)</f>
        <v>8.7167468735103393E-2</v>
      </c>
      <c r="G128" s="486" t="s">
        <v>245</v>
      </c>
      <c r="H128" s="486"/>
      <c r="I128" s="208"/>
      <c r="J128" s="164"/>
    </row>
    <row r="129" spans="1:15">
      <c r="A129" s="377">
        <f t="shared" si="4"/>
        <v>6446341858</v>
      </c>
      <c r="B129" s="376" t="str">
        <f t="shared" si="4"/>
        <v>1578, 2549</v>
      </c>
      <c r="C129" s="385">
        <f t="shared" si="5"/>
        <v>1.0044113904785874</v>
      </c>
      <c r="D129" s="386">
        <f t="shared" si="6"/>
        <v>4.3475235739958151E-3</v>
      </c>
      <c r="E129" s="385">
        <f t="shared" si="7"/>
        <v>0.58236187367215453</v>
      </c>
      <c r="F129" s="386">
        <f t="shared" si="8"/>
        <v>6.1614951231193649E-2</v>
      </c>
      <c r="G129" s="483" t="s">
        <v>246</v>
      </c>
      <c r="H129" s="483"/>
      <c r="I129" s="165"/>
      <c r="J129" s="164"/>
    </row>
    <row r="130" spans="1:15">
      <c r="A130" s="377">
        <f t="shared" si="4"/>
        <v>410978402</v>
      </c>
      <c r="B130" s="376">
        <f t="shared" si="4"/>
        <v>2312</v>
      </c>
      <c r="C130" s="385">
        <f t="shared" si="5"/>
        <v>1.0000271959454465</v>
      </c>
      <c r="D130" s="386">
        <f t="shared" si="6"/>
        <v>3.9888279390232206E-3</v>
      </c>
      <c r="E130" s="385">
        <f t="shared" si="7"/>
        <v>0.98222328272744075</v>
      </c>
      <c r="F130" s="386">
        <f t="shared" si="8"/>
        <v>-4.8824099765856221E-3</v>
      </c>
      <c r="G130" s="483" t="s">
        <v>247</v>
      </c>
      <c r="H130" s="483"/>
      <c r="I130" s="165"/>
      <c r="J130" s="164"/>
    </row>
    <row r="131" spans="1:15">
      <c r="A131" s="377">
        <f t="shared" si="4"/>
        <v>3808158291</v>
      </c>
      <c r="B131" s="376" t="str">
        <f t="shared" si="4"/>
        <v>1281, 1612</v>
      </c>
      <c r="C131" s="385">
        <f t="shared" si="5"/>
        <v>1.2855522128408992</v>
      </c>
      <c r="D131" s="386">
        <f t="shared" si="6"/>
        <v>-3.1190653681955394E-2</v>
      </c>
      <c r="E131" s="385">
        <f t="shared" si="7"/>
        <v>1.7097494022184525</v>
      </c>
      <c r="F131" s="386">
        <f t="shared" si="8"/>
        <v>-8.9264009449013249E-2</v>
      </c>
      <c r="G131" s="482" t="s">
        <v>248</v>
      </c>
      <c r="H131" s="482"/>
      <c r="I131" s="165"/>
      <c r="J131" s="164"/>
    </row>
    <row r="132" spans="1:15">
      <c r="A132" s="377">
        <f t="shared" si="4"/>
        <v>8886840000</v>
      </c>
      <c r="B132" s="376">
        <f t="shared" si="4"/>
        <v>2254</v>
      </c>
      <c r="C132" s="385">
        <f t="shared" si="5"/>
        <v>1.0001402168550895</v>
      </c>
      <c r="D132" s="386">
        <f t="shared" si="6"/>
        <v>2.6619993349719095E-3</v>
      </c>
      <c r="E132" s="385">
        <f t="shared" si="7"/>
        <v>1.0001480677163022</v>
      </c>
      <c r="F132" s="387">
        <f t="shared" si="8"/>
        <v>-5.0688570751027395E-3</v>
      </c>
      <c r="G132" s="482" t="s">
        <v>159</v>
      </c>
      <c r="H132" s="482"/>
      <c r="I132" s="165"/>
      <c r="J132" s="164"/>
    </row>
    <row r="133" spans="1:15">
      <c r="A133" s="377">
        <f t="shared" si="4"/>
        <v>9285440000</v>
      </c>
      <c r="B133" s="376">
        <f t="shared" si="4"/>
        <v>2304</v>
      </c>
      <c r="C133" s="385">
        <f t="shared" si="5"/>
        <v>1.1984142718344166</v>
      </c>
      <c r="D133" s="386">
        <f t="shared" si="6"/>
        <v>-1.2443436044262457E-2</v>
      </c>
      <c r="E133" s="385">
        <f t="shared" si="7"/>
        <v>1.1984142718344166</v>
      </c>
      <c r="F133" s="386">
        <f t="shared" si="8"/>
        <v>-1.7513274370128284E-2</v>
      </c>
      <c r="G133" s="482" t="s">
        <v>249</v>
      </c>
      <c r="H133" s="482"/>
      <c r="I133" s="165"/>
      <c r="J133" s="164"/>
    </row>
    <row r="134" spans="1:15">
      <c r="A134" s="377">
        <f t="shared" si="4"/>
        <v>3575480000</v>
      </c>
      <c r="B134" s="376">
        <f t="shared" si="4"/>
        <v>2268</v>
      </c>
      <c r="C134" s="385">
        <f t="shared" si="5"/>
        <v>0.96286251375553222</v>
      </c>
      <c r="D134" s="386">
        <f t="shared" si="6"/>
        <v>3.6342682311747421E-3</v>
      </c>
      <c r="E134" s="385">
        <f t="shared" si="7"/>
        <v>1.2205894358723162</v>
      </c>
      <c r="F134" s="386">
        <f t="shared" si="8"/>
        <v>-1.5905953937831674E-2</v>
      </c>
      <c r="G134" s="482" t="s">
        <v>250</v>
      </c>
      <c r="H134" s="482"/>
      <c r="I134" s="165"/>
      <c r="J134" s="164"/>
    </row>
    <row r="135" spans="1:15">
      <c r="A135" s="377">
        <f t="shared" si="4"/>
        <v>7185981182</v>
      </c>
      <c r="B135" s="376" t="str">
        <f t="shared" si="4"/>
        <v>1403, 1613</v>
      </c>
      <c r="C135" s="385">
        <f t="shared" si="5"/>
        <v>1.0685492077835048</v>
      </c>
      <c r="D135" s="386">
        <f t="shared" si="6"/>
        <v>-2.1159827626389127E-3</v>
      </c>
      <c r="E135" s="385">
        <f t="shared" si="7"/>
        <v>1.0358113771205484</v>
      </c>
      <c r="F135" s="386">
        <f t="shared" si="8"/>
        <v>-7.2288289940238837E-3</v>
      </c>
      <c r="G135" s="482" t="s">
        <v>251</v>
      </c>
      <c r="H135" s="482"/>
      <c r="I135" s="165"/>
      <c r="J135" s="164"/>
    </row>
    <row r="136" spans="1:15">
      <c r="A136" s="377">
        <f t="shared" si="4"/>
        <v>352070000</v>
      </c>
      <c r="B136" s="376">
        <f t="shared" si="4"/>
        <v>2499</v>
      </c>
      <c r="C136" s="385">
        <f t="shared" si="5"/>
        <v>1</v>
      </c>
      <c r="D136" s="386">
        <f t="shared" si="6"/>
        <v>1.445434499397269E-3</v>
      </c>
      <c r="E136" s="385">
        <f t="shared" si="7"/>
        <v>1</v>
      </c>
      <c r="F136" s="386">
        <f t="shared" si="8"/>
        <v>-1.5783041211618887E-3</v>
      </c>
      <c r="G136" s="482" t="s">
        <v>159</v>
      </c>
      <c r="H136" s="482"/>
      <c r="I136" s="165"/>
      <c r="J136" s="164"/>
    </row>
    <row r="137" spans="1:15">
      <c r="A137" s="377">
        <f t="shared" si="4"/>
        <v>3198600000</v>
      </c>
      <c r="B137" s="376">
        <f t="shared" si="4"/>
        <v>2344</v>
      </c>
      <c r="C137" s="385">
        <f t="shared" si="5"/>
        <v>0.99991427749192274</v>
      </c>
      <c r="D137" s="386">
        <f t="shared" si="6"/>
        <v>1.2867583055140575E-3</v>
      </c>
      <c r="E137" s="385">
        <f t="shared" si="7"/>
        <v>0.63823595254085519</v>
      </c>
      <c r="F137" s="386">
        <f t="shared" si="8"/>
        <v>1.3159597071116136E-2</v>
      </c>
      <c r="G137" s="482" t="s">
        <v>246</v>
      </c>
      <c r="H137" s="482"/>
      <c r="I137" s="165"/>
      <c r="J137" s="164"/>
    </row>
    <row r="138" spans="1:15">
      <c r="A138" s="376">
        <f t="shared" si="4"/>
        <v>5080060000</v>
      </c>
      <c r="B138" s="376">
        <f t="shared" si="4"/>
        <v>1738</v>
      </c>
      <c r="C138" s="385">
        <f t="shared" si="5"/>
        <v>1</v>
      </c>
      <c r="D138" s="386">
        <f t="shared" si="6"/>
        <v>1.1106122279700426E-3</v>
      </c>
      <c r="E138" s="385">
        <f t="shared" si="7"/>
        <v>1</v>
      </c>
      <c r="F138" s="386">
        <f t="shared" si="8"/>
        <v>-2.0873476557078385E-3</v>
      </c>
      <c r="G138" s="482" t="s">
        <v>159</v>
      </c>
      <c r="H138" s="482"/>
      <c r="I138" s="165"/>
      <c r="J138" s="164"/>
    </row>
    <row r="139" spans="1:15">
      <c r="A139" s="376">
        <f t="shared" si="4"/>
        <v>8336430000</v>
      </c>
      <c r="B139" s="376">
        <f t="shared" si="4"/>
        <v>2365</v>
      </c>
      <c r="C139" s="385">
        <f t="shared" si="5"/>
        <v>1</v>
      </c>
      <c r="D139" s="386">
        <f t="shared" si="6"/>
        <v>8.3917352290496794E-4</v>
      </c>
      <c r="E139" s="385">
        <f t="shared" si="7"/>
        <v>1.040297941860465</v>
      </c>
      <c r="F139" s="386">
        <f t="shared" si="8"/>
        <v>-2.1164142825680354E-4</v>
      </c>
      <c r="G139" s="482" t="s">
        <v>252</v>
      </c>
      <c r="H139" s="484"/>
      <c r="I139" s="165"/>
      <c r="J139" s="164"/>
    </row>
    <row r="140" spans="1:15">
      <c r="A140" s="376">
        <f t="shared" si="4"/>
        <v>9481110000</v>
      </c>
      <c r="B140" s="376">
        <f t="shared" si="4"/>
        <v>1255</v>
      </c>
      <c r="C140" s="385">
        <f t="shared" si="5"/>
        <v>1.0667379566650306</v>
      </c>
      <c r="D140" s="386">
        <f t="shared" si="6"/>
        <v>-3.6800917260904065E-4</v>
      </c>
      <c r="E140" s="385">
        <f t="shared" si="7"/>
        <v>1.3624525230602278</v>
      </c>
      <c r="F140" s="386">
        <f t="shared" si="8"/>
        <v>-7.0081021777665953E-3</v>
      </c>
      <c r="G140" s="482" t="s">
        <v>253</v>
      </c>
      <c r="H140" s="484"/>
      <c r="I140" s="165"/>
      <c r="J140" s="164"/>
    </row>
    <row r="141" spans="1:15">
      <c r="A141" s="376">
        <f t="shared" si="4"/>
        <v>8962700000</v>
      </c>
      <c r="B141" s="376">
        <f t="shared" si="4"/>
        <v>2480</v>
      </c>
      <c r="C141" s="385">
        <f t="shared" si="5"/>
        <v>1.2141117461236104</v>
      </c>
      <c r="D141" s="386">
        <f t="shared" si="6"/>
        <v>-6.5705374949054374E-4</v>
      </c>
      <c r="E141" s="385">
        <f t="shared" si="7"/>
        <v>1</v>
      </c>
      <c r="F141" s="386">
        <f t="shared" si="8"/>
        <v>0</v>
      </c>
      <c r="G141" s="483" t="s">
        <v>254</v>
      </c>
      <c r="H141" s="485"/>
      <c r="I141" s="165"/>
      <c r="J141" s="164"/>
    </row>
    <row r="142" spans="1:15">
      <c r="A142" s="377">
        <f t="shared" si="4"/>
        <v>3111510000</v>
      </c>
      <c r="B142" s="376">
        <f t="shared" si="4"/>
        <v>1799</v>
      </c>
      <c r="C142" s="385">
        <f t="shared" si="5"/>
        <v>1.0523093769632184</v>
      </c>
      <c r="D142" s="386">
        <f t="shared" si="6"/>
        <v>-8.0951162566345047E-5</v>
      </c>
      <c r="E142" s="385">
        <f t="shared" si="7"/>
        <v>1.1403508771929824</v>
      </c>
      <c r="F142" s="386">
        <f t="shared" si="8"/>
        <v>-4.9303179458481949E-4</v>
      </c>
      <c r="G142" s="483" t="s">
        <v>246</v>
      </c>
      <c r="H142" s="483"/>
      <c r="I142" s="165"/>
      <c r="J142" s="164"/>
    </row>
    <row r="143" spans="1:15">
      <c r="A143" s="377">
        <f t="shared" si="4"/>
        <v>7323000000</v>
      </c>
      <c r="B143" s="376" t="str">
        <f t="shared" si="4"/>
        <v>2376, 1795</v>
      </c>
      <c r="C143" s="385">
        <f t="shared" si="5"/>
        <v>0.67000486863595865</v>
      </c>
      <c r="D143" s="386">
        <f t="shared" si="6"/>
        <v>6.5254204197318089E-4</v>
      </c>
      <c r="E143" s="385">
        <f t="shared" si="7"/>
        <v>0.59217006665692118</v>
      </c>
      <c r="F143" s="386">
        <f t="shared" si="8"/>
        <v>1.9457373240064912E-3</v>
      </c>
      <c r="G143" s="483" t="s">
        <v>255</v>
      </c>
      <c r="H143" s="483"/>
      <c r="I143" s="165"/>
      <c r="J143" s="164"/>
    </row>
    <row r="144" spans="1:15">
      <c r="A144" s="228"/>
      <c r="B144" s="95"/>
      <c r="C144" s="165"/>
      <c r="D144" s="165"/>
      <c r="E144" s="46"/>
      <c r="F144" s="165"/>
      <c r="G144" s="165"/>
      <c r="H144" s="165"/>
      <c r="I144" s="165"/>
      <c r="J144" s="164"/>
      <c r="L144" s="177"/>
      <c r="M144" s="177"/>
      <c r="N144" s="177"/>
      <c r="O144" s="177"/>
    </row>
    <row r="145" spans="1:15">
      <c r="A145" s="124" t="s">
        <v>135</v>
      </c>
      <c r="B145" s="95"/>
      <c r="C145" s="165"/>
      <c r="D145" s="165"/>
      <c r="E145" s="165"/>
      <c r="F145" s="165"/>
      <c r="G145" s="165"/>
      <c r="H145" s="165"/>
      <c r="I145" s="165"/>
      <c r="J145" s="164"/>
      <c r="L145" s="177"/>
      <c r="M145" s="177"/>
      <c r="N145" s="177"/>
      <c r="O145" s="177"/>
    </row>
    <row r="146" spans="1:15">
      <c r="L146" s="177"/>
      <c r="M146" s="177"/>
      <c r="N146" s="177"/>
      <c r="O146" s="177"/>
    </row>
    <row r="147" spans="1:15" s="177" customFormat="1" ht="15">
      <c r="A147" s="186" t="s">
        <v>160</v>
      </c>
      <c r="B147" s="55"/>
      <c r="C147" s="76"/>
      <c r="D147" s="76"/>
      <c r="E147" s="76"/>
      <c r="F147" s="76"/>
      <c r="G147" s="76"/>
      <c r="H147" s="76"/>
      <c r="I147" s="165"/>
      <c r="J147" s="164"/>
    </row>
    <row r="148" spans="1:15" s="177" customFormat="1" ht="13.5" thickBot="1">
      <c r="A148" s="353" t="s">
        <v>161</v>
      </c>
      <c r="B148" s="350">
        <v>5</v>
      </c>
      <c r="C148" s="350">
        <v>4</v>
      </c>
      <c r="D148" s="350">
        <v>3</v>
      </c>
      <c r="E148" s="350">
        <v>2</v>
      </c>
      <c r="F148" s="350">
        <v>1</v>
      </c>
      <c r="G148" s="350" t="s">
        <v>162</v>
      </c>
      <c r="H148" s="76"/>
      <c r="I148" s="165"/>
      <c r="J148" s="164"/>
    </row>
    <row r="149" spans="1:15" s="177" customFormat="1">
      <c r="A149" s="390" t="s">
        <v>163</v>
      </c>
      <c r="B149" s="391">
        <v>0.30769230769230771</v>
      </c>
      <c r="C149" s="391">
        <v>0.61538461538461542</v>
      </c>
      <c r="D149" s="392">
        <v>7.6923076923076927E-2</v>
      </c>
      <c r="E149" s="392">
        <v>0</v>
      </c>
      <c r="F149" s="392">
        <v>0</v>
      </c>
      <c r="G149" s="393">
        <v>4.2307692307692308</v>
      </c>
      <c r="H149" s="76"/>
      <c r="I149" s="165"/>
      <c r="J149" s="164"/>
    </row>
    <row r="150" spans="1:15" s="177" customFormat="1">
      <c r="A150" s="390" t="s">
        <v>257</v>
      </c>
      <c r="B150" s="391">
        <v>0.46153846153846156</v>
      </c>
      <c r="C150" s="391">
        <v>0.38461538461538464</v>
      </c>
      <c r="D150" s="392">
        <v>0.15384615384615385</v>
      </c>
      <c r="E150" s="392">
        <v>0</v>
      </c>
      <c r="F150" s="392">
        <v>0</v>
      </c>
      <c r="G150" s="393">
        <v>4.3076923076923084</v>
      </c>
      <c r="H150" s="76"/>
      <c r="I150" s="165"/>
      <c r="J150" s="164"/>
    </row>
    <row r="151" spans="1:15" s="177" customFormat="1">
      <c r="A151" s="390" t="s">
        <v>258</v>
      </c>
      <c r="B151" s="391">
        <v>0.38461538461538464</v>
      </c>
      <c r="C151" s="391">
        <v>0.61538461538461542</v>
      </c>
      <c r="D151" s="392">
        <v>0</v>
      </c>
      <c r="E151" s="392">
        <v>0</v>
      </c>
      <c r="F151" s="392">
        <v>0</v>
      </c>
      <c r="G151" s="393">
        <v>4.384615384615385</v>
      </c>
      <c r="H151" s="76"/>
      <c r="I151" s="165"/>
      <c r="J151" s="164"/>
    </row>
    <row r="152" spans="1:15" s="177" customFormat="1">
      <c r="A152" s="390" t="s">
        <v>164</v>
      </c>
      <c r="B152" s="391">
        <v>0.38461538461538464</v>
      </c>
      <c r="C152" s="391">
        <v>0.53846153846153844</v>
      </c>
      <c r="D152" s="392">
        <v>7.6923076923076927E-2</v>
      </c>
      <c r="E152" s="392">
        <v>0</v>
      </c>
      <c r="F152" s="392">
        <v>0</v>
      </c>
      <c r="G152" s="393">
        <v>4.3076923076923075</v>
      </c>
      <c r="H152" s="76"/>
      <c r="I152" s="165"/>
      <c r="J152" s="164"/>
    </row>
    <row r="153" spans="1:15" s="177" customFormat="1">
      <c r="A153" s="390" t="s">
        <v>259</v>
      </c>
      <c r="B153" s="391">
        <v>0.5</v>
      </c>
      <c r="C153" s="391">
        <v>0.5</v>
      </c>
      <c r="D153" s="392">
        <v>0</v>
      </c>
      <c r="E153" s="392">
        <v>0</v>
      </c>
      <c r="F153" s="392">
        <v>0</v>
      </c>
      <c r="G153" s="393">
        <v>4.5</v>
      </c>
      <c r="H153" s="76"/>
      <c r="I153" s="165"/>
      <c r="J153" s="164"/>
    </row>
    <row r="154" spans="1:15" s="177" customFormat="1">
      <c r="A154" s="390" t="s">
        <v>260</v>
      </c>
      <c r="B154" s="391">
        <v>0.4</v>
      </c>
      <c r="C154" s="391">
        <v>0.4</v>
      </c>
      <c r="D154" s="392">
        <v>0.2</v>
      </c>
      <c r="E154" s="392">
        <v>0</v>
      </c>
      <c r="F154" s="392">
        <v>0</v>
      </c>
      <c r="G154" s="393">
        <v>4.2</v>
      </c>
      <c r="H154" s="76"/>
      <c r="I154" s="165"/>
      <c r="J154" s="164"/>
    </row>
    <row r="155" spans="1:15" s="177" customFormat="1">
      <c r="A155" s="390" t="s">
        <v>261</v>
      </c>
      <c r="B155" s="391">
        <v>0.4</v>
      </c>
      <c r="C155" s="391">
        <v>0.6</v>
      </c>
      <c r="D155" s="392">
        <v>0</v>
      </c>
      <c r="E155" s="392">
        <v>0</v>
      </c>
      <c r="F155" s="392">
        <v>0</v>
      </c>
      <c r="G155" s="393">
        <v>4.4000000000000004</v>
      </c>
      <c r="H155" s="76"/>
      <c r="I155" s="165"/>
      <c r="J155" s="164"/>
    </row>
    <row r="156" spans="1:15" s="177" customFormat="1">
      <c r="A156" s="390" t="s">
        <v>262</v>
      </c>
      <c r="B156" s="391">
        <v>0.69230769230769229</v>
      </c>
      <c r="C156" s="391">
        <v>0.23076923076923078</v>
      </c>
      <c r="D156" s="392">
        <v>7.6923076923076927E-2</v>
      </c>
      <c r="E156" s="392">
        <v>0</v>
      </c>
      <c r="F156" s="392">
        <v>0</v>
      </c>
      <c r="G156" s="393">
        <v>4.6153846153846159</v>
      </c>
      <c r="H156" s="76"/>
      <c r="I156" s="165"/>
      <c r="J156" s="164"/>
    </row>
    <row r="157" spans="1:15" s="177" customFormat="1">
      <c r="A157" s="390" t="s">
        <v>263</v>
      </c>
      <c r="B157" s="391">
        <v>0.76923076923076927</v>
      </c>
      <c r="C157" s="391">
        <v>0.15384615384615385</v>
      </c>
      <c r="D157" s="392">
        <v>7.6923076923076927E-2</v>
      </c>
      <c r="E157" s="392">
        <v>0</v>
      </c>
      <c r="F157" s="392">
        <v>0</v>
      </c>
      <c r="G157" s="393">
        <v>4.6923076923076925</v>
      </c>
      <c r="H157" s="76"/>
      <c r="I157" s="165"/>
      <c r="J157" s="164"/>
    </row>
    <row r="158" spans="1:15" s="177" customFormat="1">
      <c r="A158" s="390" t="s">
        <v>264</v>
      </c>
      <c r="B158" s="392">
        <v>0.53846153846153844</v>
      </c>
      <c r="C158" s="392">
        <v>0.46153846153846156</v>
      </c>
      <c r="D158" s="392">
        <v>0</v>
      </c>
      <c r="E158" s="392">
        <v>0</v>
      </c>
      <c r="F158" s="392">
        <v>0</v>
      </c>
      <c r="G158" s="393">
        <v>4.5384615384615383</v>
      </c>
      <c r="H158" s="76"/>
      <c r="I158" s="165"/>
      <c r="J158" s="164"/>
    </row>
    <row r="159" spans="1:15" s="177" customFormat="1">
      <c r="A159" s="230"/>
      <c r="B159" s="55"/>
      <c r="C159" s="76"/>
      <c r="D159" s="76"/>
      <c r="E159" s="76"/>
      <c r="F159" s="76"/>
      <c r="G159" s="76"/>
      <c r="H159" s="76"/>
      <c r="I159" s="165"/>
      <c r="J159" s="164"/>
    </row>
    <row r="160" spans="1:15" s="177" customFormat="1">
      <c r="A160" s="222" t="s">
        <v>265</v>
      </c>
      <c r="B160" s="55"/>
      <c r="C160" s="76"/>
      <c r="D160" s="76"/>
      <c r="E160" s="76"/>
      <c r="F160" s="76"/>
      <c r="G160" s="76"/>
      <c r="H160" s="76"/>
      <c r="I160" s="165"/>
      <c r="J160" s="164"/>
    </row>
    <row r="161" spans="1:10" s="177" customFormat="1">
      <c r="A161" s="230"/>
      <c r="B161" s="55"/>
      <c r="C161" s="76"/>
      <c r="D161" s="76"/>
      <c r="E161" s="76"/>
      <c r="F161" s="76"/>
      <c r="G161" s="76"/>
      <c r="H161" s="76"/>
      <c r="I161" s="165"/>
      <c r="J161" s="164"/>
    </row>
    <row r="162" spans="1:10" s="177" customFormat="1">
      <c r="A162" s="395" t="s">
        <v>271</v>
      </c>
      <c r="B162" s="55"/>
      <c r="C162" s="76"/>
      <c r="D162" s="76"/>
      <c r="E162" s="76"/>
      <c r="F162" s="76"/>
      <c r="G162" s="76"/>
      <c r="H162" s="76"/>
      <c r="I162" s="165"/>
      <c r="J162" s="164"/>
    </row>
    <row r="163" spans="1:10" s="177" customFormat="1" ht="13.5" thickBot="1">
      <c r="A163" s="353" t="s">
        <v>161</v>
      </c>
      <c r="B163" s="350">
        <v>5</v>
      </c>
      <c r="C163" s="350">
        <v>4</v>
      </c>
      <c r="D163" s="350">
        <v>3</v>
      </c>
      <c r="E163" s="350">
        <v>2</v>
      </c>
      <c r="F163" s="350">
        <v>1</v>
      </c>
      <c r="G163" s="350" t="s">
        <v>162</v>
      </c>
      <c r="H163" s="76"/>
      <c r="I163" s="165"/>
      <c r="J163" s="164"/>
    </row>
    <row r="164" spans="1:10" s="177" customFormat="1">
      <c r="A164" s="396" t="s">
        <v>272</v>
      </c>
      <c r="B164" s="365">
        <v>0.72</v>
      </c>
      <c r="C164" s="365">
        <v>0.21</v>
      </c>
      <c r="D164" s="365">
        <v>0.05</v>
      </c>
      <c r="E164" s="365">
        <v>0.03</v>
      </c>
      <c r="F164" s="365">
        <v>0</v>
      </c>
      <c r="G164" s="409">
        <f>SUMPRODUCT(B163:F163,B164:F164)</f>
        <v>4.6499999999999995</v>
      </c>
      <c r="H164" s="76"/>
      <c r="I164" s="165"/>
      <c r="J164" s="164"/>
    </row>
    <row r="165" spans="1:10" s="177" customFormat="1">
      <c r="A165" s="396"/>
      <c r="B165" s="55"/>
      <c r="C165" s="76"/>
      <c r="D165" s="76"/>
      <c r="E165" s="76"/>
      <c r="F165" s="76"/>
      <c r="G165" s="76"/>
      <c r="H165" s="76"/>
      <c r="I165" s="165"/>
      <c r="J165" s="164"/>
    </row>
    <row r="166" spans="1:10" s="177" customFormat="1">
      <c r="A166" s="394" t="s">
        <v>273</v>
      </c>
      <c r="B166" s="55"/>
      <c r="C166" s="76"/>
      <c r="D166" s="76"/>
      <c r="E166" s="76"/>
      <c r="F166" s="76"/>
      <c r="G166" s="76"/>
      <c r="H166" s="76"/>
      <c r="I166" s="165"/>
      <c r="J166" s="164"/>
    </row>
    <row r="167" spans="1:10" s="177" customFormat="1">
      <c r="A167" s="396"/>
      <c r="B167" s="55"/>
      <c r="C167" s="76"/>
      <c r="D167" s="76"/>
      <c r="E167" s="76"/>
      <c r="F167" s="76"/>
      <c r="G167" s="76"/>
      <c r="H167" s="76"/>
      <c r="I167" s="165"/>
      <c r="J167" s="164"/>
    </row>
    <row r="168" spans="1:10" s="177" customFormat="1">
      <c r="A168" s="395" t="s">
        <v>274</v>
      </c>
      <c r="B168" s="55"/>
      <c r="C168" s="76"/>
      <c r="D168" s="76"/>
      <c r="E168" s="76"/>
      <c r="F168" s="76"/>
      <c r="G168" s="76"/>
      <c r="H168" s="76"/>
      <c r="I168" s="165"/>
      <c r="J168" s="164"/>
    </row>
    <row r="169" spans="1:10" s="177" customFormat="1" ht="13.5" thickBot="1">
      <c r="A169" s="353" t="s">
        <v>161</v>
      </c>
      <c r="B169" s="350">
        <v>5</v>
      </c>
      <c r="C169" s="350">
        <v>4</v>
      </c>
      <c r="D169" s="350">
        <v>3</v>
      </c>
      <c r="E169" s="350">
        <v>2</v>
      </c>
      <c r="F169" s="350">
        <v>1</v>
      </c>
      <c r="G169" s="350" t="s">
        <v>162</v>
      </c>
      <c r="H169" s="76"/>
      <c r="I169" s="165"/>
      <c r="J169" s="164"/>
    </row>
    <row r="170" spans="1:10" s="177" customFormat="1">
      <c r="A170" s="396" t="s">
        <v>275</v>
      </c>
      <c r="B170" s="365">
        <v>0.85</v>
      </c>
      <c r="C170" s="365">
        <v>0.15</v>
      </c>
      <c r="D170" s="365">
        <v>0</v>
      </c>
      <c r="E170" s="365">
        <v>0</v>
      </c>
      <c r="F170" s="365">
        <v>0</v>
      </c>
      <c r="G170" s="409">
        <f>SUMPRODUCT(B169:F169,B170:F170)</f>
        <v>4.8499999999999996</v>
      </c>
      <c r="H170" s="76"/>
      <c r="I170" s="165"/>
      <c r="J170" s="164"/>
    </row>
    <row r="171" spans="1:10" s="177" customFormat="1">
      <c r="A171" s="396"/>
      <c r="B171" s="55"/>
      <c r="C171" s="76"/>
      <c r="D171" s="76"/>
      <c r="E171" s="76"/>
      <c r="F171" s="76"/>
      <c r="G171" s="76"/>
      <c r="H171" s="76"/>
      <c r="I171" s="165"/>
      <c r="J171" s="164"/>
    </row>
    <row r="172" spans="1:10" s="177" customFormat="1">
      <c r="A172" s="394" t="s">
        <v>273</v>
      </c>
      <c r="B172" s="55"/>
      <c r="C172" s="76"/>
      <c r="D172" s="76"/>
      <c r="E172" s="76"/>
      <c r="F172" s="76"/>
      <c r="G172" s="76"/>
      <c r="H172" s="76"/>
      <c r="I172" s="165"/>
      <c r="J172" s="164"/>
    </row>
    <row r="173" spans="1:10" s="177" customFormat="1">
      <c r="A173" s="396"/>
      <c r="B173" s="55"/>
      <c r="C173" s="76"/>
      <c r="D173" s="76"/>
      <c r="E173" s="76"/>
      <c r="F173" s="76"/>
      <c r="G173" s="76"/>
      <c r="H173" s="76"/>
      <c r="I173" s="165"/>
      <c r="J173" s="164"/>
    </row>
    <row r="174" spans="1:10" s="177" customFormat="1">
      <c r="A174" s="395" t="s">
        <v>276</v>
      </c>
      <c r="B174" s="55"/>
      <c r="C174" s="76"/>
      <c r="D174" s="76"/>
      <c r="E174" s="76"/>
      <c r="F174" s="76"/>
      <c r="G174" s="76"/>
      <c r="H174" s="76"/>
      <c r="I174" s="165"/>
      <c r="J174" s="164"/>
    </row>
    <row r="175" spans="1:10" s="177" customFormat="1" ht="13.5" thickBot="1">
      <c r="A175" s="353" t="s">
        <v>161</v>
      </c>
      <c r="B175" s="350">
        <v>5</v>
      </c>
      <c r="C175" s="350">
        <v>4</v>
      </c>
      <c r="D175" s="350">
        <v>3</v>
      </c>
      <c r="E175" s="350">
        <v>2</v>
      </c>
      <c r="F175" s="350">
        <v>1</v>
      </c>
      <c r="G175" s="350" t="s">
        <v>162</v>
      </c>
      <c r="H175" s="76"/>
      <c r="I175" s="165"/>
      <c r="J175" s="164"/>
    </row>
    <row r="176" spans="1:10" s="177" customFormat="1">
      <c r="A176" s="396" t="s">
        <v>165</v>
      </c>
      <c r="B176" s="365">
        <v>0.33</v>
      </c>
      <c r="C176" s="365">
        <v>0.56000000000000005</v>
      </c>
      <c r="D176" s="365">
        <v>0.11</v>
      </c>
      <c r="E176" s="365">
        <v>0</v>
      </c>
      <c r="F176" s="365">
        <v>0</v>
      </c>
      <c r="G176" s="409">
        <f>SUMPRODUCT(B175:F175,B176:F176)</f>
        <v>4.2200000000000006</v>
      </c>
      <c r="H176" s="76"/>
      <c r="I176" s="165"/>
      <c r="J176" s="164"/>
    </row>
    <row r="177" spans="1:10" s="177" customFormat="1">
      <c r="A177" s="396"/>
      <c r="B177" s="55"/>
      <c r="C177" s="76"/>
      <c r="D177" s="76"/>
      <c r="E177" s="76"/>
      <c r="F177" s="76"/>
      <c r="G177" s="76"/>
      <c r="H177" s="76"/>
      <c r="I177" s="165"/>
      <c r="J177" s="164"/>
    </row>
    <row r="178" spans="1:10" s="177" customFormat="1">
      <c r="A178" s="394" t="s">
        <v>277</v>
      </c>
      <c r="B178" s="55"/>
      <c r="C178" s="76"/>
      <c r="D178" s="76"/>
      <c r="E178" s="76"/>
      <c r="F178" s="76"/>
      <c r="G178" s="76"/>
      <c r="H178" s="76"/>
      <c r="I178" s="165"/>
      <c r="J178" s="164"/>
    </row>
    <row r="179" spans="1:10" s="177" customFormat="1">
      <c r="A179" s="396"/>
      <c r="B179" s="55"/>
      <c r="C179" s="76"/>
      <c r="D179" s="76"/>
      <c r="E179" s="76"/>
      <c r="F179" s="76"/>
      <c r="G179" s="76"/>
      <c r="H179" s="76"/>
      <c r="I179" s="165"/>
      <c r="J179" s="164"/>
    </row>
    <row r="180" spans="1:10">
      <c r="A180" s="395" t="s">
        <v>278</v>
      </c>
      <c r="B180" s="55"/>
      <c r="C180" s="76"/>
      <c r="D180" s="76"/>
      <c r="E180" s="76"/>
      <c r="F180" s="76"/>
      <c r="G180" s="76"/>
      <c r="H180" s="165"/>
      <c r="I180" s="165"/>
      <c r="J180" s="164"/>
    </row>
    <row r="181" spans="1:10" ht="13.5" thickBot="1">
      <c r="A181" s="353" t="s">
        <v>161</v>
      </c>
      <c r="B181" s="350">
        <v>5</v>
      </c>
      <c r="C181" s="350">
        <v>4</v>
      </c>
      <c r="D181" s="350">
        <v>3</v>
      </c>
      <c r="E181" s="350">
        <v>2</v>
      </c>
      <c r="F181" s="350">
        <v>1</v>
      </c>
      <c r="G181" s="350" t="s">
        <v>162</v>
      </c>
      <c r="H181" s="165"/>
      <c r="I181" s="165"/>
      <c r="J181" s="164"/>
    </row>
    <row r="182" spans="1:10">
      <c r="A182" s="396" t="s">
        <v>279</v>
      </c>
      <c r="B182" s="365">
        <v>0.61</v>
      </c>
      <c r="C182" s="365">
        <v>0.28000000000000003</v>
      </c>
      <c r="D182" s="365">
        <v>0.11</v>
      </c>
      <c r="E182" s="365">
        <v>0</v>
      </c>
      <c r="F182" s="365">
        <v>0</v>
      </c>
      <c r="G182" s="409">
        <f>SUMPRODUCT(B181:F181,B182:F182)</f>
        <v>4.5</v>
      </c>
      <c r="H182" s="165"/>
      <c r="I182" s="165"/>
      <c r="J182" s="164"/>
    </row>
    <row r="183" spans="1:10">
      <c r="A183" s="396" t="s">
        <v>280</v>
      </c>
      <c r="B183" s="365">
        <v>0.72</v>
      </c>
      <c r="C183" s="365">
        <v>0.17</v>
      </c>
      <c r="D183" s="365">
        <v>0.06</v>
      </c>
      <c r="E183" s="365">
        <v>0.06</v>
      </c>
      <c r="F183" s="365">
        <v>0</v>
      </c>
      <c r="G183" s="409">
        <f>SUMPRODUCT(B181:F181,B183:F183)</f>
        <v>4.5799999999999992</v>
      </c>
      <c r="H183" s="165"/>
      <c r="I183" s="165"/>
      <c r="J183" s="164"/>
    </row>
    <row r="184" spans="1:10">
      <c r="A184" s="396" t="s">
        <v>281</v>
      </c>
      <c r="B184" s="365">
        <v>0.56000000000000005</v>
      </c>
      <c r="C184" s="365">
        <v>0.33</v>
      </c>
      <c r="D184" s="365">
        <v>0.06</v>
      </c>
      <c r="E184" s="365">
        <v>0.06</v>
      </c>
      <c r="F184" s="365">
        <v>0</v>
      </c>
      <c r="G184" s="409">
        <f>SUMPRODUCT(B181:F181,B184:F184)</f>
        <v>4.42</v>
      </c>
      <c r="H184" s="165"/>
      <c r="I184" s="165"/>
      <c r="J184" s="164"/>
    </row>
    <row r="185" spans="1:10">
      <c r="A185" s="230"/>
      <c r="B185" s="55"/>
      <c r="C185" s="76"/>
      <c r="D185" s="76"/>
      <c r="E185" s="76"/>
      <c r="F185" s="76"/>
      <c r="G185" s="76"/>
      <c r="H185" s="165"/>
      <c r="I185" s="165"/>
      <c r="J185" s="164"/>
    </row>
    <row r="186" spans="1:10">
      <c r="A186" s="394" t="s">
        <v>282</v>
      </c>
      <c r="B186" s="55"/>
      <c r="C186" s="76"/>
      <c r="D186" s="76"/>
      <c r="E186" s="76"/>
      <c r="F186" s="76"/>
      <c r="G186" s="76"/>
      <c r="H186" s="165"/>
      <c r="I186" s="165"/>
      <c r="J186" s="164"/>
    </row>
    <row r="187" spans="1:10">
      <c r="A187" s="230"/>
      <c r="B187" s="55"/>
      <c r="C187" s="76"/>
      <c r="D187" s="76"/>
      <c r="E187" s="76"/>
      <c r="F187" s="76"/>
      <c r="G187" s="76"/>
      <c r="H187" s="165"/>
      <c r="I187" s="165"/>
      <c r="J187" s="164"/>
    </row>
    <row r="188" spans="1:10">
      <c r="A188" s="230"/>
      <c r="B188" s="55"/>
      <c r="C188" s="76"/>
      <c r="D188" s="76"/>
      <c r="E188" s="76"/>
      <c r="F188" s="76"/>
      <c r="G188" s="76"/>
      <c r="H188" s="165"/>
      <c r="I188" s="165"/>
      <c r="J188" s="164"/>
    </row>
    <row r="189" spans="1:10">
      <c r="A189" s="230"/>
      <c r="B189" s="55"/>
      <c r="C189" s="76"/>
      <c r="D189" s="76"/>
      <c r="E189" s="76"/>
      <c r="F189" s="76"/>
      <c r="G189" s="76"/>
      <c r="H189" s="165"/>
      <c r="I189" s="165"/>
      <c r="J189" s="164"/>
    </row>
    <row r="190" spans="1:10">
      <c r="A190" s="230"/>
      <c r="B190" s="55"/>
      <c r="C190" s="76"/>
      <c r="D190" s="76"/>
      <c r="E190" s="76"/>
      <c r="F190" s="76"/>
      <c r="G190" s="76"/>
      <c r="H190" s="165"/>
      <c r="I190" s="165"/>
      <c r="J190" s="164"/>
    </row>
    <row r="191" spans="1:10">
      <c r="A191" s="230"/>
      <c r="B191" s="55"/>
      <c r="C191" s="76"/>
      <c r="D191" s="76"/>
      <c r="E191" s="76"/>
      <c r="F191" s="76"/>
      <c r="G191" s="76"/>
    </row>
    <row r="192" spans="1:10">
      <c r="A192" s="230"/>
      <c r="B192" s="55"/>
      <c r="C192" s="76"/>
      <c r="D192" s="76"/>
      <c r="E192" s="76"/>
      <c r="F192" s="76"/>
      <c r="G192" s="76"/>
    </row>
    <row r="193" spans="1:7">
      <c r="A193" s="230"/>
      <c r="B193" s="55"/>
      <c r="C193" s="76"/>
      <c r="D193" s="76"/>
      <c r="E193" s="76"/>
      <c r="F193" s="76"/>
      <c r="G193" s="76"/>
    </row>
    <row r="194" spans="1:7">
      <c r="A194" s="230"/>
      <c r="B194" s="55"/>
      <c r="C194" s="76"/>
      <c r="D194" s="76"/>
      <c r="E194" s="76"/>
      <c r="F194" s="76"/>
      <c r="G194" s="76"/>
    </row>
    <row r="195" spans="1:7">
      <c r="A195" s="230"/>
      <c r="B195" s="55"/>
      <c r="C195" s="76"/>
      <c r="D195" s="76"/>
      <c r="E195" s="76"/>
      <c r="F195" s="76"/>
      <c r="G195" s="76"/>
    </row>
    <row r="196" spans="1:7">
      <c r="A196" s="230"/>
      <c r="B196" s="55"/>
      <c r="C196" s="76"/>
      <c r="D196" s="76"/>
      <c r="E196" s="76"/>
      <c r="F196" s="76"/>
      <c r="G196" s="76"/>
    </row>
    <row r="197" spans="1:7">
      <c r="A197" s="230"/>
      <c r="B197" s="55"/>
      <c r="C197" s="76"/>
      <c r="D197" s="76"/>
      <c r="E197" s="76"/>
      <c r="F197" s="76"/>
      <c r="G197" s="76"/>
    </row>
    <row r="198" spans="1:7">
      <c r="A198" s="230"/>
      <c r="B198" s="55"/>
      <c r="C198" s="76"/>
      <c r="D198" s="76"/>
      <c r="E198" s="76"/>
      <c r="F198" s="76"/>
      <c r="G198" s="76"/>
    </row>
    <row r="199" spans="1:7">
      <c r="A199" s="230"/>
      <c r="B199" s="55"/>
      <c r="C199" s="76"/>
      <c r="D199" s="76"/>
      <c r="E199" s="76"/>
      <c r="F199" s="76"/>
      <c r="G199" s="76"/>
    </row>
    <row r="200" spans="1:7">
      <c r="A200" s="230"/>
      <c r="B200" s="55"/>
      <c r="C200" s="76"/>
      <c r="D200" s="76"/>
      <c r="E200" s="76"/>
      <c r="F200" s="76"/>
      <c r="G200" s="76"/>
    </row>
    <row r="201" spans="1:7">
      <c r="A201" s="230"/>
      <c r="B201" s="55"/>
      <c r="C201" s="76"/>
      <c r="D201" s="76"/>
      <c r="E201" s="76"/>
      <c r="F201" s="76"/>
      <c r="G201" s="76"/>
    </row>
    <row r="202" spans="1:7">
      <c r="A202" s="230"/>
      <c r="B202" s="55"/>
      <c r="C202" s="76"/>
      <c r="D202" s="76"/>
      <c r="E202" s="76"/>
      <c r="F202" s="76"/>
      <c r="G202" s="76"/>
    </row>
    <row r="203" spans="1:7">
      <c r="A203" s="230"/>
      <c r="B203" s="55"/>
      <c r="C203" s="76"/>
      <c r="D203" s="76"/>
      <c r="E203" s="76"/>
      <c r="F203" s="76"/>
      <c r="G203" s="76"/>
    </row>
    <row r="204" spans="1:7">
      <c r="A204" s="230"/>
      <c r="B204" s="55"/>
      <c r="C204" s="76"/>
      <c r="D204" s="76"/>
      <c r="E204" s="76"/>
      <c r="F204" s="76"/>
      <c r="G204" s="76"/>
    </row>
    <row r="205" spans="1:7">
      <c r="A205" s="230"/>
      <c r="B205" s="55"/>
      <c r="C205" s="76"/>
      <c r="D205" s="76"/>
      <c r="E205" s="76"/>
      <c r="F205" s="76"/>
      <c r="G205" s="76"/>
    </row>
    <row r="206" spans="1:7">
      <c r="A206" s="230"/>
      <c r="B206" s="55"/>
      <c r="C206" s="76"/>
      <c r="D206" s="76"/>
      <c r="E206" s="76"/>
      <c r="F206" s="76"/>
      <c r="G206" s="76"/>
    </row>
    <row r="207" spans="1:7">
      <c r="A207" s="230"/>
      <c r="B207" s="55"/>
      <c r="C207" s="76"/>
      <c r="D207" s="76"/>
      <c r="E207" s="76"/>
      <c r="F207" s="76"/>
      <c r="G207" s="76"/>
    </row>
    <row r="208" spans="1:7">
      <c r="A208" s="230"/>
      <c r="B208" s="55"/>
      <c r="C208" s="76"/>
      <c r="D208" s="76"/>
      <c r="E208" s="76"/>
      <c r="F208" s="76"/>
      <c r="G208" s="76"/>
    </row>
    <row r="209" spans="1:7">
      <c r="A209" s="230"/>
      <c r="B209" s="55"/>
      <c r="C209" s="76"/>
      <c r="D209" s="76"/>
      <c r="E209" s="76"/>
      <c r="F209" s="76"/>
      <c r="G209" s="76"/>
    </row>
  </sheetData>
  <mergeCells count="60">
    <mergeCell ref="A69:E69"/>
    <mergeCell ref="A78:E78"/>
    <mergeCell ref="A44:F44"/>
    <mergeCell ref="A56:E56"/>
    <mergeCell ref="E18:G18"/>
    <mergeCell ref="A7:G7"/>
    <mergeCell ref="A54:I54"/>
    <mergeCell ref="A58:E58"/>
    <mergeCell ref="A16:G16"/>
    <mergeCell ref="A55:E55"/>
    <mergeCell ref="A33:F33"/>
    <mergeCell ref="A8:G8"/>
    <mergeCell ref="A17:G17"/>
    <mergeCell ref="B18:D18"/>
    <mergeCell ref="A26:D26"/>
    <mergeCell ref="A57:E57"/>
    <mergeCell ref="A126:A127"/>
    <mergeCell ref="B126:B127"/>
    <mergeCell ref="C126:C127"/>
    <mergeCell ref="D126:D127"/>
    <mergeCell ref="E126:E127"/>
    <mergeCell ref="A125:H125"/>
    <mergeCell ref="E104:E105"/>
    <mergeCell ref="F104:F105"/>
    <mergeCell ref="G104:G105"/>
    <mergeCell ref="H104:H105"/>
    <mergeCell ref="A103:H103"/>
    <mergeCell ref="A104:A105"/>
    <mergeCell ref="B104:B105"/>
    <mergeCell ref="C104:C105"/>
    <mergeCell ref="A85:E85"/>
    <mergeCell ref="A94:E94"/>
    <mergeCell ref="D104:D105"/>
    <mergeCell ref="A1:J1"/>
    <mergeCell ref="G128:H128"/>
    <mergeCell ref="G129:H129"/>
    <mergeCell ref="G130:H130"/>
    <mergeCell ref="G132:H132"/>
    <mergeCell ref="G131:H131"/>
    <mergeCell ref="A2:J2"/>
    <mergeCell ref="A3:J3"/>
    <mergeCell ref="E10:G10"/>
    <mergeCell ref="A4:G4"/>
    <mergeCell ref="A5:G5"/>
    <mergeCell ref="A9:G9"/>
    <mergeCell ref="B10:D10"/>
    <mergeCell ref="A6:G6"/>
    <mergeCell ref="F126:F127"/>
    <mergeCell ref="G126:H127"/>
    <mergeCell ref="G143:H143"/>
    <mergeCell ref="G138:H138"/>
    <mergeCell ref="G139:H139"/>
    <mergeCell ref="G140:H140"/>
    <mergeCell ref="G141:H141"/>
    <mergeCell ref="G133:H133"/>
    <mergeCell ref="G137:H137"/>
    <mergeCell ref="G142:H142"/>
    <mergeCell ref="G134:H134"/>
    <mergeCell ref="G135:H135"/>
    <mergeCell ref="G136:H136"/>
  </mergeCells>
  <pageMargins left="0.7" right="0.7" top="0.75" bottom="0.75" header="0.3" footer="0.3"/>
  <pageSetup scale="18" orientation="landscape" verticalDpi="200" r:id="rId1"/>
  <headerFooter alignWithMargins="0">
    <oddFooter>&amp;R&amp;1#&amp;"Calibri"&amp;10&amp;KA80000Internal Use Only</oddFooter>
  </headerFooter>
  <rowBreaks count="1" manualBreakCount="1">
    <brk id="6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25"/>
  <sheetViews>
    <sheetView workbookViewId="0">
      <selection sqref="A1:J1"/>
    </sheetView>
  </sheetViews>
  <sheetFormatPr defaultColWidth="9.28515625" defaultRowHeight="12.75"/>
  <cols>
    <col min="1" max="1" width="35.7109375" style="53" customWidth="1"/>
    <col min="2" max="2" width="17.7109375" style="55" customWidth="1"/>
    <col min="3" max="3" width="15.7109375" style="76" customWidth="1"/>
    <col min="4" max="4" width="17.28515625" style="76" customWidth="1"/>
    <col min="5" max="6" width="17.7109375" style="76" customWidth="1"/>
    <col min="7" max="7" width="17.42578125" style="76" customWidth="1"/>
    <col min="8" max="9" width="15.28515625" style="76" customWidth="1"/>
    <col min="10" max="10" width="0.5703125" style="66" customWidth="1"/>
    <col min="11" max="16384" width="9.28515625" style="53"/>
  </cols>
  <sheetData>
    <row r="1" spans="1:10" ht="13.35" customHeight="1">
      <c r="A1" s="452" t="str">
        <f>Cover!B8</f>
        <v>Evergy Services, Inc. (ESI) Evaluation, Measurement, and Verification Report  – Commercial &amp; Industrial Databook</v>
      </c>
      <c r="B1" s="452"/>
      <c r="C1" s="452"/>
      <c r="D1" s="452"/>
      <c r="E1" s="452"/>
      <c r="F1" s="452"/>
      <c r="G1" s="452"/>
      <c r="H1" s="452"/>
      <c r="I1" s="452"/>
      <c r="J1" s="452"/>
    </row>
    <row r="2" spans="1:10" ht="35.25" customHeight="1">
      <c r="A2" s="506"/>
      <c r="B2" s="506"/>
      <c r="C2" s="506"/>
      <c r="D2" s="506"/>
      <c r="E2" s="506"/>
      <c r="F2" s="506"/>
      <c r="G2" s="506"/>
      <c r="H2" s="506"/>
      <c r="I2" s="506"/>
      <c r="J2" s="506"/>
    </row>
    <row r="3" spans="1:10">
      <c r="A3" s="507"/>
      <c r="B3" s="507"/>
      <c r="C3" s="507"/>
      <c r="D3" s="507"/>
      <c r="E3" s="507"/>
      <c r="F3" s="507"/>
      <c r="G3" s="507"/>
      <c r="H3" s="507"/>
      <c r="I3" s="507"/>
      <c r="J3" s="507"/>
    </row>
    <row r="4" spans="1:10" ht="30" customHeight="1">
      <c r="A4" s="480" t="s">
        <v>176</v>
      </c>
      <c r="B4" s="480"/>
      <c r="C4" s="480"/>
      <c r="D4" s="480"/>
      <c r="E4" s="480"/>
      <c r="F4" s="480"/>
      <c r="G4" s="480"/>
      <c r="H4" s="229"/>
      <c r="I4" s="229"/>
      <c r="J4" s="107"/>
    </row>
    <row r="5" spans="1:10" ht="15.75">
      <c r="A5" s="470" t="s">
        <v>56</v>
      </c>
      <c r="B5" s="470"/>
      <c r="C5" s="470"/>
      <c r="D5" s="470"/>
      <c r="E5" s="470"/>
      <c r="F5" s="470"/>
      <c r="G5" s="470"/>
      <c r="H5" s="229"/>
      <c r="I5" s="229"/>
      <c r="J5" s="107"/>
    </row>
    <row r="6" spans="1:10" ht="12.75" customHeight="1">
      <c r="A6" s="470"/>
      <c r="B6" s="470"/>
      <c r="C6" s="470"/>
      <c r="D6" s="470"/>
      <c r="E6" s="470"/>
      <c r="F6" s="470"/>
      <c r="G6" s="470"/>
      <c r="H6" s="229"/>
      <c r="I6" s="229"/>
      <c r="J6" s="107"/>
    </row>
    <row r="7" spans="1:10" ht="12.75" customHeight="1">
      <c r="A7" s="481" t="s">
        <v>26</v>
      </c>
      <c r="B7" s="481"/>
      <c r="C7" s="481"/>
      <c r="D7" s="481"/>
      <c r="E7" s="481"/>
      <c r="F7" s="481"/>
      <c r="G7" s="481"/>
      <c r="H7" s="229"/>
      <c r="I7" s="229"/>
      <c r="J7" s="107"/>
    </row>
    <row r="8" spans="1:10" ht="12.75" customHeight="1">
      <c r="A8" s="470"/>
      <c r="B8" s="470"/>
      <c r="C8" s="470"/>
      <c r="D8" s="470"/>
      <c r="E8" s="470"/>
      <c r="F8" s="470"/>
      <c r="G8" s="470"/>
      <c r="H8" s="229"/>
      <c r="I8" s="229"/>
      <c r="J8" s="107"/>
    </row>
    <row r="9" spans="1:10" s="117" customFormat="1">
      <c r="A9" s="429" t="s">
        <v>170</v>
      </c>
      <c r="B9" s="429"/>
      <c r="C9" s="429"/>
      <c r="D9" s="429"/>
      <c r="E9" s="429"/>
      <c r="F9" s="429"/>
      <c r="G9" s="429"/>
      <c r="H9" s="237"/>
      <c r="I9" s="237"/>
      <c r="J9" s="107"/>
    </row>
    <row r="10" spans="1:10" s="117" customFormat="1" ht="13.5" thickBot="1">
      <c r="A10" s="348"/>
      <c r="B10" s="491" t="s">
        <v>12</v>
      </c>
      <c r="C10" s="492"/>
      <c r="D10" s="493"/>
      <c r="E10" s="489" t="s">
        <v>13</v>
      </c>
      <c r="F10" s="490"/>
      <c r="G10" s="490"/>
      <c r="H10" s="237"/>
      <c r="I10" s="237"/>
      <c r="J10" s="150"/>
    </row>
    <row r="11" spans="1:10" s="117" customFormat="1" ht="26.25" thickBot="1">
      <c r="A11" s="353"/>
      <c r="B11" s="354" t="s">
        <v>57</v>
      </c>
      <c r="C11" s="351" t="s">
        <v>58</v>
      </c>
      <c r="D11" s="352" t="s">
        <v>59</v>
      </c>
      <c r="E11" s="350" t="s">
        <v>182</v>
      </c>
      <c r="F11" s="350" t="s">
        <v>58</v>
      </c>
      <c r="G11" s="350" t="s">
        <v>18</v>
      </c>
      <c r="H11" s="237"/>
      <c r="I11" s="237"/>
      <c r="J11" s="151"/>
    </row>
    <row r="12" spans="1:10" s="117" customFormat="1">
      <c r="A12" s="81" t="s">
        <v>60</v>
      </c>
      <c r="B12" s="502" t="s">
        <v>212</v>
      </c>
      <c r="C12" s="503"/>
      <c r="D12" s="138" t="s">
        <v>27</v>
      </c>
      <c r="E12" s="136">
        <f>'MEEIA 3 Targets'!G8</f>
        <v>19454539.392000027</v>
      </c>
      <c r="F12" s="136" t="s">
        <v>27</v>
      </c>
      <c r="G12" s="93">
        <v>0</v>
      </c>
      <c r="H12" s="237"/>
      <c r="I12" s="237"/>
      <c r="J12" s="163"/>
    </row>
    <row r="13" spans="1:10" s="117" customFormat="1">
      <c r="A13" s="81" t="s">
        <v>61</v>
      </c>
      <c r="B13" s="504"/>
      <c r="C13" s="505"/>
      <c r="D13" s="138" t="s">
        <v>27</v>
      </c>
      <c r="E13" s="173">
        <f>'MEEIA 3 Targets'!G16</f>
        <v>181.95839999999995</v>
      </c>
      <c r="F13" s="173" t="s">
        <v>27</v>
      </c>
      <c r="G13" s="93">
        <v>0</v>
      </c>
      <c r="H13" s="237"/>
      <c r="I13" s="237"/>
      <c r="J13" s="151"/>
    </row>
    <row r="14" spans="1:10" s="117" customFormat="1">
      <c r="A14" s="72"/>
      <c r="B14" s="136"/>
      <c r="C14" s="136"/>
      <c r="D14" s="93"/>
      <c r="E14" s="237"/>
      <c r="F14" s="237"/>
      <c r="G14" s="237"/>
      <c r="H14" s="237"/>
      <c r="I14" s="237"/>
      <c r="J14" s="150"/>
    </row>
    <row r="15" spans="1:10" s="117" customFormat="1">
      <c r="A15" s="124" t="s">
        <v>62</v>
      </c>
      <c r="B15" s="136"/>
      <c r="C15" s="136"/>
      <c r="D15" s="93"/>
      <c r="E15" s="237"/>
      <c r="F15" s="237"/>
      <c r="G15" s="237"/>
      <c r="H15" s="237"/>
      <c r="I15" s="237"/>
      <c r="J15" s="150"/>
    </row>
    <row r="16" spans="1:10" s="117" customFormat="1" ht="15.75">
      <c r="A16" s="470"/>
      <c r="B16" s="470"/>
      <c r="C16" s="470"/>
      <c r="D16" s="470"/>
      <c r="E16" s="470"/>
      <c r="F16" s="470"/>
      <c r="G16" s="470"/>
      <c r="H16" s="237"/>
      <c r="I16" s="237"/>
      <c r="J16" s="107"/>
    </row>
    <row r="17" spans="1:10" s="117" customFormat="1">
      <c r="A17" s="429" t="s">
        <v>175</v>
      </c>
      <c r="B17" s="429"/>
      <c r="C17" s="429"/>
      <c r="D17" s="429"/>
      <c r="E17" s="429"/>
      <c r="F17" s="429"/>
      <c r="G17" s="429"/>
      <c r="H17" s="237"/>
      <c r="I17" s="237"/>
      <c r="J17" s="107"/>
    </row>
    <row r="18" spans="1:10" s="117" customFormat="1" ht="13.5" thickBot="1">
      <c r="A18" s="348"/>
      <c r="B18" s="491" t="s">
        <v>12</v>
      </c>
      <c r="C18" s="492"/>
      <c r="D18" s="493"/>
      <c r="E18" s="489" t="s">
        <v>13</v>
      </c>
      <c r="F18" s="490"/>
      <c r="G18" s="490"/>
      <c r="H18" s="237"/>
      <c r="I18" s="237"/>
      <c r="J18" s="150"/>
    </row>
    <row r="19" spans="1:10" s="117" customFormat="1" ht="26.25" thickBot="1">
      <c r="A19" s="353"/>
      <c r="B19" s="354" t="s">
        <v>57</v>
      </c>
      <c r="C19" s="351" t="s">
        <v>58</v>
      </c>
      <c r="D19" s="352" t="s">
        <v>59</v>
      </c>
      <c r="E19" s="350" t="s">
        <v>182</v>
      </c>
      <c r="F19" s="350" t="s">
        <v>58</v>
      </c>
      <c r="G19" s="350" t="s">
        <v>18</v>
      </c>
      <c r="H19" s="237"/>
      <c r="I19" s="237"/>
      <c r="J19" s="151"/>
    </row>
    <row r="20" spans="1:10" s="117" customFormat="1">
      <c r="A20" s="81" t="s">
        <v>60</v>
      </c>
      <c r="B20" s="502" t="s">
        <v>212</v>
      </c>
      <c r="C20" s="503"/>
      <c r="D20" s="138" t="s">
        <v>27</v>
      </c>
      <c r="E20" s="136">
        <f>'MEEIA 3 Targets'!G26</f>
        <v>20470674.240000032</v>
      </c>
      <c r="F20" s="285" t="s">
        <v>27</v>
      </c>
      <c r="G20" s="93">
        <v>0</v>
      </c>
      <c r="H20" s="196"/>
      <c r="I20" s="198"/>
      <c r="J20" s="163"/>
    </row>
    <row r="21" spans="1:10" s="117" customFormat="1">
      <c r="A21" s="81" t="s">
        <v>61</v>
      </c>
      <c r="B21" s="504"/>
      <c r="C21" s="505"/>
      <c r="D21" s="138" t="s">
        <v>27</v>
      </c>
      <c r="E21" s="136">
        <f>'MEEIA 3 Targets'!G34</f>
        <v>227.44799999999998</v>
      </c>
      <c r="F21" s="173" t="s">
        <v>27</v>
      </c>
      <c r="G21" s="93">
        <v>0</v>
      </c>
      <c r="H21" s="197"/>
      <c r="I21" s="198"/>
      <c r="J21" s="151"/>
    </row>
    <row r="22" spans="1:10" ht="15">
      <c r="A22" s="230"/>
      <c r="J22" s="104"/>
    </row>
    <row r="23" spans="1:10">
      <c r="A23" s="230"/>
      <c r="J23" s="156"/>
    </row>
    <row r="25" spans="1:10">
      <c r="A25" s="230"/>
      <c r="J25" s="156"/>
    </row>
  </sheetData>
  <mergeCells count="17">
    <mergeCell ref="B12:C13"/>
    <mergeCell ref="B20:C21"/>
    <mergeCell ref="A17:G17"/>
    <mergeCell ref="B18:D18"/>
    <mergeCell ref="E18:G18"/>
    <mergeCell ref="A1:J1"/>
    <mergeCell ref="B10:D10"/>
    <mergeCell ref="E10:G10"/>
    <mergeCell ref="A16:G16"/>
    <mergeCell ref="A5:G5"/>
    <mergeCell ref="A2:J2"/>
    <mergeCell ref="A3:J3"/>
    <mergeCell ref="A4:G4"/>
    <mergeCell ref="A6:G6"/>
    <mergeCell ref="A7:G7"/>
    <mergeCell ref="A8:G8"/>
    <mergeCell ref="A9:G9"/>
  </mergeCells>
  <pageMargins left="0.7" right="0.7" top="0.75" bottom="0.75" header="0.3" footer="0.3"/>
  <pageSetup scale="73" orientation="landscape" verticalDpi="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U322"/>
  <sheetViews>
    <sheetView showGridLines="0" workbookViewId="0">
      <selection sqref="A1:T1"/>
    </sheetView>
  </sheetViews>
  <sheetFormatPr defaultColWidth="8.7109375" defaultRowHeight="12.75"/>
  <cols>
    <col min="1" max="1" width="49.7109375" style="193" customWidth="1"/>
    <col min="2" max="2" width="17.7109375" style="2" customWidth="1"/>
    <col min="3" max="3" width="17.5703125" style="23" customWidth="1"/>
    <col min="4" max="4" width="16.7109375" style="23" customWidth="1"/>
    <col min="5" max="6" width="17.7109375" style="23" customWidth="1"/>
    <col min="7" max="9" width="17.42578125" style="23" customWidth="1"/>
    <col min="10" max="11" width="15.28515625" style="23" customWidth="1"/>
    <col min="12" max="12" width="0.42578125" style="59" customWidth="1"/>
    <col min="13" max="16384" width="8.7109375" style="193"/>
  </cols>
  <sheetData>
    <row r="1" spans="1:21" ht="13.35" customHeight="1">
      <c r="A1" s="452" t="str">
        <f>Cover!B8</f>
        <v>Evergy Services, Inc. (ESI) Evaluation, Measurement, and Verification Report  – Commercial &amp; Industrial Databook</v>
      </c>
      <c r="B1" s="452"/>
      <c r="C1" s="452"/>
      <c r="D1" s="452"/>
      <c r="E1" s="452"/>
      <c r="F1" s="452"/>
      <c r="G1" s="452"/>
      <c r="H1" s="452"/>
      <c r="I1" s="452"/>
      <c r="J1" s="452"/>
      <c r="K1" s="452"/>
      <c r="L1" s="452"/>
      <c r="M1" s="452"/>
      <c r="N1" s="452"/>
      <c r="O1" s="452"/>
      <c r="P1" s="452"/>
      <c r="Q1" s="452"/>
      <c r="R1" s="452"/>
      <c r="S1" s="452"/>
      <c r="T1" s="452"/>
      <c r="U1" s="216"/>
    </row>
    <row r="2" spans="1:21" ht="35.25" customHeight="1">
      <c r="A2" s="453"/>
      <c r="B2" s="453"/>
      <c r="C2" s="453"/>
      <c r="D2" s="453"/>
      <c r="E2" s="453"/>
      <c r="F2" s="453"/>
      <c r="G2" s="453"/>
      <c r="H2" s="453"/>
      <c r="I2" s="453"/>
      <c r="J2" s="453"/>
      <c r="K2" s="453"/>
      <c r="L2" s="453"/>
      <c r="M2" s="216"/>
      <c r="N2" s="216"/>
      <c r="O2" s="216"/>
      <c r="P2" s="216"/>
      <c r="Q2" s="216"/>
      <c r="R2" s="216"/>
      <c r="S2" s="216"/>
      <c r="T2" s="216"/>
      <c r="U2" s="216"/>
    </row>
    <row r="3" spans="1:21">
      <c r="A3" s="454"/>
      <c r="B3" s="454"/>
      <c r="C3" s="454"/>
      <c r="D3" s="454"/>
      <c r="E3" s="454"/>
      <c r="F3" s="454"/>
      <c r="G3" s="454"/>
      <c r="H3" s="454"/>
      <c r="I3" s="454"/>
      <c r="J3" s="454"/>
      <c r="K3" s="454"/>
      <c r="L3" s="454"/>
      <c r="M3" s="216"/>
      <c r="N3" s="216"/>
      <c r="O3" s="216"/>
      <c r="P3" s="216"/>
      <c r="Q3" s="216"/>
      <c r="R3" s="216"/>
      <c r="S3" s="216"/>
      <c r="T3" s="216"/>
      <c r="U3" s="216"/>
    </row>
    <row r="4" spans="1:21" ht="30" customHeight="1">
      <c r="A4" s="480" t="s">
        <v>166</v>
      </c>
      <c r="B4" s="480"/>
      <c r="C4" s="480"/>
      <c r="D4" s="480"/>
      <c r="E4" s="480"/>
      <c r="F4" s="480"/>
      <c r="G4" s="480"/>
      <c r="H4" s="221"/>
      <c r="I4" s="221"/>
      <c r="J4" s="215"/>
      <c r="K4" s="215"/>
      <c r="L4" s="57"/>
      <c r="M4" s="216"/>
      <c r="N4" s="216"/>
      <c r="O4" s="216"/>
      <c r="P4" s="216"/>
      <c r="Q4" s="216"/>
      <c r="R4" s="216"/>
      <c r="S4" s="216"/>
      <c r="T4" s="216"/>
      <c r="U4" s="216"/>
    </row>
    <row r="5" spans="1:21" ht="15.75">
      <c r="A5" s="470" t="s">
        <v>56</v>
      </c>
      <c r="B5" s="470"/>
      <c r="C5" s="470"/>
      <c r="D5" s="470"/>
      <c r="E5" s="470"/>
      <c r="F5" s="470"/>
      <c r="G5" s="470"/>
      <c r="H5" s="223"/>
      <c r="I5" s="223"/>
      <c r="J5" s="215"/>
      <c r="K5" s="215"/>
      <c r="L5" s="57"/>
      <c r="M5" s="216"/>
      <c r="N5" s="216"/>
      <c r="O5" s="216"/>
      <c r="P5" s="216"/>
      <c r="Q5" s="216"/>
      <c r="R5" s="216"/>
      <c r="S5" s="216"/>
      <c r="T5" s="216"/>
      <c r="U5" s="216"/>
    </row>
    <row r="6" spans="1:21" ht="13.5" customHeight="1">
      <c r="A6" s="470"/>
      <c r="B6" s="470"/>
      <c r="C6" s="470"/>
      <c r="D6" s="470"/>
      <c r="E6" s="470"/>
      <c r="F6" s="470"/>
      <c r="G6" s="470"/>
      <c r="H6" s="223"/>
      <c r="I6" s="223"/>
      <c r="J6" s="215"/>
      <c r="K6" s="215"/>
      <c r="L6" s="57"/>
      <c r="M6" s="216"/>
      <c r="N6" s="216"/>
      <c r="O6" s="216"/>
      <c r="P6" s="216"/>
      <c r="Q6" s="216"/>
      <c r="R6" s="216"/>
      <c r="S6" s="216"/>
      <c r="T6" s="216"/>
      <c r="U6" s="216"/>
    </row>
    <row r="7" spans="1:21" ht="13.5" customHeight="1">
      <c r="A7" s="481" t="s">
        <v>26</v>
      </c>
      <c r="B7" s="481"/>
      <c r="C7" s="481"/>
      <c r="D7" s="481"/>
      <c r="E7" s="481"/>
      <c r="F7" s="481"/>
      <c r="G7" s="481"/>
      <c r="H7" s="227"/>
      <c r="I7" s="227"/>
      <c r="J7" s="215"/>
      <c r="K7" s="215"/>
      <c r="L7" s="57"/>
      <c r="M7" s="216"/>
      <c r="N7" s="216"/>
      <c r="O7" s="216"/>
      <c r="P7" s="216"/>
      <c r="Q7" s="216"/>
      <c r="R7" s="216"/>
      <c r="S7" s="216"/>
      <c r="T7" s="216"/>
      <c r="U7" s="216"/>
    </row>
    <row r="8" spans="1:21" ht="13.5" customHeight="1">
      <c r="A8" s="215"/>
      <c r="B8" s="215"/>
      <c r="C8" s="215"/>
      <c r="D8" s="215"/>
      <c r="E8" s="215"/>
      <c r="F8" s="215"/>
      <c r="G8" s="215"/>
      <c r="H8" s="215"/>
      <c r="I8" s="215"/>
      <c r="J8" s="215"/>
      <c r="K8" s="215"/>
      <c r="L8" s="57"/>
      <c r="M8" s="216"/>
      <c r="N8" s="216"/>
      <c r="O8" s="216"/>
      <c r="P8" s="216"/>
      <c r="Q8" s="216"/>
      <c r="R8" s="216"/>
      <c r="S8" s="216"/>
      <c r="T8" s="216"/>
      <c r="U8" s="216"/>
    </row>
    <row r="9" spans="1:21" ht="12.75" customHeight="1">
      <c r="A9" s="215"/>
      <c r="B9" s="215"/>
      <c r="C9" s="215"/>
      <c r="D9" s="215"/>
      <c r="E9" s="215"/>
      <c r="F9" s="215"/>
      <c r="G9" s="215"/>
      <c r="H9" s="215"/>
      <c r="I9" s="215"/>
      <c r="J9" s="215"/>
      <c r="K9" s="215"/>
      <c r="L9" s="57"/>
      <c r="M9" s="216"/>
      <c r="N9" s="216"/>
      <c r="O9" s="216"/>
      <c r="P9" s="216"/>
      <c r="Q9" s="216"/>
      <c r="R9" s="216"/>
      <c r="S9" s="216"/>
      <c r="T9" s="216"/>
      <c r="U9" s="216"/>
    </row>
    <row r="10" spans="1:21">
      <c r="A10" s="215"/>
      <c r="B10" s="215"/>
      <c r="C10" s="215"/>
      <c r="D10" s="215"/>
      <c r="E10" s="215"/>
      <c r="F10" s="215"/>
      <c r="G10" s="215"/>
      <c r="H10" s="215"/>
      <c r="I10" s="215"/>
      <c r="J10" s="215"/>
      <c r="K10" s="215"/>
      <c r="L10" s="113"/>
      <c r="M10" s="216"/>
      <c r="N10" s="216"/>
      <c r="O10" s="216"/>
      <c r="P10" s="216"/>
      <c r="Q10" s="216"/>
      <c r="R10" s="216"/>
      <c r="S10" s="216"/>
      <c r="T10" s="216"/>
      <c r="U10" s="216"/>
    </row>
    <row r="11" spans="1:21" ht="13.5" customHeight="1">
      <c r="A11" s="215"/>
      <c r="B11" s="215"/>
      <c r="C11" s="215"/>
      <c r="D11" s="215"/>
      <c r="E11" s="215"/>
      <c r="F11" s="215"/>
      <c r="G11" s="215"/>
      <c r="H11" s="215"/>
      <c r="I11" s="215"/>
      <c r="J11" s="215"/>
      <c r="K11" s="215"/>
      <c r="L11" s="114"/>
      <c r="M11" s="216"/>
      <c r="N11" s="216"/>
      <c r="O11" s="216"/>
      <c r="P11" s="216"/>
      <c r="Q11" s="216"/>
      <c r="R11" s="216"/>
      <c r="S11" s="216"/>
      <c r="T11" s="216"/>
      <c r="U11" s="216"/>
    </row>
    <row r="12" spans="1:21" ht="13.5" customHeight="1">
      <c r="A12" s="215"/>
      <c r="B12" s="215"/>
      <c r="C12" s="215"/>
      <c r="D12" s="215"/>
      <c r="E12" s="215"/>
      <c r="F12" s="215"/>
      <c r="G12" s="215"/>
      <c r="H12" s="215"/>
      <c r="I12" s="215"/>
      <c r="J12" s="215"/>
      <c r="K12" s="215"/>
      <c r="L12" s="58"/>
      <c r="M12" s="216"/>
      <c r="N12" s="216"/>
      <c r="O12" s="216"/>
      <c r="P12" s="216"/>
      <c r="Q12" s="216"/>
      <c r="R12" s="216"/>
      <c r="S12" s="216"/>
      <c r="T12" s="216"/>
      <c r="U12" s="216"/>
    </row>
    <row r="13" spans="1:21" s="201" customFormat="1" ht="13.5" customHeight="1">
      <c r="A13" s="38"/>
      <c r="B13" s="77"/>
      <c r="C13" s="13"/>
      <c r="D13" s="77"/>
      <c r="E13" s="13"/>
      <c r="F13" s="77"/>
      <c r="G13" s="13"/>
      <c r="H13" s="13"/>
      <c r="I13" s="13"/>
      <c r="J13" s="23"/>
      <c r="K13" s="215"/>
      <c r="L13" s="61"/>
      <c r="M13" s="216"/>
      <c r="N13" s="216"/>
      <c r="O13" s="216"/>
      <c r="P13" s="216"/>
      <c r="Q13" s="216"/>
      <c r="R13" s="216"/>
      <c r="S13" s="216"/>
      <c r="T13" s="216"/>
      <c r="U13" s="216"/>
    </row>
    <row r="14" spans="1:21" s="201" customFormat="1" ht="13.5" customHeight="1">
      <c r="A14" s="38"/>
      <c r="B14" s="77"/>
      <c r="C14" s="13"/>
      <c r="D14" s="77"/>
      <c r="E14" s="13"/>
      <c r="F14" s="77"/>
      <c r="G14" s="13"/>
      <c r="H14" s="13"/>
      <c r="I14" s="13"/>
      <c r="J14" s="23"/>
      <c r="K14" s="215"/>
      <c r="L14" s="61"/>
      <c r="M14" s="216"/>
      <c r="N14" s="216"/>
      <c r="O14" s="216"/>
      <c r="P14" s="216"/>
      <c r="Q14" s="216"/>
      <c r="R14" s="216"/>
      <c r="S14" s="216"/>
      <c r="T14" s="216"/>
      <c r="U14" s="216"/>
    </row>
    <row r="15" spans="1:21" s="201" customFormat="1" ht="13.5" customHeight="1">
      <c r="A15" s="38"/>
      <c r="B15" s="77"/>
      <c r="C15" s="13"/>
      <c r="D15" s="77"/>
      <c r="E15" s="13"/>
      <c r="F15" s="77"/>
      <c r="G15" s="13"/>
      <c r="H15" s="13"/>
      <c r="I15" s="13"/>
      <c r="J15" s="23"/>
      <c r="K15" s="215"/>
      <c r="L15" s="61"/>
      <c r="M15" s="216"/>
      <c r="N15" s="216"/>
      <c r="O15" s="216"/>
      <c r="P15" s="216"/>
      <c r="Q15" s="216"/>
      <c r="R15" s="216"/>
      <c r="S15" s="216"/>
      <c r="T15" s="216"/>
      <c r="U15" s="216"/>
    </row>
    <row r="16" spans="1:21" s="200" customFormat="1">
      <c r="A16" s="216"/>
      <c r="B16" s="2"/>
      <c r="C16" s="23"/>
      <c r="D16" s="23"/>
      <c r="E16" s="23"/>
      <c r="F16" s="23"/>
      <c r="G16" s="23"/>
      <c r="H16" s="23"/>
      <c r="I16" s="23"/>
      <c r="J16" s="23"/>
      <c r="K16" s="215"/>
      <c r="L16" s="61"/>
      <c r="M16" s="216"/>
      <c r="N16" s="216"/>
      <c r="O16" s="216"/>
      <c r="P16" s="216"/>
      <c r="Q16" s="216"/>
      <c r="R16" s="216"/>
      <c r="S16" s="216"/>
      <c r="T16" s="216"/>
      <c r="U16" s="216"/>
    </row>
    <row r="17" spans="1:21" s="200" customFormat="1">
      <c r="A17" s="216"/>
      <c r="B17" s="2"/>
      <c r="C17" s="23"/>
      <c r="D17" s="23"/>
      <c r="E17" s="23"/>
      <c r="F17" s="23"/>
      <c r="G17" s="23"/>
      <c r="H17" s="23"/>
      <c r="I17" s="23"/>
      <c r="J17" s="23"/>
      <c r="K17" s="215"/>
      <c r="L17" s="61"/>
      <c r="M17" s="216"/>
      <c r="N17" s="216"/>
      <c r="O17" s="216"/>
      <c r="P17" s="216"/>
      <c r="Q17" s="216"/>
      <c r="R17" s="216"/>
      <c r="S17" s="216"/>
      <c r="T17" s="216"/>
      <c r="U17" s="216"/>
    </row>
    <row r="18" spans="1:21" s="200" customFormat="1">
      <c r="A18" s="216"/>
      <c r="B18" s="2"/>
      <c r="C18" s="23"/>
      <c r="D18" s="23"/>
      <c r="E18" s="23"/>
      <c r="F18" s="23"/>
      <c r="G18" s="23"/>
      <c r="H18" s="23"/>
      <c r="I18" s="23"/>
      <c r="J18" s="23"/>
      <c r="K18" s="215"/>
      <c r="L18" s="61"/>
      <c r="M18" s="216"/>
      <c r="N18" s="216"/>
      <c r="O18" s="216"/>
      <c r="P18" s="216"/>
      <c r="Q18" s="216"/>
      <c r="R18" s="216"/>
      <c r="S18" s="216"/>
      <c r="T18" s="216"/>
      <c r="U18" s="216"/>
    </row>
    <row r="19" spans="1:21" s="200" customFormat="1">
      <c r="A19" s="216"/>
      <c r="B19" s="2"/>
      <c r="C19" s="23"/>
      <c r="D19" s="23"/>
      <c r="E19" s="23"/>
      <c r="F19" s="23"/>
      <c r="G19" s="23"/>
      <c r="H19" s="23"/>
      <c r="I19" s="23"/>
      <c r="J19" s="23"/>
      <c r="K19" s="215"/>
      <c r="L19" s="61"/>
      <c r="M19" s="216"/>
      <c r="N19" s="216"/>
      <c r="O19" s="216"/>
      <c r="P19" s="216"/>
      <c r="Q19" s="216"/>
      <c r="R19" s="216"/>
      <c r="S19" s="216"/>
      <c r="T19" s="216"/>
      <c r="U19" s="216"/>
    </row>
    <row r="20" spans="1:21" s="200" customFormat="1">
      <c r="A20" s="216"/>
      <c r="B20" s="2"/>
      <c r="C20" s="23"/>
      <c r="D20" s="23"/>
      <c r="E20" s="23"/>
      <c r="F20" s="23"/>
      <c r="G20" s="23"/>
      <c r="H20" s="23"/>
      <c r="I20" s="23"/>
      <c r="J20" s="23"/>
      <c r="K20" s="215"/>
      <c r="L20" s="61"/>
      <c r="M20" s="216"/>
      <c r="N20" s="216"/>
      <c r="O20" s="216"/>
      <c r="P20" s="216"/>
      <c r="Q20" s="216"/>
      <c r="R20" s="216"/>
      <c r="S20" s="216"/>
      <c r="T20" s="216"/>
      <c r="U20" s="216"/>
    </row>
    <row r="21" spans="1:21" s="200" customFormat="1">
      <c r="A21" s="216"/>
      <c r="B21" s="2"/>
      <c r="C21" s="23"/>
      <c r="D21" s="23"/>
      <c r="E21" s="23"/>
      <c r="F21" s="23"/>
      <c r="G21" s="23"/>
      <c r="H21" s="23"/>
      <c r="I21" s="23"/>
      <c r="J21" s="23"/>
      <c r="K21" s="215"/>
      <c r="L21" s="61"/>
      <c r="M21" s="216"/>
      <c r="N21" s="216"/>
      <c r="O21" s="216"/>
      <c r="P21" s="216"/>
      <c r="Q21" s="216"/>
      <c r="R21" s="216"/>
      <c r="S21" s="216"/>
      <c r="T21" s="216"/>
      <c r="U21" s="216"/>
    </row>
    <row r="22" spans="1:21" s="200" customFormat="1">
      <c r="A22" s="216"/>
      <c r="B22" s="2"/>
      <c r="C22" s="23"/>
      <c r="D22" s="23"/>
      <c r="E22" s="23"/>
      <c r="F22" s="23"/>
      <c r="G22" s="23"/>
      <c r="H22" s="23"/>
      <c r="I22" s="23"/>
      <c r="J22" s="23"/>
      <c r="K22" s="215"/>
      <c r="L22" s="61"/>
      <c r="M22" s="216"/>
      <c r="N22" s="216"/>
      <c r="O22" s="216"/>
      <c r="P22" s="216"/>
      <c r="Q22" s="216"/>
      <c r="R22" s="216"/>
      <c r="S22" s="216"/>
      <c r="T22" s="216"/>
      <c r="U22" s="216"/>
    </row>
    <row r="23" spans="1:21" s="200" customFormat="1">
      <c r="A23" s="216"/>
      <c r="B23" s="2"/>
      <c r="C23" s="23"/>
      <c r="D23" s="23"/>
      <c r="E23" s="23"/>
      <c r="F23" s="23"/>
      <c r="G23" s="23"/>
      <c r="H23" s="23"/>
      <c r="I23" s="23"/>
      <c r="J23" s="23"/>
      <c r="K23" s="215"/>
      <c r="L23" s="61"/>
      <c r="M23" s="216"/>
      <c r="N23" s="216"/>
      <c r="O23" s="216"/>
      <c r="P23" s="216"/>
      <c r="Q23" s="216"/>
      <c r="R23" s="216"/>
      <c r="S23" s="216"/>
      <c r="T23" s="216"/>
      <c r="U23" s="216"/>
    </row>
    <row r="24" spans="1:21" s="200" customFormat="1">
      <c r="A24" s="216"/>
      <c r="B24" s="2"/>
      <c r="C24" s="23"/>
      <c r="D24" s="23"/>
      <c r="E24" s="23"/>
      <c r="F24" s="23"/>
      <c r="G24" s="23"/>
      <c r="H24" s="23"/>
      <c r="I24" s="23"/>
      <c r="J24" s="23"/>
      <c r="K24" s="215"/>
      <c r="L24" s="61"/>
      <c r="M24" s="216"/>
      <c r="N24" s="216"/>
      <c r="O24" s="216"/>
      <c r="P24" s="216"/>
      <c r="Q24" s="216"/>
      <c r="R24" s="216"/>
      <c r="S24" s="216"/>
      <c r="T24" s="216"/>
      <c r="U24" s="216"/>
    </row>
    <row r="25" spans="1:21" s="200" customFormat="1">
      <c r="A25" s="216"/>
      <c r="B25" s="2"/>
      <c r="C25" s="23"/>
      <c r="D25" s="23"/>
      <c r="E25" s="23"/>
      <c r="F25" s="23"/>
      <c r="G25" s="23"/>
      <c r="H25" s="23"/>
      <c r="I25" s="23"/>
      <c r="J25" s="23"/>
      <c r="K25" s="215"/>
      <c r="L25" s="61"/>
      <c r="M25" s="216"/>
      <c r="N25" s="216"/>
      <c r="O25" s="216"/>
      <c r="P25" s="216"/>
      <c r="Q25" s="216"/>
      <c r="R25" s="216"/>
      <c r="S25" s="216"/>
      <c r="T25" s="216"/>
      <c r="U25" s="216"/>
    </row>
    <row r="26" spans="1:21" s="200" customFormat="1">
      <c r="A26" s="216"/>
      <c r="B26" s="2"/>
      <c r="C26" s="23"/>
      <c r="D26" s="23"/>
      <c r="E26" s="23"/>
      <c r="F26" s="23"/>
      <c r="G26" s="23"/>
      <c r="H26" s="23"/>
      <c r="I26" s="23"/>
      <c r="J26" s="23"/>
      <c r="K26" s="215"/>
      <c r="L26" s="61"/>
      <c r="M26" s="216"/>
      <c r="N26" s="216"/>
      <c r="O26" s="216"/>
      <c r="P26" s="216"/>
      <c r="Q26" s="216"/>
      <c r="R26" s="216"/>
      <c r="S26" s="216"/>
      <c r="T26" s="216"/>
      <c r="U26" s="216"/>
    </row>
    <row r="27" spans="1:21" s="200" customFormat="1">
      <c r="A27" s="216"/>
      <c r="B27" s="2"/>
      <c r="C27" s="23"/>
      <c r="D27" s="23"/>
      <c r="E27" s="23"/>
      <c r="F27" s="23"/>
      <c r="G27" s="23"/>
      <c r="H27" s="23"/>
      <c r="I27" s="23"/>
      <c r="J27" s="23"/>
      <c r="K27" s="215"/>
      <c r="L27" s="61"/>
      <c r="M27" s="216"/>
      <c r="N27" s="216"/>
      <c r="O27" s="216"/>
      <c r="P27" s="216"/>
      <c r="Q27" s="216"/>
      <c r="R27" s="216"/>
      <c r="S27" s="216"/>
      <c r="T27" s="216"/>
      <c r="U27" s="216"/>
    </row>
    <row r="28" spans="1:21" s="200" customFormat="1">
      <c r="A28" s="216"/>
      <c r="B28" s="2"/>
      <c r="C28" s="23"/>
      <c r="D28" s="23"/>
      <c r="E28" s="23"/>
      <c r="F28" s="23"/>
      <c r="G28" s="23"/>
      <c r="H28" s="23"/>
      <c r="I28" s="23"/>
      <c r="J28" s="23"/>
      <c r="K28" s="215"/>
      <c r="L28" s="61"/>
      <c r="M28" s="216"/>
      <c r="N28" s="216"/>
      <c r="O28" s="216"/>
      <c r="P28" s="216"/>
      <c r="Q28" s="216"/>
      <c r="R28" s="216"/>
      <c r="S28" s="216"/>
      <c r="T28" s="216"/>
      <c r="U28" s="216"/>
    </row>
    <row r="29" spans="1:21" s="200" customFormat="1">
      <c r="A29" s="216"/>
      <c r="B29" s="2"/>
      <c r="C29" s="23"/>
      <c r="D29" s="23"/>
      <c r="E29" s="23"/>
      <c r="F29" s="23"/>
      <c r="G29" s="23"/>
      <c r="H29" s="23"/>
      <c r="I29" s="23"/>
      <c r="J29" s="23"/>
      <c r="K29" s="215"/>
      <c r="L29" s="61"/>
      <c r="M29" s="216"/>
      <c r="N29" s="216"/>
      <c r="O29" s="216"/>
      <c r="P29" s="216"/>
      <c r="Q29" s="216"/>
      <c r="R29" s="216"/>
      <c r="S29" s="216"/>
      <c r="T29" s="216"/>
      <c r="U29" s="216"/>
    </row>
    <row r="30" spans="1:21" s="200" customFormat="1">
      <c r="A30" s="216"/>
      <c r="B30" s="2"/>
      <c r="C30" s="23"/>
      <c r="D30" s="23"/>
      <c r="E30" s="23"/>
      <c r="F30" s="23"/>
      <c r="G30" s="23"/>
      <c r="H30" s="23"/>
      <c r="I30" s="23"/>
      <c r="J30" s="23"/>
      <c r="K30" s="215"/>
      <c r="L30" s="61"/>
      <c r="M30" s="216"/>
      <c r="N30" s="216"/>
      <c r="O30" s="216"/>
      <c r="P30" s="216"/>
      <c r="Q30" s="216"/>
      <c r="R30" s="216"/>
      <c r="S30" s="216"/>
      <c r="T30" s="216"/>
      <c r="U30" s="216"/>
    </row>
    <row r="31" spans="1:21" s="200" customFormat="1">
      <c r="A31" s="216"/>
      <c r="B31" s="2"/>
      <c r="C31" s="23"/>
      <c r="D31" s="23"/>
      <c r="E31" s="23"/>
      <c r="F31" s="23"/>
      <c r="G31" s="23"/>
      <c r="H31" s="23"/>
      <c r="I31" s="23"/>
      <c r="J31" s="23"/>
      <c r="K31" s="215"/>
      <c r="L31" s="61"/>
      <c r="M31" s="216"/>
      <c r="N31" s="216"/>
      <c r="O31" s="216"/>
      <c r="P31" s="216"/>
      <c r="Q31" s="216"/>
      <c r="R31" s="216"/>
      <c r="S31" s="216"/>
      <c r="T31" s="216"/>
      <c r="U31" s="216"/>
    </row>
    <row r="32" spans="1:21" s="200" customFormat="1">
      <c r="A32" s="216"/>
      <c r="B32" s="2"/>
      <c r="C32" s="23"/>
      <c r="D32" s="23"/>
      <c r="E32" s="23"/>
      <c r="F32" s="23"/>
      <c r="G32" s="23"/>
      <c r="H32" s="23"/>
      <c r="I32" s="23"/>
      <c r="J32" s="23"/>
      <c r="K32" s="215"/>
      <c r="L32" s="61"/>
      <c r="M32" s="216"/>
      <c r="N32" s="216"/>
      <c r="O32" s="216"/>
      <c r="P32" s="216"/>
      <c r="Q32" s="216"/>
      <c r="R32" s="216"/>
      <c r="S32" s="216"/>
      <c r="T32" s="216"/>
      <c r="U32" s="216"/>
    </row>
    <row r="33" spans="1:21" s="200" customFormat="1">
      <c r="A33" s="216"/>
      <c r="B33" s="2"/>
      <c r="C33" s="23"/>
      <c r="D33" s="23"/>
      <c r="E33" s="23"/>
      <c r="F33" s="23"/>
      <c r="G33" s="23"/>
      <c r="H33" s="23"/>
      <c r="I33" s="23"/>
      <c r="J33" s="23"/>
      <c r="K33" s="215"/>
      <c r="L33" s="61"/>
      <c r="M33" s="216"/>
      <c r="N33" s="216"/>
      <c r="O33" s="216"/>
      <c r="P33" s="216"/>
      <c r="Q33" s="216"/>
      <c r="R33" s="216"/>
      <c r="S33" s="216"/>
      <c r="T33" s="216"/>
      <c r="U33" s="216"/>
    </row>
    <row r="34" spans="1:21" s="200" customFormat="1">
      <c r="A34" s="216"/>
      <c r="B34" s="2"/>
      <c r="C34" s="23"/>
      <c r="D34" s="23"/>
      <c r="E34" s="23"/>
      <c r="F34" s="23"/>
      <c r="G34" s="23"/>
      <c r="H34" s="23"/>
      <c r="I34" s="23"/>
      <c r="J34" s="23"/>
      <c r="K34" s="215"/>
      <c r="L34" s="61"/>
      <c r="M34" s="216"/>
      <c r="N34" s="216"/>
      <c r="O34" s="216"/>
      <c r="P34" s="216"/>
      <c r="Q34" s="216"/>
      <c r="R34" s="216"/>
      <c r="S34" s="216"/>
      <c r="T34" s="216"/>
      <c r="U34" s="216"/>
    </row>
    <row r="35" spans="1:21" s="200" customFormat="1">
      <c r="A35" s="216"/>
      <c r="B35" s="2"/>
      <c r="C35" s="23"/>
      <c r="D35" s="23"/>
      <c r="E35" s="23"/>
      <c r="F35" s="23"/>
      <c r="G35" s="23"/>
      <c r="H35" s="23"/>
      <c r="I35" s="23"/>
      <c r="J35" s="23"/>
      <c r="K35" s="215"/>
      <c r="L35" s="61"/>
      <c r="M35" s="216"/>
      <c r="N35" s="216"/>
      <c r="O35" s="216"/>
      <c r="P35" s="216"/>
      <c r="Q35" s="216"/>
      <c r="R35" s="216"/>
      <c r="S35" s="216"/>
      <c r="T35" s="216"/>
      <c r="U35" s="216"/>
    </row>
    <row r="36" spans="1:21" s="200" customFormat="1">
      <c r="A36" s="216"/>
      <c r="B36" s="2"/>
      <c r="C36" s="23"/>
      <c r="D36" s="23"/>
      <c r="E36" s="23"/>
      <c r="F36" s="23"/>
      <c r="G36" s="23"/>
      <c r="H36" s="23"/>
      <c r="I36" s="23"/>
      <c r="J36" s="23"/>
      <c r="K36" s="215"/>
      <c r="L36" s="61"/>
      <c r="M36" s="216"/>
      <c r="N36" s="216"/>
      <c r="O36" s="216"/>
      <c r="P36" s="216"/>
      <c r="Q36" s="216"/>
      <c r="R36" s="216"/>
      <c r="S36" s="216"/>
      <c r="T36" s="216"/>
      <c r="U36" s="216"/>
    </row>
    <row r="37" spans="1:21" s="200" customFormat="1">
      <c r="A37" s="216"/>
      <c r="B37" s="2"/>
      <c r="C37" s="23"/>
      <c r="D37" s="23"/>
      <c r="E37" s="23"/>
      <c r="F37" s="23"/>
      <c r="G37" s="23"/>
      <c r="H37" s="23"/>
      <c r="I37" s="23"/>
      <c r="J37" s="23"/>
      <c r="K37" s="215"/>
      <c r="L37" s="61"/>
      <c r="M37" s="216"/>
      <c r="N37" s="216"/>
      <c r="O37" s="216"/>
      <c r="P37" s="216"/>
      <c r="Q37" s="216"/>
      <c r="R37" s="216"/>
      <c r="S37" s="216"/>
      <c r="T37" s="216"/>
      <c r="U37" s="216"/>
    </row>
    <row r="38" spans="1:21" s="200" customFormat="1">
      <c r="A38" s="216"/>
      <c r="B38" s="2"/>
      <c r="C38" s="23"/>
      <c r="D38" s="23"/>
      <c r="E38" s="23"/>
      <c r="F38" s="23"/>
      <c r="G38" s="23"/>
      <c r="H38" s="23"/>
      <c r="I38" s="23"/>
      <c r="J38" s="23"/>
      <c r="K38" s="215"/>
      <c r="L38" s="61"/>
      <c r="M38" s="216"/>
      <c r="N38" s="216"/>
      <c r="O38" s="216"/>
      <c r="P38" s="216"/>
      <c r="Q38" s="216"/>
      <c r="R38" s="216"/>
      <c r="S38" s="216"/>
      <c r="T38" s="216"/>
      <c r="U38" s="216"/>
    </row>
    <row r="39" spans="1:21" s="201" customFormat="1">
      <c r="A39" s="216"/>
      <c r="B39" s="2"/>
      <c r="C39" s="23"/>
      <c r="D39" s="23"/>
      <c r="E39" s="23"/>
      <c r="F39" s="23"/>
      <c r="G39" s="23"/>
      <c r="H39" s="23"/>
      <c r="I39" s="23"/>
      <c r="J39" s="23"/>
      <c r="K39" s="215"/>
      <c r="L39" s="61"/>
      <c r="M39" s="216"/>
      <c r="N39" s="216"/>
      <c r="O39" s="216"/>
      <c r="P39" s="216"/>
      <c r="Q39" s="216"/>
      <c r="R39" s="216"/>
      <c r="S39" s="216"/>
      <c r="T39" s="216"/>
      <c r="U39" s="216"/>
    </row>
    <row r="40" spans="1:21" s="201" customFormat="1">
      <c r="A40" s="216"/>
      <c r="B40" s="2"/>
      <c r="C40" s="23"/>
      <c r="D40" s="23"/>
      <c r="E40" s="23"/>
      <c r="F40" s="23"/>
      <c r="G40" s="23"/>
      <c r="H40" s="23"/>
      <c r="I40" s="23"/>
      <c r="J40" s="23"/>
      <c r="K40" s="215"/>
      <c r="L40" s="61"/>
      <c r="M40" s="216"/>
      <c r="N40" s="216"/>
      <c r="O40" s="216"/>
      <c r="P40" s="216"/>
      <c r="Q40" s="216"/>
      <c r="R40" s="216"/>
      <c r="S40" s="216"/>
      <c r="T40" s="216"/>
      <c r="U40" s="216"/>
    </row>
    <row r="41" spans="1:21" s="201" customFormat="1">
      <c r="A41" s="216"/>
      <c r="B41" s="2"/>
      <c r="C41" s="23"/>
      <c r="D41" s="23"/>
      <c r="E41" s="23"/>
      <c r="F41" s="23"/>
      <c r="G41" s="23"/>
      <c r="H41" s="23"/>
      <c r="I41" s="23"/>
      <c r="J41" s="23"/>
      <c r="K41" s="215"/>
      <c r="L41" s="61"/>
      <c r="M41" s="216"/>
      <c r="N41" s="216"/>
      <c r="O41" s="216"/>
      <c r="P41" s="216"/>
      <c r="Q41" s="216"/>
      <c r="R41" s="216"/>
      <c r="S41" s="216"/>
      <c r="T41" s="216"/>
      <c r="U41" s="216"/>
    </row>
    <row r="42" spans="1:21" s="201" customFormat="1">
      <c r="A42" s="216"/>
      <c r="B42" s="2"/>
      <c r="C42" s="23"/>
      <c r="D42" s="23"/>
      <c r="E42" s="23"/>
      <c r="F42" s="23"/>
      <c r="G42" s="23"/>
      <c r="H42" s="23"/>
      <c r="I42" s="23"/>
      <c r="J42" s="23"/>
      <c r="K42" s="215"/>
      <c r="L42" s="61"/>
      <c r="M42" s="216"/>
      <c r="N42" s="216"/>
      <c r="O42" s="216"/>
      <c r="P42" s="216"/>
      <c r="Q42" s="216"/>
      <c r="R42" s="216"/>
      <c r="S42" s="216"/>
      <c r="T42" s="216"/>
      <c r="U42" s="216"/>
    </row>
    <row r="43" spans="1:21" s="201" customFormat="1">
      <c r="A43" s="216"/>
      <c r="B43" s="2"/>
      <c r="C43" s="23"/>
      <c r="D43" s="23"/>
      <c r="E43" s="23"/>
      <c r="F43" s="23"/>
      <c r="G43" s="23"/>
      <c r="H43" s="23"/>
      <c r="I43" s="23"/>
      <c r="J43" s="23"/>
      <c r="K43" s="215"/>
      <c r="L43" s="61"/>
      <c r="M43" s="216"/>
      <c r="N43" s="216"/>
      <c r="O43" s="216"/>
      <c r="P43" s="216"/>
      <c r="Q43" s="216"/>
      <c r="R43" s="216"/>
      <c r="S43" s="216"/>
      <c r="T43" s="216"/>
      <c r="U43" s="216"/>
    </row>
    <row r="44" spans="1:21" s="201" customFormat="1">
      <c r="A44" s="216"/>
      <c r="B44" s="2"/>
      <c r="C44" s="23"/>
      <c r="D44" s="23"/>
      <c r="E44" s="23"/>
      <c r="F44" s="23"/>
      <c r="G44" s="23"/>
      <c r="H44" s="23"/>
      <c r="I44" s="23"/>
      <c r="J44" s="23"/>
      <c r="K44" s="215"/>
      <c r="L44" s="61"/>
      <c r="M44" s="216"/>
      <c r="N44" s="216"/>
      <c r="O44" s="216"/>
      <c r="P44" s="216"/>
      <c r="Q44" s="216"/>
      <c r="R44" s="216"/>
      <c r="S44" s="216"/>
      <c r="T44" s="216"/>
      <c r="U44" s="216"/>
    </row>
    <row r="45" spans="1:21" s="201" customFormat="1">
      <c r="A45" s="216"/>
      <c r="B45" s="2"/>
      <c r="C45" s="23"/>
      <c r="D45" s="23"/>
      <c r="E45" s="23"/>
      <c r="F45" s="23"/>
      <c r="G45" s="23"/>
      <c r="H45" s="23"/>
      <c r="I45" s="23"/>
      <c r="J45" s="23"/>
      <c r="K45" s="215"/>
      <c r="L45" s="61"/>
      <c r="M45" s="216"/>
      <c r="N45" s="216"/>
      <c r="O45" s="216"/>
      <c r="P45" s="216"/>
      <c r="Q45" s="216"/>
      <c r="R45" s="216"/>
      <c r="S45" s="216"/>
      <c r="T45" s="216"/>
      <c r="U45" s="216"/>
    </row>
    <row r="46" spans="1:21" s="201" customFormat="1">
      <c r="A46" s="216"/>
      <c r="B46" s="2"/>
      <c r="C46" s="23"/>
      <c r="D46" s="23"/>
      <c r="E46" s="23"/>
      <c r="F46" s="23"/>
      <c r="G46" s="23"/>
      <c r="H46" s="23"/>
      <c r="I46" s="23"/>
      <c r="J46" s="23"/>
      <c r="K46" s="215"/>
      <c r="L46" s="61"/>
      <c r="M46" s="216"/>
      <c r="N46" s="216"/>
      <c r="O46" s="216"/>
      <c r="P46" s="216"/>
      <c r="Q46" s="216"/>
      <c r="R46" s="216"/>
      <c r="S46" s="216"/>
      <c r="T46" s="216"/>
      <c r="U46" s="216"/>
    </row>
    <row r="47" spans="1:21" s="201" customFormat="1">
      <c r="A47" s="216"/>
      <c r="B47" s="2"/>
      <c r="C47" s="23"/>
      <c r="D47" s="23"/>
      <c r="E47" s="23"/>
      <c r="F47" s="23"/>
      <c r="G47" s="23"/>
      <c r="H47" s="23"/>
      <c r="I47" s="23"/>
      <c r="J47" s="23"/>
      <c r="K47" s="215"/>
      <c r="L47" s="61"/>
      <c r="M47" s="216"/>
      <c r="N47" s="216"/>
      <c r="O47" s="216"/>
      <c r="P47" s="216"/>
      <c r="Q47" s="216"/>
      <c r="R47" s="216"/>
      <c r="S47" s="216"/>
      <c r="T47" s="216"/>
      <c r="U47" s="216"/>
    </row>
    <row r="48" spans="1:21" s="201" customFormat="1">
      <c r="A48" s="216"/>
      <c r="B48" s="2"/>
      <c r="C48" s="23"/>
      <c r="D48" s="23"/>
      <c r="E48" s="23"/>
      <c r="F48" s="23"/>
      <c r="G48" s="23"/>
      <c r="H48" s="23"/>
      <c r="I48" s="23"/>
      <c r="J48" s="23"/>
      <c r="K48" s="215"/>
      <c r="L48" s="61"/>
      <c r="M48" s="216"/>
      <c r="N48" s="216"/>
      <c r="O48" s="216"/>
      <c r="P48" s="216"/>
      <c r="Q48" s="216"/>
      <c r="R48" s="216"/>
      <c r="S48" s="216"/>
      <c r="T48" s="216"/>
      <c r="U48" s="216"/>
    </row>
    <row r="49" spans="1:21" s="201" customFormat="1">
      <c r="A49" s="216"/>
      <c r="B49" s="2"/>
      <c r="C49" s="23"/>
      <c r="D49" s="23"/>
      <c r="E49" s="23"/>
      <c r="F49" s="23"/>
      <c r="G49" s="23"/>
      <c r="H49" s="23"/>
      <c r="I49" s="23"/>
      <c r="J49" s="23"/>
      <c r="K49" s="215"/>
      <c r="L49" s="61"/>
      <c r="M49" s="216"/>
      <c r="N49" s="216"/>
      <c r="O49" s="216"/>
      <c r="P49" s="216"/>
      <c r="Q49" s="216"/>
      <c r="R49" s="216"/>
      <c r="S49" s="216"/>
      <c r="T49" s="216"/>
      <c r="U49" s="216"/>
    </row>
    <row r="50" spans="1:21" s="201" customFormat="1">
      <c r="A50" s="216"/>
      <c r="B50" s="2"/>
      <c r="C50" s="23"/>
      <c r="D50" s="23"/>
      <c r="E50" s="23"/>
      <c r="F50" s="23"/>
      <c r="G50" s="23"/>
      <c r="H50" s="23"/>
      <c r="I50" s="23"/>
      <c r="J50" s="23"/>
      <c r="K50" s="215"/>
      <c r="L50" s="61"/>
      <c r="M50" s="216"/>
      <c r="N50" s="216"/>
      <c r="O50" s="216"/>
      <c r="P50" s="216"/>
      <c r="Q50" s="216"/>
      <c r="R50" s="216"/>
      <c r="S50" s="216"/>
      <c r="T50" s="216"/>
      <c r="U50" s="216"/>
    </row>
    <row r="51" spans="1:21" s="201" customFormat="1">
      <c r="B51" s="2"/>
      <c r="C51" s="23"/>
      <c r="D51" s="23"/>
      <c r="E51" s="23"/>
      <c r="F51" s="23"/>
      <c r="G51" s="23"/>
      <c r="H51" s="23"/>
      <c r="I51" s="23"/>
      <c r="J51" s="23"/>
      <c r="K51" s="215"/>
      <c r="L51" s="61"/>
    </row>
    <row r="52" spans="1:21" s="201" customFormat="1">
      <c r="B52" s="2"/>
      <c r="C52" s="23"/>
      <c r="D52" s="23"/>
      <c r="E52" s="23"/>
      <c r="F52" s="23"/>
      <c r="G52" s="23"/>
      <c r="H52" s="23"/>
      <c r="I52" s="23"/>
      <c r="J52" s="23"/>
      <c r="K52" s="215"/>
      <c r="L52" s="61"/>
    </row>
    <row r="53" spans="1:21" s="201" customFormat="1">
      <c r="B53" s="2"/>
      <c r="C53" s="23"/>
      <c r="D53" s="23"/>
      <c r="E53" s="23"/>
      <c r="F53" s="23"/>
      <c r="G53" s="23"/>
      <c r="H53" s="23"/>
      <c r="I53" s="23"/>
      <c r="J53" s="23"/>
      <c r="K53" s="215"/>
      <c r="L53" s="61"/>
    </row>
    <row r="54" spans="1:21" s="201" customFormat="1">
      <c r="B54" s="2"/>
      <c r="C54" s="23"/>
      <c r="D54" s="23"/>
      <c r="E54" s="23"/>
      <c r="F54" s="23"/>
      <c r="G54" s="23"/>
      <c r="H54" s="23"/>
      <c r="I54" s="23"/>
      <c r="J54" s="23"/>
      <c r="K54" s="215"/>
      <c r="L54" s="61"/>
    </row>
    <row r="55" spans="1:21" s="201" customFormat="1">
      <c r="B55" s="2"/>
      <c r="C55" s="23"/>
      <c r="D55" s="23"/>
      <c r="E55" s="23"/>
      <c r="F55" s="23"/>
      <c r="G55" s="23"/>
      <c r="H55" s="23"/>
      <c r="I55" s="23"/>
      <c r="J55" s="23"/>
      <c r="K55" s="215"/>
      <c r="L55" s="61"/>
    </row>
    <row r="56" spans="1:21" s="201" customFormat="1">
      <c r="B56" s="2"/>
      <c r="C56" s="23"/>
      <c r="D56" s="23"/>
      <c r="E56" s="23"/>
      <c r="F56" s="23"/>
      <c r="G56" s="23"/>
      <c r="H56" s="23"/>
      <c r="I56" s="23"/>
      <c r="J56" s="23"/>
      <c r="K56" s="215"/>
      <c r="L56" s="61"/>
    </row>
    <row r="57" spans="1:21" s="201" customFormat="1">
      <c r="B57" s="2"/>
      <c r="C57" s="23"/>
      <c r="D57" s="23"/>
      <c r="E57" s="23"/>
      <c r="F57" s="23"/>
      <c r="G57" s="23"/>
      <c r="H57" s="23"/>
      <c r="I57" s="23"/>
      <c r="J57" s="23"/>
      <c r="K57" s="215"/>
      <c r="L57" s="61"/>
    </row>
    <row r="58" spans="1:21" s="201" customFormat="1">
      <c r="B58" s="2"/>
      <c r="C58" s="23"/>
      <c r="D58" s="23"/>
      <c r="E58" s="23"/>
      <c r="F58" s="23"/>
      <c r="G58" s="23"/>
      <c r="H58" s="23"/>
      <c r="I58" s="23"/>
      <c r="J58" s="23"/>
      <c r="K58" s="215"/>
      <c r="L58" s="61"/>
    </row>
    <row r="59" spans="1:21" s="201" customFormat="1">
      <c r="B59" s="2"/>
      <c r="C59" s="23"/>
      <c r="D59" s="23"/>
      <c r="E59" s="23"/>
      <c r="F59" s="23"/>
      <c r="G59" s="23"/>
      <c r="H59" s="23"/>
      <c r="I59" s="23"/>
      <c r="J59" s="23"/>
      <c r="K59" s="215"/>
      <c r="L59" s="61"/>
    </row>
    <row r="60" spans="1:21" s="201" customFormat="1">
      <c r="B60" s="2"/>
      <c r="C60" s="23"/>
      <c r="D60" s="23"/>
      <c r="E60" s="23"/>
      <c r="F60" s="23"/>
      <c r="G60" s="23"/>
      <c r="H60" s="23"/>
      <c r="I60" s="23"/>
      <c r="J60" s="23"/>
      <c r="K60" s="215"/>
      <c r="L60" s="61"/>
    </row>
    <row r="61" spans="1:21" s="201" customFormat="1">
      <c r="B61" s="2"/>
      <c r="C61" s="23"/>
      <c r="D61" s="23"/>
      <c r="E61" s="23"/>
      <c r="F61" s="23"/>
      <c r="G61" s="23"/>
      <c r="H61" s="23"/>
      <c r="I61" s="23"/>
      <c r="J61" s="23"/>
      <c r="K61" s="215"/>
      <c r="L61" s="61"/>
    </row>
    <row r="62" spans="1:21" s="201" customFormat="1">
      <c r="B62" s="2"/>
      <c r="C62" s="23"/>
      <c r="D62" s="23"/>
      <c r="E62" s="23"/>
      <c r="F62" s="23"/>
      <c r="G62" s="23"/>
      <c r="H62" s="23"/>
      <c r="I62" s="23"/>
      <c r="J62" s="23"/>
      <c r="K62" s="215"/>
      <c r="L62" s="61"/>
    </row>
    <row r="63" spans="1:21" s="201" customFormat="1">
      <c r="B63" s="2"/>
      <c r="C63" s="23"/>
      <c r="D63" s="23"/>
      <c r="E63" s="23"/>
      <c r="F63" s="23"/>
      <c r="G63" s="23"/>
      <c r="H63" s="23"/>
      <c r="I63" s="23"/>
      <c r="J63" s="23"/>
      <c r="K63" s="215"/>
      <c r="L63" s="61"/>
    </row>
    <row r="64" spans="1:21" s="201" customFormat="1">
      <c r="B64" s="2"/>
      <c r="C64" s="23"/>
      <c r="D64" s="23"/>
      <c r="E64" s="23"/>
      <c r="F64" s="23"/>
      <c r="G64" s="23"/>
      <c r="H64" s="23"/>
      <c r="I64" s="23"/>
      <c r="J64" s="23"/>
      <c r="K64" s="215"/>
      <c r="L64" s="61"/>
    </row>
    <row r="65" spans="2:12" s="201" customFormat="1">
      <c r="B65" s="2"/>
      <c r="C65" s="23"/>
      <c r="D65" s="23"/>
      <c r="E65" s="23"/>
      <c r="F65" s="23"/>
      <c r="G65" s="23"/>
      <c r="H65" s="23"/>
      <c r="I65" s="23"/>
      <c r="J65" s="23"/>
      <c r="K65" s="215"/>
      <c r="L65" s="61"/>
    </row>
    <row r="66" spans="2:12" s="201" customFormat="1">
      <c r="B66" s="2"/>
      <c r="C66" s="23"/>
      <c r="D66" s="23"/>
      <c r="E66" s="23"/>
      <c r="F66" s="23"/>
      <c r="G66" s="23"/>
      <c r="H66" s="23"/>
      <c r="I66" s="23"/>
      <c r="J66" s="23"/>
      <c r="K66" s="215"/>
      <c r="L66" s="61"/>
    </row>
    <row r="67" spans="2:12" s="201" customFormat="1">
      <c r="B67" s="2"/>
      <c r="C67" s="23"/>
      <c r="D67" s="23"/>
      <c r="E67" s="23"/>
      <c r="F67" s="23"/>
      <c r="G67" s="23"/>
      <c r="H67" s="23"/>
      <c r="I67" s="23"/>
      <c r="J67" s="23"/>
      <c r="K67" s="215"/>
      <c r="L67" s="61"/>
    </row>
    <row r="68" spans="2:12" s="201" customFormat="1">
      <c r="B68" s="2"/>
      <c r="C68" s="23"/>
      <c r="D68" s="23"/>
      <c r="E68" s="23"/>
      <c r="F68" s="23"/>
      <c r="G68" s="23"/>
      <c r="H68" s="23"/>
      <c r="I68" s="23"/>
      <c r="J68" s="23"/>
      <c r="K68" s="215"/>
      <c r="L68" s="61"/>
    </row>
    <row r="69" spans="2:12" s="201" customFormat="1">
      <c r="B69" s="2"/>
      <c r="C69" s="23"/>
      <c r="D69" s="23"/>
      <c r="E69" s="23"/>
      <c r="F69" s="23"/>
      <c r="G69" s="23"/>
      <c r="H69" s="23"/>
      <c r="I69" s="23"/>
      <c r="J69" s="23"/>
      <c r="K69" s="215"/>
      <c r="L69" s="61"/>
    </row>
    <row r="70" spans="2:12" s="201" customFormat="1">
      <c r="B70" s="2"/>
      <c r="C70" s="23"/>
      <c r="D70" s="23"/>
      <c r="E70" s="23"/>
      <c r="F70" s="23"/>
      <c r="G70" s="23"/>
      <c r="H70" s="23"/>
      <c r="I70" s="23"/>
      <c r="J70" s="23"/>
      <c r="K70" s="215"/>
      <c r="L70" s="61"/>
    </row>
    <row r="71" spans="2:12" s="201" customFormat="1">
      <c r="B71" s="2"/>
      <c r="C71" s="23"/>
      <c r="D71" s="23"/>
      <c r="E71" s="23"/>
      <c r="F71" s="23"/>
      <c r="G71" s="23"/>
      <c r="H71" s="23"/>
      <c r="I71" s="23"/>
      <c r="J71" s="23"/>
      <c r="K71" s="215"/>
      <c r="L71" s="61"/>
    </row>
    <row r="72" spans="2:12" s="201" customFormat="1">
      <c r="B72" s="2"/>
      <c r="C72" s="23"/>
      <c r="D72" s="23"/>
      <c r="E72" s="23"/>
      <c r="F72" s="23"/>
      <c r="G72" s="23"/>
      <c r="H72" s="23"/>
      <c r="I72" s="23"/>
      <c r="J72" s="23"/>
      <c r="K72" s="215"/>
      <c r="L72" s="61"/>
    </row>
    <row r="73" spans="2:12" s="201" customFormat="1">
      <c r="B73" s="2"/>
      <c r="C73" s="23"/>
      <c r="D73" s="23"/>
      <c r="E73" s="23"/>
      <c r="F73" s="23"/>
      <c r="G73" s="23"/>
      <c r="H73" s="23"/>
      <c r="I73" s="23"/>
      <c r="J73" s="23"/>
      <c r="K73" s="215"/>
      <c r="L73" s="61"/>
    </row>
    <row r="74" spans="2:12" s="201" customFormat="1">
      <c r="B74" s="2"/>
      <c r="C74" s="23"/>
      <c r="D74" s="23"/>
      <c r="E74" s="23"/>
      <c r="F74" s="23"/>
      <c r="G74" s="23"/>
      <c r="H74" s="23"/>
      <c r="I74" s="23"/>
      <c r="J74" s="23"/>
      <c r="K74" s="215"/>
      <c r="L74" s="61"/>
    </row>
    <row r="75" spans="2:12" s="201" customFormat="1">
      <c r="B75" s="2"/>
      <c r="C75" s="23"/>
      <c r="D75" s="23"/>
      <c r="E75" s="23"/>
      <c r="F75" s="23"/>
      <c r="G75" s="23"/>
      <c r="H75" s="23"/>
      <c r="I75" s="23"/>
      <c r="J75" s="23"/>
      <c r="K75" s="215"/>
      <c r="L75" s="61"/>
    </row>
    <row r="76" spans="2:12" s="201" customFormat="1">
      <c r="B76" s="2"/>
      <c r="C76" s="23"/>
      <c r="D76" s="23"/>
      <c r="E76" s="23"/>
      <c r="F76" s="23"/>
      <c r="G76" s="23"/>
      <c r="H76" s="23"/>
      <c r="I76" s="23"/>
      <c r="J76" s="23"/>
      <c r="K76" s="215"/>
      <c r="L76" s="61"/>
    </row>
    <row r="77" spans="2:12" s="201" customFormat="1">
      <c r="B77" s="2"/>
      <c r="C77" s="23"/>
      <c r="D77" s="23"/>
      <c r="E77" s="23"/>
      <c r="F77" s="23"/>
      <c r="G77" s="23"/>
      <c r="H77" s="23"/>
      <c r="I77" s="23"/>
      <c r="J77" s="23"/>
      <c r="K77" s="215"/>
      <c r="L77" s="61"/>
    </row>
    <row r="78" spans="2:12" s="201" customFormat="1">
      <c r="B78" s="2"/>
      <c r="C78" s="23"/>
      <c r="D78" s="23"/>
      <c r="E78" s="23"/>
      <c r="F78" s="23"/>
      <c r="G78" s="23"/>
      <c r="H78" s="23"/>
      <c r="I78" s="23"/>
      <c r="J78" s="23"/>
      <c r="K78" s="215"/>
      <c r="L78" s="61"/>
    </row>
    <row r="79" spans="2:12" s="201" customFormat="1">
      <c r="B79" s="2"/>
      <c r="C79" s="23"/>
      <c r="D79" s="23"/>
      <c r="E79" s="23"/>
      <c r="F79" s="23"/>
      <c r="G79" s="23"/>
      <c r="H79" s="23"/>
      <c r="I79" s="23"/>
      <c r="J79" s="23"/>
      <c r="K79" s="215"/>
      <c r="L79" s="61"/>
    </row>
    <row r="80" spans="2:12" s="201" customFormat="1">
      <c r="B80" s="2"/>
      <c r="C80" s="23"/>
      <c r="D80" s="23"/>
      <c r="E80" s="23"/>
      <c r="F80" s="23"/>
      <c r="G80" s="23"/>
      <c r="H80" s="23"/>
      <c r="I80" s="23"/>
      <c r="J80" s="23"/>
      <c r="K80" s="215"/>
      <c r="L80" s="61"/>
    </row>
    <row r="81" spans="2:12" s="201" customFormat="1">
      <c r="B81" s="2"/>
      <c r="C81" s="23"/>
      <c r="D81" s="23"/>
      <c r="E81" s="23"/>
      <c r="F81" s="23"/>
      <c r="G81" s="23"/>
      <c r="H81" s="23"/>
      <c r="I81" s="23"/>
      <c r="J81" s="23"/>
      <c r="K81" s="215"/>
      <c r="L81" s="61"/>
    </row>
    <row r="82" spans="2:12" s="201" customFormat="1">
      <c r="B82" s="2"/>
      <c r="C82" s="23"/>
      <c r="D82" s="23"/>
      <c r="E82" s="23"/>
      <c r="F82" s="23"/>
      <c r="G82" s="23"/>
      <c r="H82" s="23"/>
      <c r="I82" s="23"/>
      <c r="J82" s="23"/>
      <c r="K82" s="215"/>
      <c r="L82" s="61"/>
    </row>
    <row r="83" spans="2:12" s="201" customFormat="1">
      <c r="B83" s="2"/>
      <c r="C83" s="23"/>
      <c r="D83" s="23"/>
      <c r="E83" s="23"/>
      <c r="F83" s="23"/>
      <c r="G83" s="23"/>
      <c r="H83" s="23"/>
      <c r="I83" s="23"/>
      <c r="J83" s="23"/>
      <c r="K83" s="215"/>
      <c r="L83" s="61"/>
    </row>
    <row r="84" spans="2:12" s="201" customFormat="1">
      <c r="B84" s="2"/>
      <c r="C84" s="23"/>
      <c r="D84" s="23"/>
      <c r="E84" s="23"/>
      <c r="F84" s="23"/>
      <c r="G84" s="23"/>
      <c r="H84" s="23"/>
      <c r="I84" s="23"/>
      <c r="J84" s="23"/>
      <c r="K84" s="215"/>
      <c r="L84" s="61"/>
    </row>
    <row r="85" spans="2:12" s="201" customFormat="1">
      <c r="B85" s="2"/>
      <c r="C85" s="23"/>
      <c r="D85" s="23"/>
      <c r="E85" s="23"/>
      <c r="F85" s="23"/>
      <c r="G85" s="23"/>
      <c r="H85" s="23"/>
      <c r="I85" s="23"/>
      <c r="J85" s="23"/>
      <c r="K85" s="215"/>
      <c r="L85" s="61"/>
    </row>
    <row r="86" spans="2:12" s="201" customFormat="1">
      <c r="B86" s="2"/>
      <c r="C86" s="23"/>
      <c r="D86" s="23"/>
      <c r="E86" s="23"/>
      <c r="F86" s="23"/>
      <c r="G86" s="23"/>
      <c r="H86" s="23"/>
      <c r="I86" s="23"/>
      <c r="J86" s="23"/>
      <c r="K86" s="215"/>
      <c r="L86" s="61"/>
    </row>
    <row r="87" spans="2:12" s="201" customFormat="1">
      <c r="B87" s="2"/>
      <c r="C87" s="23"/>
      <c r="D87" s="23"/>
      <c r="E87" s="23"/>
      <c r="F87" s="23"/>
      <c r="G87" s="23"/>
      <c r="H87" s="23"/>
      <c r="I87" s="23"/>
      <c r="J87" s="23"/>
      <c r="K87" s="215"/>
      <c r="L87" s="61"/>
    </row>
    <row r="88" spans="2:12" s="201" customFormat="1">
      <c r="B88" s="2"/>
      <c r="C88" s="23"/>
      <c r="D88" s="23"/>
      <c r="E88" s="23"/>
      <c r="F88" s="23"/>
      <c r="G88" s="23"/>
      <c r="H88" s="23"/>
      <c r="I88" s="23"/>
      <c r="J88" s="23"/>
      <c r="K88" s="215"/>
      <c r="L88" s="61"/>
    </row>
    <row r="89" spans="2:12" s="201" customFormat="1">
      <c r="B89" s="2"/>
      <c r="C89" s="23"/>
      <c r="D89" s="23"/>
      <c r="E89" s="23"/>
      <c r="F89" s="23"/>
      <c r="G89" s="23"/>
      <c r="H89" s="23"/>
      <c r="I89" s="23"/>
      <c r="J89" s="23"/>
      <c r="K89" s="215"/>
      <c r="L89" s="61"/>
    </row>
    <row r="90" spans="2:12" s="201" customFormat="1">
      <c r="B90" s="2"/>
      <c r="C90" s="23"/>
      <c r="D90" s="23"/>
      <c r="E90" s="23"/>
      <c r="F90" s="23"/>
      <c r="G90" s="23"/>
      <c r="H90" s="23"/>
      <c r="I90" s="23"/>
      <c r="J90" s="23"/>
      <c r="K90" s="215"/>
      <c r="L90" s="61"/>
    </row>
    <row r="91" spans="2:12" s="201" customFormat="1">
      <c r="B91" s="2"/>
      <c r="C91" s="23"/>
      <c r="D91" s="23"/>
      <c r="E91" s="23"/>
      <c r="F91" s="23"/>
      <c r="G91" s="23"/>
      <c r="H91" s="23"/>
      <c r="I91" s="23"/>
      <c r="J91" s="23"/>
      <c r="K91" s="215"/>
      <c r="L91" s="61"/>
    </row>
    <row r="92" spans="2:12" s="201" customFormat="1">
      <c r="B92" s="2"/>
      <c r="C92" s="23"/>
      <c r="D92" s="23"/>
      <c r="E92" s="23"/>
      <c r="F92" s="23"/>
      <c r="G92" s="23"/>
      <c r="H92" s="23"/>
      <c r="I92" s="23"/>
      <c r="J92" s="23"/>
      <c r="K92" s="215"/>
      <c r="L92" s="61"/>
    </row>
    <row r="93" spans="2:12" s="201" customFormat="1">
      <c r="B93" s="2"/>
      <c r="C93" s="23"/>
      <c r="D93" s="23"/>
      <c r="E93" s="23"/>
      <c r="F93" s="23"/>
      <c r="G93" s="23"/>
      <c r="H93" s="23"/>
      <c r="I93" s="23"/>
      <c r="J93" s="23"/>
      <c r="K93" s="215"/>
      <c r="L93" s="61"/>
    </row>
    <row r="94" spans="2:12" s="201" customFormat="1">
      <c r="B94" s="2"/>
      <c r="C94" s="23"/>
      <c r="D94" s="23"/>
      <c r="E94" s="23"/>
      <c r="F94" s="23"/>
      <c r="G94" s="23"/>
      <c r="H94" s="23"/>
      <c r="I94" s="23"/>
      <c r="J94" s="23"/>
      <c r="K94" s="215"/>
      <c r="L94" s="61"/>
    </row>
    <row r="95" spans="2:12" s="201" customFormat="1">
      <c r="B95" s="2"/>
      <c r="C95" s="23"/>
      <c r="D95" s="23"/>
      <c r="E95" s="23"/>
      <c r="F95" s="23"/>
      <c r="G95" s="23"/>
      <c r="H95" s="23"/>
      <c r="I95" s="23"/>
      <c r="J95" s="23"/>
      <c r="K95" s="215"/>
      <c r="L95" s="61"/>
    </row>
    <row r="96" spans="2:12" s="201" customFormat="1">
      <c r="B96" s="2"/>
      <c r="C96" s="23"/>
      <c r="D96" s="23"/>
      <c r="E96" s="23"/>
      <c r="F96" s="23"/>
      <c r="G96" s="23"/>
      <c r="H96" s="23"/>
      <c r="I96" s="23"/>
      <c r="J96" s="23"/>
      <c r="K96" s="215"/>
      <c r="L96" s="61"/>
    </row>
    <row r="97" spans="2:12" s="201" customFormat="1">
      <c r="B97" s="2"/>
      <c r="C97" s="23"/>
      <c r="D97" s="23"/>
      <c r="E97" s="23"/>
      <c r="F97" s="23"/>
      <c r="G97" s="23"/>
      <c r="H97" s="23"/>
      <c r="I97" s="23"/>
      <c r="J97" s="23"/>
      <c r="K97" s="215"/>
      <c r="L97" s="61"/>
    </row>
    <row r="98" spans="2:12" s="201" customFormat="1">
      <c r="B98" s="2"/>
      <c r="C98" s="23"/>
      <c r="D98" s="23"/>
      <c r="E98" s="23"/>
      <c r="F98" s="23"/>
      <c r="G98" s="23"/>
      <c r="H98" s="23"/>
      <c r="I98" s="23"/>
      <c r="J98" s="23"/>
      <c r="K98" s="215"/>
      <c r="L98" s="61"/>
    </row>
    <row r="99" spans="2:12" s="201" customFormat="1">
      <c r="B99" s="2"/>
      <c r="C99" s="23"/>
      <c r="D99" s="23"/>
      <c r="E99" s="23"/>
      <c r="F99" s="23"/>
      <c r="G99" s="23"/>
      <c r="H99" s="23"/>
      <c r="I99" s="23"/>
      <c r="J99" s="23"/>
      <c r="K99" s="215"/>
      <c r="L99" s="61"/>
    </row>
    <row r="100" spans="2:12" s="201" customFormat="1">
      <c r="B100" s="2"/>
      <c r="C100" s="23"/>
      <c r="D100" s="23"/>
      <c r="E100" s="23"/>
      <c r="F100" s="23"/>
      <c r="G100" s="23"/>
      <c r="H100" s="23"/>
      <c r="I100" s="23"/>
      <c r="J100" s="23"/>
      <c r="K100" s="215"/>
      <c r="L100" s="61"/>
    </row>
    <row r="101" spans="2:12" s="201" customFormat="1">
      <c r="B101" s="2"/>
      <c r="C101" s="23"/>
      <c r="D101" s="23"/>
      <c r="E101" s="23"/>
      <c r="F101" s="23"/>
      <c r="G101" s="23"/>
      <c r="H101" s="23"/>
      <c r="I101" s="23"/>
      <c r="J101" s="23"/>
      <c r="K101" s="215"/>
      <c r="L101" s="61"/>
    </row>
    <row r="102" spans="2:12" s="201" customFormat="1">
      <c r="B102" s="2"/>
      <c r="C102" s="23"/>
      <c r="D102" s="23"/>
      <c r="E102" s="23"/>
      <c r="F102" s="23"/>
      <c r="G102" s="23"/>
      <c r="H102" s="23"/>
      <c r="I102" s="23"/>
      <c r="J102" s="23"/>
      <c r="K102" s="215"/>
      <c r="L102" s="61"/>
    </row>
    <row r="103" spans="2:12" s="201" customFormat="1">
      <c r="B103" s="2"/>
      <c r="C103" s="23"/>
      <c r="D103" s="23"/>
      <c r="E103" s="23"/>
      <c r="F103" s="23"/>
      <c r="G103" s="23"/>
      <c r="H103" s="23"/>
      <c r="I103" s="23"/>
      <c r="J103" s="23"/>
      <c r="K103" s="215"/>
      <c r="L103" s="61"/>
    </row>
    <row r="104" spans="2:12" s="201" customFormat="1">
      <c r="B104" s="2"/>
      <c r="C104" s="23"/>
      <c r="D104" s="23"/>
      <c r="E104" s="23"/>
      <c r="F104" s="23"/>
      <c r="G104" s="23"/>
      <c r="H104" s="23"/>
      <c r="I104" s="23"/>
      <c r="J104" s="23"/>
      <c r="K104" s="215"/>
      <c r="L104" s="61"/>
    </row>
    <row r="105" spans="2:12" s="201" customFormat="1">
      <c r="B105" s="2"/>
      <c r="C105" s="23"/>
      <c r="D105" s="23"/>
      <c r="E105" s="23"/>
      <c r="F105" s="23"/>
      <c r="G105" s="23"/>
      <c r="H105" s="23"/>
      <c r="I105" s="23"/>
      <c r="J105" s="23"/>
      <c r="K105" s="215"/>
      <c r="L105" s="61"/>
    </row>
    <row r="106" spans="2:12" s="201" customFormat="1">
      <c r="B106" s="2"/>
      <c r="C106" s="23"/>
      <c r="D106" s="23"/>
      <c r="E106" s="23"/>
      <c r="F106" s="23"/>
      <c r="G106" s="23"/>
      <c r="H106" s="23"/>
      <c r="I106" s="23"/>
      <c r="J106" s="23"/>
      <c r="K106" s="215"/>
      <c r="L106" s="61"/>
    </row>
    <row r="107" spans="2:12" s="201" customFormat="1">
      <c r="B107" s="2"/>
      <c r="C107" s="23"/>
      <c r="D107" s="23"/>
      <c r="E107" s="23"/>
      <c r="F107" s="23"/>
      <c r="G107" s="23"/>
      <c r="H107" s="23"/>
      <c r="I107" s="23"/>
      <c r="J107" s="23"/>
      <c r="K107" s="215"/>
      <c r="L107" s="61"/>
    </row>
    <row r="108" spans="2:12" s="201" customFormat="1">
      <c r="B108" s="2"/>
      <c r="C108" s="23"/>
      <c r="D108" s="23"/>
      <c r="E108" s="23"/>
      <c r="F108" s="23"/>
      <c r="G108" s="23"/>
      <c r="H108" s="23"/>
      <c r="I108" s="23"/>
      <c r="J108" s="23"/>
      <c r="K108" s="215"/>
      <c r="L108" s="61"/>
    </row>
    <row r="109" spans="2:12" s="201" customFormat="1">
      <c r="B109" s="2"/>
      <c r="C109" s="23"/>
      <c r="D109" s="23"/>
      <c r="E109" s="23"/>
      <c r="F109" s="23"/>
      <c r="G109" s="23"/>
      <c r="H109" s="23"/>
      <c r="I109" s="23"/>
      <c r="J109" s="23"/>
      <c r="K109" s="215"/>
      <c r="L109" s="61"/>
    </row>
    <row r="110" spans="2:12" s="201" customFormat="1">
      <c r="B110" s="2"/>
      <c r="C110" s="23"/>
      <c r="D110" s="23"/>
      <c r="E110" s="23"/>
      <c r="F110" s="23"/>
      <c r="G110" s="23"/>
      <c r="H110" s="23"/>
      <c r="I110" s="23"/>
      <c r="J110" s="23"/>
      <c r="K110" s="215"/>
      <c r="L110" s="61"/>
    </row>
    <row r="111" spans="2:12" s="201" customFormat="1">
      <c r="B111" s="2"/>
      <c r="C111" s="23"/>
      <c r="D111" s="23"/>
      <c r="E111" s="23"/>
      <c r="F111" s="23"/>
      <c r="G111" s="23"/>
      <c r="H111" s="23"/>
      <c r="I111" s="23"/>
      <c r="J111" s="23"/>
      <c r="K111" s="215"/>
      <c r="L111" s="61"/>
    </row>
    <row r="112" spans="2:12" s="201" customFormat="1">
      <c r="B112" s="2"/>
      <c r="C112" s="23"/>
      <c r="D112" s="23"/>
      <c r="E112" s="23"/>
      <c r="F112" s="23"/>
      <c r="G112" s="23"/>
      <c r="H112" s="23"/>
      <c r="I112" s="23"/>
      <c r="J112" s="23"/>
      <c r="K112" s="215"/>
      <c r="L112" s="61"/>
    </row>
    <row r="113" spans="2:12" s="201" customFormat="1">
      <c r="B113" s="2"/>
      <c r="C113" s="23"/>
      <c r="D113" s="23"/>
      <c r="E113" s="23"/>
      <c r="F113" s="23"/>
      <c r="G113" s="23"/>
      <c r="H113" s="23"/>
      <c r="I113" s="23"/>
      <c r="J113" s="23"/>
      <c r="K113" s="215"/>
      <c r="L113" s="61"/>
    </row>
    <row r="114" spans="2:12" s="201" customFormat="1">
      <c r="B114" s="2"/>
      <c r="C114" s="23"/>
      <c r="D114" s="23"/>
      <c r="E114" s="23"/>
      <c r="F114" s="23"/>
      <c r="G114" s="23"/>
      <c r="H114" s="23"/>
      <c r="I114" s="23"/>
      <c r="J114" s="23"/>
      <c r="K114" s="215"/>
      <c r="L114" s="61"/>
    </row>
    <row r="115" spans="2:12" s="201" customFormat="1">
      <c r="B115" s="2"/>
      <c r="C115" s="23"/>
      <c r="D115" s="23"/>
      <c r="E115" s="23"/>
      <c r="F115" s="23"/>
      <c r="G115" s="23"/>
      <c r="H115" s="23"/>
      <c r="I115" s="23"/>
      <c r="J115" s="23"/>
      <c r="K115" s="215"/>
      <c r="L115" s="61"/>
    </row>
    <row r="116" spans="2:12" s="201" customFormat="1">
      <c r="B116" s="2"/>
      <c r="C116" s="23"/>
      <c r="D116" s="23"/>
      <c r="E116" s="23"/>
      <c r="F116" s="23"/>
      <c r="G116" s="23"/>
      <c r="H116" s="23"/>
      <c r="I116" s="23"/>
      <c r="J116" s="23"/>
      <c r="K116" s="215"/>
      <c r="L116" s="61"/>
    </row>
    <row r="117" spans="2:12" s="201" customFormat="1">
      <c r="B117" s="2"/>
      <c r="C117" s="23"/>
      <c r="D117" s="23"/>
      <c r="E117" s="23"/>
      <c r="F117" s="23"/>
      <c r="G117" s="23"/>
      <c r="H117" s="23"/>
      <c r="I117" s="23"/>
      <c r="J117" s="23"/>
      <c r="K117" s="215"/>
      <c r="L117" s="61"/>
    </row>
    <row r="118" spans="2:12" s="201" customFormat="1">
      <c r="B118" s="2"/>
      <c r="C118" s="23"/>
      <c r="D118" s="23"/>
      <c r="E118" s="23"/>
      <c r="F118" s="23"/>
      <c r="G118" s="23"/>
      <c r="H118" s="23"/>
      <c r="I118" s="23"/>
      <c r="J118" s="23"/>
      <c r="K118" s="215"/>
      <c r="L118" s="61"/>
    </row>
    <row r="119" spans="2:12" s="201" customFormat="1">
      <c r="B119" s="2"/>
      <c r="C119" s="23"/>
      <c r="D119" s="23"/>
      <c r="E119" s="23"/>
      <c r="F119" s="23"/>
      <c r="G119" s="23"/>
      <c r="H119" s="23"/>
      <c r="I119" s="23"/>
      <c r="J119" s="23"/>
      <c r="K119" s="215"/>
      <c r="L119" s="61"/>
    </row>
    <row r="120" spans="2:12" s="201" customFormat="1">
      <c r="B120" s="2"/>
      <c r="C120" s="23"/>
      <c r="D120" s="23"/>
      <c r="E120" s="23"/>
      <c r="F120" s="23"/>
      <c r="G120" s="23"/>
      <c r="H120" s="23"/>
      <c r="I120" s="23"/>
      <c r="J120" s="23"/>
      <c r="K120" s="215"/>
      <c r="L120" s="61"/>
    </row>
    <row r="121" spans="2:12" s="201" customFormat="1">
      <c r="B121" s="2"/>
      <c r="C121" s="23"/>
      <c r="D121" s="23"/>
      <c r="E121" s="23"/>
      <c r="F121" s="23"/>
      <c r="G121" s="23"/>
      <c r="H121" s="23"/>
      <c r="I121" s="23"/>
      <c r="J121" s="23"/>
      <c r="K121" s="215"/>
      <c r="L121" s="61"/>
    </row>
    <row r="122" spans="2:12" s="201" customFormat="1">
      <c r="B122" s="2"/>
      <c r="C122" s="23"/>
      <c r="D122" s="23"/>
      <c r="E122" s="23"/>
      <c r="F122" s="23"/>
      <c r="G122" s="23"/>
      <c r="H122" s="23"/>
      <c r="I122" s="23"/>
      <c r="J122" s="23"/>
      <c r="K122" s="215"/>
      <c r="L122" s="61"/>
    </row>
    <row r="123" spans="2:12" s="201" customFormat="1">
      <c r="B123" s="2"/>
      <c r="C123" s="23"/>
      <c r="D123" s="23"/>
      <c r="E123" s="23"/>
      <c r="F123" s="23"/>
      <c r="G123" s="23"/>
      <c r="H123" s="23"/>
      <c r="I123" s="23"/>
      <c r="J123" s="23"/>
      <c r="K123" s="215"/>
      <c r="L123" s="61"/>
    </row>
    <row r="124" spans="2:12" s="201" customFormat="1">
      <c r="B124" s="2"/>
      <c r="C124" s="23"/>
      <c r="D124" s="23"/>
      <c r="E124" s="23"/>
      <c r="F124" s="23"/>
      <c r="G124" s="23"/>
      <c r="H124" s="23"/>
      <c r="I124" s="23"/>
      <c r="J124" s="23"/>
      <c r="K124" s="215"/>
      <c r="L124" s="61"/>
    </row>
    <row r="125" spans="2:12" s="201" customFormat="1">
      <c r="B125" s="2"/>
      <c r="C125" s="23"/>
      <c r="D125" s="23"/>
      <c r="E125" s="23"/>
      <c r="F125" s="23"/>
      <c r="G125" s="23"/>
      <c r="H125" s="23"/>
      <c r="I125" s="23"/>
      <c r="J125" s="23"/>
      <c r="K125" s="215"/>
      <c r="L125" s="61"/>
    </row>
    <row r="126" spans="2:12" s="201" customFormat="1">
      <c r="B126" s="2"/>
      <c r="C126" s="23"/>
      <c r="D126" s="23"/>
      <c r="E126" s="23"/>
      <c r="F126" s="23"/>
      <c r="G126" s="23"/>
      <c r="H126" s="23"/>
      <c r="I126" s="23"/>
      <c r="J126" s="23"/>
      <c r="K126" s="215"/>
      <c r="L126" s="61"/>
    </row>
    <row r="127" spans="2:12" s="201" customFormat="1">
      <c r="B127" s="2"/>
      <c r="C127" s="23"/>
      <c r="D127" s="23"/>
      <c r="E127" s="23"/>
      <c r="F127" s="23"/>
      <c r="G127" s="23"/>
      <c r="H127" s="23"/>
      <c r="I127" s="23"/>
      <c r="J127" s="23"/>
      <c r="K127" s="215"/>
      <c r="L127" s="61"/>
    </row>
    <row r="128" spans="2:12" s="201" customFormat="1">
      <c r="B128" s="2"/>
      <c r="C128" s="23"/>
      <c r="D128" s="23"/>
      <c r="E128" s="23"/>
      <c r="F128" s="23"/>
      <c r="G128" s="23"/>
      <c r="H128" s="23"/>
      <c r="I128" s="23"/>
      <c r="J128" s="23"/>
      <c r="K128" s="215"/>
      <c r="L128" s="61"/>
    </row>
    <row r="129" spans="2:12" s="201" customFormat="1">
      <c r="B129" s="2"/>
      <c r="C129" s="23"/>
      <c r="D129" s="23"/>
      <c r="E129" s="23"/>
      <c r="F129" s="23"/>
      <c r="G129" s="23"/>
      <c r="H129" s="23"/>
      <c r="I129" s="23"/>
      <c r="J129" s="23"/>
      <c r="K129" s="215"/>
      <c r="L129" s="61"/>
    </row>
    <row r="130" spans="2:12" s="201" customFormat="1">
      <c r="B130" s="2"/>
      <c r="C130" s="23"/>
      <c r="D130" s="23"/>
      <c r="E130" s="23"/>
      <c r="F130" s="23"/>
      <c r="G130" s="23"/>
      <c r="H130" s="23"/>
      <c r="I130" s="23"/>
      <c r="J130" s="23"/>
      <c r="K130" s="215"/>
      <c r="L130" s="61"/>
    </row>
    <row r="131" spans="2:12" s="201" customFormat="1">
      <c r="B131" s="2"/>
      <c r="C131" s="23"/>
      <c r="D131" s="23"/>
      <c r="E131" s="23"/>
      <c r="F131" s="23"/>
      <c r="G131" s="23"/>
      <c r="H131" s="23"/>
      <c r="I131" s="23"/>
      <c r="J131" s="23"/>
      <c r="K131" s="215"/>
      <c r="L131" s="61"/>
    </row>
    <row r="132" spans="2:12" s="201" customFormat="1">
      <c r="B132" s="2"/>
      <c r="C132" s="23"/>
      <c r="D132" s="23"/>
      <c r="E132" s="23"/>
      <c r="F132" s="23"/>
      <c r="G132" s="23"/>
      <c r="H132" s="23"/>
      <c r="I132" s="23"/>
      <c r="J132" s="23"/>
      <c r="K132" s="215"/>
      <c r="L132" s="61"/>
    </row>
    <row r="133" spans="2:12" s="201" customFormat="1">
      <c r="B133" s="2"/>
      <c r="C133" s="23"/>
      <c r="D133" s="23"/>
      <c r="E133" s="23"/>
      <c r="F133" s="23"/>
      <c r="G133" s="23"/>
      <c r="H133" s="23"/>
      <c r="I133" s="23"/>
      <c r="J133" s="23"/>
      <c r="K133" s="215"/>
      <c r="L133" s="61"/>
    </row>
    <row r="134" spans="2:12" s="201" customFormat="1">
      <c r="B134" s="2"/>
      <c r="C134" s="23"/>
      <c r="D134" s="23"/>
      <c r="E134" s="23"/>
      <c r="F134" s="23"/>
      <c r="G134" s="23"/>
      <c r="H134" s="23"/>
      <c r="I134" s="23"/>
      <c r="J134" s="23"/>
      <c r="K134" s="215"/>
      <c r="L134" s="61"/>
    </row>
    <row r="135" spans="2:12" s="201" customFormat="1">
      <c r="B135" s="2"/>
      <c r="C135" s="23"/>
      <c r="D135" s="23"/>
      <c r="E135" s="23"/>
      <c r="F135" s="23"/>
      <c r="G135" s="23"/>
      <c r="H135" s="23"/>
      <c r="I135" s="23"/>
      <c r="J135" s="23"/>
      <c r="K135" s="215"/>
      <c r="L135" s="61"/>
    </row>
    <row r="136" spans="2:12" s="201" customFormat="1">
      <c r="B136" s="2"/>
      <c r="C136" s="23"/>
      <c r="D136" s="23"/>
      <c r="E136" s="23"/>
      <c r="F136" s="23"/>
      <c r="G136" s="23"/>
      <c r="H136" s="23"/>
      <c r="I136" s="23"/>
      <c r="J136" s="23"/>
      <c r="K136" s="215"/>
      <c r="L136" s="61"/>
    </row>
    <row r="137" spans="2:12" s="201" customFormat="1">
      <c r="B137" s="2"/>
      <c r="C137" s="23"/>
      <c r="D137" s="23"/>
      <c r="E137" s="23"/>
      <c r="F137" s="23"/>
      <c r="G137" s="23"/>
      <c r="H137" s="23"/>
      <c r="I137" s="23"/>
      <c r="J137" s="23"/>
      <c r="K137" s="215"/>
      <c r="L137" s="61"/>
    </row>
    <row r="138" spans="2:12" s="201" customFormat="1">
      <c r="B138" s="2"/>
      <c r="C138" s="23"/>
      <c r="D138" s="23"/>
      <c r="E138" s="23"/>
      <c r="F138" s="23"/>
      <c r="G138" s="23"/>
      <c r="H138" s="23"/>
      <c r="I138" s="23"/>
      <c r="J138" s="23"/>
      <c r="K138" s="215"/>
      <c r="L138" s="61"/>
    </row>
    <row r="139" spans="2:12" s="201" customFormat="1">
      <c r="B139" s="2"/>
      <c r="C139" s="23"/>
      <c r="D139" s="23"/>
      <c r="E139" s="23"/>
      <c r="F139" s="23"/>
      <c r="G139" s="23"/>
      <c r="H139" s="23"/>
      <c r="I139" s="23"/>
      <c r="J139" s="23"/>
      <c r="K139" s="215"/>
      <c r="L139" s="61"/>
    </row>
    <row r="140" spans="2:12" s="201" customFormat="1">
      <c r="B140" s="2"/>
      <c r="C140" s="23"/>
      <c r="D140" s="23"/>
      <c r="E140" s="23"/>
      <c r="F140" s="23"/>
      <c r="G140" s="23"/>
      <c r="H140" s="23"/>
      <c r="I140" s="23"/>
      <c r="J140" s="23"/>
      <c r="K140" s="215"/>
      <c r="L140" s="61"/>
    </row>
    <row r="141" spans="2:12" s="201" customFormat="1">
      <c r="B141" s="2"/>
      <c r="C141" s="23"/>
      <c r="D141" s="23"/>
      <c r="E141" s="23"/>
      <c r="F141" s="23"/>
      <c r="G141" s="23"/>
      <c r="H141" s="23"/>
      <c r="I141" s="23"/>
      <c r="J141" s="23"/>
      <c r="K141" s="215"/>
      <c r="L141" s="61"/>
    </row>
    <row r="142" spans="2:12" s="201" customFormat="1">
      <c r="B142" s="2"/>
      <c r="C142" s="23"/>
      <c r="D142" s="23"/>
      <c r="E142" s="23"/>
      <c r="F142" s="23"/>
      <c r="G142" s="23"/>
      <c r="H142" s="23"/>
      <c r="I142" s="23"/>
      <c r="J142" s="23"/>
      <c r="K142" s="215"/>
      <c r="L142" s="61"/>
    </row>
    <row r="143" spans="2:12" s="201" customFormat="1">
      <c r="B143" s="2"/>
      <c r="C143" s="23"/>
      <c r="D143" s="23"/>
      <c r="E143" s="23"/>
      <c r="F143" s="23"/>
      <c r="G143" s="23"/>
      <c r="H143" s="23"/>
      <c r="I143" s="23"/>
      <c r="J143" s="23"/>
      <c r="K143" s="215"/>
      <c r="L143" s="61"/>
    </row>
    <row r="144" spans="2:12" s="201" customFormat="1">
      <c r="B144" s="2"/>
      <c r="C144" s="23"/>
      <c r="D144" s="23"/>
      <c r="E144" s="23"/>
      <c r="F144" s="23"/>
      <c r="G144" s="23"/>
      <c r="H144" s="23"/>
      <c r="I144" s="23"/>
      <c r="J144" s="23"/>
      <c r="K144" s="215"/>
      <c r="L144" s="61"/>
    </row>
    <row r="145" spans="2:12" s="201" customFormat="1">
      <c r="B145" s="2"/>
      <c r="C145" s="23"/>
      <c r="D145" s="23"/>
      <c r="E145" s="23"/>
      <c r="F145" s="23"/>
      <c r="G145" s="23"/>
      <c r="H145" s="23"/>
      <c r="I145" s="23"/>
      <c r="J145" s="23"/>
      <c r="K145" s="215"/>
      <c r="L145" s="61"/>
    </row>
    <row r="146" spans="2:12" s="201" customFormat="1">
      <c r="B146" s="2"/>
      <c r="C146" s="23"/>
      <c r="D146" s="23"/>
      <c r="E146" s="23"/>
      <c r="F146" s="23"/>
      <c r="G146" s="23"/>
      <c r="H146" s="23"/>
      <c r="I146" s="23"/>
      <c r="J146" s="23"/>
      <c r="K146" s="215"/>
      <c r="L146" s="61"/>
    </row>
    <row r="147" spans="2:12" s="201" customFormat="1">
      <c r="B147" s="2"/>
      <c r="C147" s="23"/>
      <c r="D147" s="23"/>
      <c r="E147" s="23"/>
      <c r="F147" s="23"/>
      <c r="G147" s="23"/>
      <c r="H147" s="23"/>
      <c r="I147" s="23"/>
      <c r="J147" s="23"/>
      <c r="K147" s="215"/>
      <c r="L147" s="61"/>
    </row>
    <row r="148" spans="2:12" s="201" customFormat="1">
      <c r="B148" s="2"/>
      <c r="C148" s="23"/>
      <c r="D148" s="23"/>
      <c r="E148" s="23"/>
      <c r="F148" s="23"/>
      <c r="G148" s="23"/>
      <c r="H148" s="23"/>
      <c r="I148" s="23"/>
      <c r="J148" s="23"/>
      <c r="K148" s="215"/>
      <c r="L148" s="61"/>
    </row>
    <row r="149" spans="2:12" s="201" customFormat="1">
      <c r="B149" s="2"/>
      <c r="C149" s="23"/>
      <c r="D149" s="23"/>
      <c r="E149" s="23"/>
      <c r="F149" s="23"/>
      <c r="G149" s="23"/>
      <c r="H149" s="23"/>
      <c r="I149" s="23"/>
      <c r="J149" s="23"/>
      <c r="K149" s="215"/>
      <c r="L149" s="61"/>
    </row>
    <row r="150" spans="2:12" s="201" customFormat="1">
      <c r="B150" s="2"/>
      <c r="C150" s="23"/>
      <c r="D150" s="23"/>
      <c r="E150" s="23"/>
      <c r="F150" s="23"/>
      <c r="G150" s="23"/>
      <c r="H150" s="23"/>
      <c r="I150" s="23"/>
      <c r="J150" s="23"/>
      <c r="K150" s="215"/>
      <c r="L150" s="61"/>
    </row>
    <row r="151" spans="2:12" s="201" customFormat="1">
      <c r="B151" s="2"/>
      <c r="C151" s="23"/>
      <c r="D151" s="23"/>
      <c r="E151" s="23"/>
      <c r="F151" s="23"/>
      <c r="G151" s="23"/>
      <c r="H151" s="23"/>
      <c r="I151" s="23"/>
      <c r="J151" s="23"/>
      <c r="K151" s="215"/>
      <c r="L151" s="61"/>
    </row>
    <row r="152" spans="2:12" s="201" customFormat="1">
      <c r="B152" s="2"/>
      <c r="C152" s="23"/>
      <c r="D152" s="23"/>
      <c r="E152" s="23"/>
      <c r="F152" s="23"/>
      <c r="G152" s="23"/>
      <c r="H152" s="23"/>
      <c r="I152" s="23"/>
      <c r="J152" s="23"/>
      <c r="K152" s="215"/>
      <c r="L152" s="61"/>
    </row>
    <row r="153" spans="2:12" s="201" customFormat="1">
      <c r="B153" s="2"/>
      <c r="C153" s="23"/>
      <c r="D153" s="23"/>
      <c r="E153" s="23"/>
      <c r="F153" s="23"/>
      <c r="G153" s="23"/>
      <c r="H153" s="23"/>
      <c r="I153" s="23"/>
      <c r="J153" s="23"/>
      <c r="K153" s="215"/>
      <c r="L153" s="61"/>
    </row>
    <row r="154" spans="2:12" s="201" customFormat="1">
      <c r="B154" s="2"/>
      <c r="C154" s="23"/>
      <c r="D154" s="23"/>
      <c r="E154" s="23"/>
      <c r="F154" s="23"/>
      <c r="G154" s="23"/>
      <c r="H154" s="23"/>
      <c r="I154" s="23"/>
      <c r="J154" s="23"/>
      <c r="K154" s="215"/>
      <c r="L154" s="61"/>
    </row>
    <row r="155" spans="2:12" s="201" customFormat="1">
      <c r="B155" s="2"/>
      <c r="C155" s="23"/>
      <c r="D155" s="23"/>
      <c r="E155" s="23"/>
      <c r="F155" s="23"/>
      <c r="G155" s="23"/>
      <c r="H155" s="23"/>
      <c r="I155" s="23"/>
      <c r="J155" s="23"/>
      <c r="K155" s="215"/>
      <c r="L155" s="61"/>
    </row>
    <row r="156" spans="2:12" s="201" customFormat="1">
      <c r="B156" s="2"/>
      <c r="C156" s="23"/>
      <c r="D156" s="23"/>
      <c r="E156" s="23"/>
      <c r="F156" s="23"/>
      <c r="G156" s="23"/>
      <c r="H156" s="23"/>
      <c r="I156" s="23"/>
      <c r="J156" s="23"/>
      <c r="K156" s="215"/>
      <c r="L156" s="61"/>
    </row>
    <row r="157" spans="2:12" s="201" customFormat="1">
      <c r="B157" s="2"/>
      <c r="C157" s="23"/>
      <c r="D157" s="23"/>
      <c r="E157" s="23"/>
      <c r="F157" s="23"/>
      <c r="G157" s="23"/>
      <c r="H157" s="23"/>
      <c r="I157" s="23"/>
      <c r="J157" s="23"/>
      <c r="K157" s="215"/>
      <c r="L157" s="61"/>
    </row>
    <row r="158" spans="2:12" s="201" customFormat="1">
      <c r="B158" s="2"/>
      <c r="C158" s="23"/>
      <c r="D158" s="23"/>
      <c r="E158" s="23"/>
      <c r="F158" s="23"/>
      <c r="G158" s="23"/>
      <c r="H158" s="23"/>
      <c r="I158" s="23"/>
      <c r="J158" s="23"/>
      <c r="K158" s="215"/>
      <c r="L158" s="61"/>
    </row>
    <row r="159" spans="2:12" s="201" customFormat="1">
      <c r="B159" s="2"/>
      <c r="C159" s="23"/>
      <c r="D159" s="23"/>
      <c r="E159" s="23"/>
      <c r="F159" s="23"/>
      <c r="G159" s="23"/>
      <c r="H159" s="23"/>
      <c r="I159" s="23"/>
      <c r="J159" s="23"/>
      <c r="K159" s="215"/>
      <c r="L159" s="61"/>
    </row>
    <row r="160" spans="2:12" s="201" customFormat="1">
      <c r="B160" s="2"/>
      <c r="C160" s="23"/>
      <c r="D160" s="23"/>
      <c r="E160" s="23"/>
      <c r="F160" s="23"/>
      <c r="G160" s="23"/>
      <c r="H160" s="23"/>
      <c r="I160" s="23"/>
      <c r="J160" s="23"/>
      <c r="K160" s="215"/>
      <c r="L160" s="61"/>
    </row>
    <row r="161" spans="2:12" s="201" customFormat="1">
      <c r="B161" s="2"/>
      <c r="C161" s="23"/>
      <c r="D161" s="23"/>
      <c r="E161" s="23"/>
      <c r="F161" s="23"/>
      <c r="G161" s="23"/>
      <c r="H161" s="23"/>
      <c r="I161" s="23"/>
      <c r="J161" s="23"/>
      <c r="K161" s="215"/>
      <c r="L161" s="61"/>
    </row>
    <row r="162" spans="2:12" s="201" customFormat="1">
      <c r="B162" s="2"/>
      <c r="C162" s="23"/>
      <c r="D162" s="23"/>
      <c r="E162" s="23"/>
      <c r="F162" s="23"/>
      <c r="G162" s="23"/>
      <c r="H162" s="23"/>
      <c r="I162" s="23"/>
      <c r="J162" s="23"/>
      <c r="K162" s="215"/>
      <c r="L162" s="61"/>
    </row>
    <row r="163" spans="2:12" s="201" customFormat="1">
      <c r="B163" s="2"/>
      <c r="C163" s="23"/>
      <c r="D163" s="23"/>
      <c r="E163" s="23"/>
      <c r="F163" s="23"/>
      <c r="G163" s="23"/>
      <c r="H163" s="23"/>
      <c r="I163" s="23"/>
      <c r="J163" s="23"/>
      <c r="K163" s="215"/>
      <c r="L163" s="61"/>
    </row>
    <row r="164" spans="2:12" s="201" customFormat="1">
      <c r="B164" s="2"/>
      <c r="C164" s="23"/>
      <c r="D164" s="23"/>
      <c r="E164" s="23"/>
      <c r="F164" s="23"/>
      <c r="G164" s="23"/>
      <c r="H164" s="23"/>
      <c r="I164" s="23"/>
      <c r="J164" s="23"/>
      <c r="K164" s="215"/>
      <c r="L164" s="61"/>
    </row>
    <row r="165" spans="2:12" s="201" customFormat="1">
      <c r="B165" s="2"/>
      <c r="C165" s="23"/>
      <c r="D165" s="23"/>
      <c r="E165" s="23"/>
      <c r="F165" s="23"/>
      <c r="G165" s="23"/>
      <c r="H165" s="23"/>
      <c r="I165" s="23"/>
      <c r="J165" s="23"/>
      <c r="K165" s="215"/>
      <c r="L165" s="61"/>
    </row>
    <row r="166" spans="2:12" s="201" customFormat="1">
      <c r="B166" s="2"/>
      <c r="C166" s="23"/>
      <c r="D166" s="23"/>
      <c r="E166" s="23"/>
      <c r="F166" s="23"/>
      <c r="G166" s="23"/>
      <c r="H166" s="23"/>
      <c r="I166" s="23"/>
      <c r="J166" s="23"/>
      <c r="K166" s="215"/>
      <c r="L166" s="61"/>
    </row>
    <row r="167" spans="2:12" s="201" customFormat="1">
      <c r="B167" s="2"/>
      <c r="C167" s="23"/>
      <c r="D167" s="23"/>
      <c r="E167" s="23"/>
      <c r="F167" s="23"/>
      <c r="G167" s="23"/>
      <c r="H167" s="23"/>
      <c r="I167" s="23"/>
      <c r="J167" s="23"/>
      <c r="K167" s="215"/>
      <c r="L167" s="61"/>
    </row>
    <row r="168" spans="2:12" s="201" customFormat="1">
      <c r="B168" s="2"/>
      <c r="C168" s="23"/>
      <c r="D168" s="23"/>
      <c r="E168" s="23"/>
      <c r="F168" s="23"/>
      <c r="G168" s="23"/>
      <c r="H168" s="23"/>
      <c r="I168" s="23"/>
      <c r="J168" s="23"/>
      <c r="K168" s="215"/>
      <c r="L168" s="61"/>
    </row>
    <row r="169" spans="2:12" s="201" customFormat="1">
      <c r="B169" s="2"/>
      <c r="C169" s="23"/>
      <c r="D169" s="23"/>
      <c r="E169" s="23"/>
      <c r="F169" s="23"/>
      <c r="G169" s="23"/>
      <c r="H169" s="23"/>
      <c r="I169" s="23"/>
      <c r="J169" s="23"/>
      <c r="K169" s="215"/>
      <c r="L169" s="61"/>
    </row>
    <row r="170" spans="2:12" s="201" customFormat="1">
      <c r="B170" s="2"/>
      <c r="C170" s="23"/>
      <c r="D170" s="23"/>
      <c r="E170" s="23"/>
      <c r="F170" s="23"/>
      <c r="G170" s="23"/>
      <c r="H170" s="23"/>
      <c r="I170" s="23"/>
      <c r="J170" s="23"/>
      <c r="K170" s="215"/>
      <c r="L170" s="61"/>
    </row>
    <row r="171" spans="2:12" s="201" customFormat="1">
      <c r="B171" s="2"/>
      <c r="C171" s="23"/>
      <c r="D171" s="23"/>
      <c r="E171" s="23"/>
      <c r="F171" s="23"/>
      <c r="G171" s="23"/>
      <c r="H171" s="23"/>
      <c r="I171" s="23"/>
      <c r="J171" s="23"/>
      <c r="K171" s="215"/>
      <c r="L171" s="61"/>
    </row>
    <row r="172" spans="2:12" s="201" customFormat="1">
      <c r="B172" s="2"/>
      <c r="C172" s="23"/>
      <c r="D172" s="23"/>
      <c r="E172" s="23"/>
      <c r="F172" s="23"/>
      <c r="G172" s="23"/>
      <c r="H172" s="23"/>
      <c r="I172" s="23"/>
      <c r="J172" s="23"/>
      <c r="K172" s="215"/>
      <c r="L172" s="61"/>
    </row>
    <row r="173" spans="2:12" s="201" customFormat="1">
      <c r="B173" s="2"/>
      <c r="C173" s="23"/>
      <c r="D173" s="23"/>
      <c r="E173" s="23"/>
      <c r="F173" s="23"/>
      <c r="G173" s="23"/>
      <c r="H173" s="23"/>
      <c r="I173" s="23"/>
      <c r="J173" s="23"/>
      <c r="K173" s="215"/>
      <c r="L173" s="61"/>
    </row>
    <row r="174" spans="2:12" s="201" customFormat="1">
      <c r="B174" s="2"/>
      <c r="C174" s="23"/>
      <c r="D174" s="23"/>
      <c r="E174" s="23"/>
      <c r="F174" s="23"/>
      <c r="G174" s="23"/>
      <c r="H174" s="23"/>
      <c r="I174" s="23"/>
      <c r="J174" s="23"/>
      <c r="K174" s="215"/>
      <c r="L174" s="61"/>
    </row>
    <row r="175" spans="2:12" s="201" customFormat="1">
      <c r="B175" s="2"/>
      <c r="C175" s="23"/>
      <c r="D175" s="23"/>
      <c r="E175" s="23"/>
      <c r="F175" s="23"/>
      <c r="G175" s="23"/>
      <c r="H175" s="23"/>
      <c r="I175" s="23"/>
      <c r="J175" s="23"/>
      <c r="K175" s="215"/>
      <c r="L175" s="61"/>
    </row>
    <row r="176" spans="2:12" s="201" customFormat="1">
      <c r="B176" s="2"/>
      <c r="C176" s="23"/>
      <c r="D176" s="23"/>
      <c r="E176" s="23"/>
      <c r="F176" s="23"/>
      <c r="G176" s="23"/>
      <c r="H176" s="23"/>
      <c r="I176" s="23"/>
      <c r="J176" s="23"/>
      <c r="K176" s="215"/>
      <c r="L176" s="61"/>
    </row>
    <row r="177" spans="1:21" s="201" customFormat="1">
      <c r="B177" s="2"/>
      <c r="C177" s="23"/>
      <c r="D177" s="23"/>
      <c r="E177" s="23"/>
      <c r="F177" s="23"/>
      <c r="G177" s="23"/>
      <c r="H177" s="23"/>
      <c r="I177" s="23"/>
      <c r="J177" s="23"/>
      <c r="K177" s="215"/>
      <c r="L177" s="61"/>
    </row>
    <row r="178" spans="1:21" s="201" customFormat="1">
      <c r="B178" s="2"/>
      <c r="C178" s="23"/>
      <c r="D178" s="23"/>
      <c r="E178" s="23"/>
      <c r="F178" s="23"/>
      <c r="G178" s="23"/>
      <c r="H178" s="23"/>
      <c r="I178" s="23"/>
      <c r="J178" s="23"/>
      <c r="K178" s="215"/>
      <c r="L178" s="61"/>
    </row>
    <row r="179" spans="1:21" s="201" customFormat="1">
      <c r="A179" s="216"/>
      <c r="B179" s="2"/>
      <c r="C179" s="23"/>
      <c r="D179" s="23"/>
      <c r="E179" s="23"/>
      <c r="F179" s="23"/>
      <c r="G179" s="23"/>
      <c r="H179" s="23"/>
      <c r="I179" s="23"/>
      <c r="J179" s="23"/>
      <c r="K179" s="215"/>
      <c r="L179" s="61"/>
      <c r="M179" s="216"/>
      <c r="N179" s="216"/>
      <c r="O179" s="216"/>
      <c r="P179" s="216"/>
      <c r="Q179" s="216"/>
      <c r="R179" s="216"/>
      <c r="S179" s="216"/>
      <c r="T179" s="216"/>
      <c r="U179" s="216"/>
    </row>
    <row r="180" spans="1:21" s="201" customFormat="1">
      <c r="A180" s="216"/>
      <c r="B180" s="2"/>
      <c r="C180" s="23"/>
      <c r="D180" s="23"/>
      <c r="E180" s="23"/>
      <c r="F180" s="23"/>
      <c r="G180" s="23"/>
      <c r="H180" s="23"/>
      <c r="I180" s="23"/>
      <c r="J180" s="23"/>
      <c r="K180" s="215"/>
      <c r="L180" s="61"/>
      <c r="M180" s="216"/>
      <c r="N180" s="216"/>
      <c r="O180" s="216"/>
      <c r="P180" s="216"/>
      <c r="Q180" s="216"/>
      <c r="R180" s="216"/>
      <c r="S180" s="216"/>
      <c r="T180" s="216"/>
      <c r="U180" s="216"/>
    </row>
    <row r="181" spans="1:21" s="201" customFormat="1">
      <c r="A181" s="216"/>
      <c r="B181" s="2"/>
      <c r="C181" s="23"/>
      <c r="D181" s="23"/>
      <c r="E181" s="23"/>
      <c r="F181" s="23"/>
      <c r="G181" s="23"/>
      <c r="H181" s="23"/>
      <c r="I181" s="23"/>
      <c r="J181" s="23"/>
      <c r="K181" s="215"/>
      <c r="L181" s="61"/>
      <c r="M181" s="216"/>
      <c r="N181" s="216"/>
      <c r="O181" s="216"/>
      <c r="P181" s="216"/>
      <c r="Q181" s="216"/>
      <c r="R181" s="216"/>
      <c r="S181" s="216"/>
      <c r="T181" s="216"/>
      <c r="U181" s="216"/>
    </row>
    <row r="182" spans="1:21" s="201" customFormat="1">
      <c r="A182" s="216"/>
      <c r="B182" s="2"/>
      <c r="C182" s="23"/>
      <c r="D182" s="23"/>
      <c r="E182" s="23"/>
      <c r="F182" s="23"/>
      <c r="G182" s="23"/>
      <c r="H182" s="23"/>
      <c r="I182" s="23"/>
      <c r="J182" s="23"/>
      <c r="K182" s="215"/>
      <c r="L182" s="61"/>
      <c r="M182" s="216"/>
      <c r="N182" s="216"/>
      <c r="O182" s="216"/>
      <c r="P182" s="216"/>
      <c r="Q182" s="216"/>
      <c r="R182" s="216"/>
      <c r="S182" s="216"/>
      <c r="T182" s="216"/>
      <c r="U182" s="216"/>
    </row>
    <row r="183" spans="1:21" s="201" customFormat="1">
      <c r="A183" s="216"/>
      <c r="B183" s="2"/>
      <c r="C183" s="23"/>
      <c r="D183" s="23"/>
      <c r="E183" s="23"/>
      <c r="F183" s="23"/>
      <c r="G183" s="23"/>
      <c r="H183" s="23"/>
      <c r="I183" s="23"/>
      <c r="J183" s="23"/>
      <c r="K183" s="215"/>
      <c r="L183" s="61"/>
      <c r="M183" s="216"/>
      <c r="N183" s="216"/>
      <c r="O183" s="216"/>
      <c r="P183" s="216"/>
      <c r="Q183" s="216"/>
      <c r="R183" s="216"/>
      <c r="S183" s="216"/>
      <c r="T183" s="216"/>
      <c r="U183" s="216"/>
    </row>
    <row r="184" spans="1:21" s="201" customFormat="1">
      <c r="A184" s="216"/>
      <c r="B184" s="2"/>
      <c r="C184" s="23"/>
      <c r="D184" s="23"/>
      <c r="E184" s="23"/>
      <c r="F184" s="23"/>
      <c r="G184" s="23"/>
      <c r="H184" s="23"/>
      <c r="I184" s="23"/>
      <c r="J184" s="23"/>
      <c r="K184" s="215"/>
      <c r="L184" s="61"/>
      <c r="M184" s="216"/>
      <c r="N184" s="216"/>
      <c r="O184" s="216"/>
      <c r="P184" s="216"/>
      <c r="Q184" s="216"/>
      <c r="R184" s="216"/>
      <c r="S184" s="216"/>
      <c r="T184" s="216"/>
      <c r="U184" s="216"/>
    </row>
    <row r="185" spans="1:21" s="201" customFormat="1">
      <c r="A185" s="216"/>
      <c r="B185" s="2"/>
      <c r="C185" s="23"/>
      <c r="D185" s="23"/>
      <c r="E185" s="23"/>
      <c r="F185" s="23"/>
      <c r="G185" s="23"/>
      <c r="H185" s="23"/>
      <c r="I185" s="23"/>
      <c r="J185" s="23"/>
      <c r="K185" s="215"/>
      <c r="L185" s="61"/>
      <c r="M185" s="216"/>
      <c r="N185" s="216"/>
      <c r="O185" s="216"/>
      <c r="P185" s="216"/>
      <c r="Q185" s="216"/>
      <c r="R185" s="216"/>
      <c r="S185" s="216"/>
      <c r="T185" s="216"/>
      <c r="U185" s="216"/>
    </row>
    <row r="186" spans="1:21" s="201" customFormat="1">
      <c r="A186" s="216"/>
      <c r="B186" s="2"/>
      <c r="C186" s="23"/>
      <c r="D186" s="23"/>
      <c r="E186" s="23"/>
      <c r="F186" s="23"/>
      <c r="G186" s="23"/>
      <c r="H186" s="23"/>
      <c r="I186" s="23"/>
      <c r="J186" s="23"/>
      <c r="K186" s="215"/>
      <c r="L186" s="61"/>
      <c r="M186" s="216"/>
      <c r="N186" s="216"/>
      <c r="O186" s="216"/>
      <c r="P186" s="216"/>
      <c r="Q186" s="216"/>
      <c r="R186" s="216"/>
      <c r="S186" s="216"/>
      <c r="T186" s="216"/>
      <c r="U186" s="216"/>
    </row>
    <row r="187" spans="1:21" s="201" customFormat="1">
      <c r="A187" s="216"/>
      <c r="B187" s="2"/>
      <c r="C187" s="23"/>
      <c r="D187" s="23"/>
      <c r="E187" s="23"/>
      <c r="F187" s="23"/>
      <c r="G187" s="23"/>
      <c r="H187" s="23"/>
      <c r="I187" s="23"/>
      <c r="J187" s="23"/>
      <c r="K187" s="215"/>
      <c r="L187" s="61"/>
      <c r="M187" s="216"/>
      <c r="N187" s="216"/>
      <c r="O187" s="216"/>
      <c r="P187" s="216"/>
      <c r="Q187" s="216"/>
      <c r="R187" s="216"/>
      <c r="S187" s="216"/>
      <c r="T187" s="216"/>
      <c r="U187" s="216"/>
    </row>
    <row r="188" spans="1:21" s="201" customFormat="1">
      <c r="A188" s="216"/>
      <c r="B188" s="2"/>
      <c r="C188" s="23"/>
      <c r="D188" s="23"/>
      <c r="E188" s="23"/>
      <c r="F188" s="23"/>
      <c r="G188" s="23"/>
      <c r="H188" s="23"/>
      <c r="I188" s="23"/>
      <c r="J188" s="23"/>
      <c r="K188" s="215"/>
      <c r="L188" s="61"/>
      <c r="M188" s="216"/>
      <c r="N188" s="216"/>
      <c r="O188" s="216"/>
      <c r="P188" s="216"/>
      <c r="Q188" s="216"/>
      <c r="R188" s="216"/>
      <c r="S188" s="216"/>
      <c r="T188" s="216"/>
      <c r="U188" s="216"/>
    </row>
    <row r="189" spans="1:21" s="201" customFormat="1">
      <c r="A189" s="216"/>
      <c r="B189" s="2"/>
      <c r="C189" s="23"/>
      <c r="D189" s="23"/>
      <c r="E189" s="23"/>
      <c r="F189" s="23"/>
      <c r="G189" s="23"/>
      <c r="H189" s="23"/>
      <c r="I189" s="23"/>
      <c r="J189" s="23"/>
      <c r="K189" s="215"/>
      <c r="L189" s="61"/>
      <c r="M189" s="216"/>
      <c r="N189" s="216"/>
      <c r="O189" s="216"/>
      <c r="P189" s="216"/>
      <c r="Q189" s="216"/>
      <c r="R189" s="216"/>
      <c r="S189" s="216"/>
      <c r="T189" s="216"/>
      <c r="U189" s="216"/>
    </row>
    <row r="190" spans="1:21" s="201" customFormat="1">
      <c r="A190" s="216"/>
      <c r="B190" s="2"/>
      <c r="C190" s="23"/>
      <c r="D190" s="23"/>
      <c r="E190" s="23"/>
      <c r="F190" s="23"/>
      <c r="G190" s="23"/>
      <c r="H190" s="23"/>
      <c r="I190" s="23"/>
      <c r="J190" s="23"/>
      <c r="K190" s="215"/>
      <c r="L190" s="61"/>
      <c r="M190" s="216"/>
      <c r="N190" s="216"/>
      <c r="O190" s="216"/>
      <c r="P190" s="216"/>
      <c r="Q190" s="216"/>
      <c r="R190" s="216"/>
      <c r="S190" s="216"/>
      <c r="T190" s="216"/>
      <c r="U190" s="216"/>
    </row>
    <row r="191" spans="1:21">
      <c r="A191" s="216"/>
      <c r="M191" s="216"/>
      <c r="N191" s="216"/>
      <c r="O191" s="216"/>
      <c r="P191" s="216"/>
      <c r="Q191" s="216"/>
      <c r="R191" s="216"/>
      <c r="S191" s="216"/>
      <c r="T191" s="216"/>
      <c r="U191" s="216"/>
    </row>
    <row r="192" spans="1:21">
      <c r="A192" s="216"/>
      <c r="M192" s="216"/>
      <c r="N192" s="216"/>
      <c r="O192" s="216"/>
      <c r="P192" s="216"/>
      <c r="Q192" s="216"/>
      <c r="R192" s="216"/>
      <c r="S192" s="216"/>
      <c r="T192" s="216"/>
      <c r="U192" s="216"/>
    </row>
    <row r="193" spans="1:21">
      <c r="A193" s="216"/>
      <c r="M193" s="216"/>
      <c r="N193" s="216"/>
      <c r="O193" s="216"/>
      <c r="P193" s="216"/>
      <c r="Q193" s="216"/>
      <c r="R193" s="216"/>
      <c r="S193" s="216"/>
      <c r="T193" s="216"/>
      <c r="U193" s="216"/>
    </row>
    <row r="194" spans="1:21">
      <c r="A194" s="216"/>
      <c r="M194" s="216"/>
      <c r="N194" s="216"/>
      <c r="O194" s="216"/>
      <c r="P194" s="216"/>
      <c r="Q194" s="216"/>
      <c r="R194" s="216"/>
      <c r="S194" s="216"/>
      <c r="T194" s="216"/>
      <c r="U194" s="216"/>
    </row>
    <row r="195" spans="1:21">
      <c r="A195" s="216"/>
      <c r="M195" s="216"/>
      <c r="N195" s="216"/>
      <c r="O195" s="216"/>
      <c r="P195" s="216"/>
      <c r="Q195" s="216"/>
      <c r="R195" s="216"/>
      <c r="S195" s="216"/>
      <c r="T195" s="216"/>
      <c r="U195" s="216"/>
    </row>
    <row r="196" spans="1:21">
      <c r="A196" s="216"/>
      <c r="M196" s="216"/>
      <c r="N196" s="216"/>
      <c r="O196" s="216"/>
      <c r="P196" s="216"/>
      <c r="Q196" s="216"/>
      <c r="R196" s="216"/>
      <c r="S196" s="216"/>
      <c r="T196" s="216"/>
      <c r="U196" s="216"/>
    </row>
    <row r="197" spans="1:21">
      <c r="A197" s="216"/>
      <c r="M197" s="216"/>
      <c r="N197" s="216"/>
      <c r="O197" s="216"/>
      <c r="P197" s="216"/>
      <c r="Q197" s="216"/>
      <c r="R197" s="216"/>
      <c r="S197" s="216"/>
      <c r="T197" s="216"/>
      <c r="U197" s="216"/>
    </row>
    <row r="198" spans="1:21">
      <c r="A198" s="216"/>
      <c r="M198" s="216"/>
      <c r="N198" s="216"/>
      <c r="O198" s="216"/>
      <c r="P198" s="216"/>
      <c r="Q198" s="216"/>
      <c r="R198" s="216"/>
      <c r="S198" s="216"/>
      <c r="T198" s="216"/>
      <c r="U198" s="216"/>
    </row>
    <row r="199" spans="1:21">
      <c r="A199" s="216"/>
      <c r="M199" s="216"/>
      <c r="N199" s="216"/>
      <c r="O199" s="216"/>
      <c r="P199" s="216"/>
      <c r="Q199" s="216"/>
      <c r="R199" s="216"/>
      <c r="S199" s="216"/>
      <c r="T199" s="216"/>
      <c r="U199" s="216"/>
    </row>
    <row r="200" spans="1:21">
      <c r="A200" s="216"/>
      <c r="M200" s="216"/>
      <c r="N200" s="216"/>
      <c r="O200" s="216"/>
      <c r="P200" s="216"/>
      <c r="Q200" s="216"/>
      <c r="R200" s="216"/>
      <c r="S200" s="216"/>
      <c r="T200" s="216"/>
      <c r="U200" s="216"/>
    </row>
    <row r="201" spans="1:21">
      <c r="A201" s="216"/>
      <c r="M201" s="216"/>
      <c r="N201" s="216"/>
      <c r="O201" s="216"/>
      <c r="P201" s="216"/>
      <c r="Q201" s="216"/>
      <c r="R201" s="216"/>
      <c r="S201" s="216"/>
      <c r="T201" s="216"/>
      <c r="U201" s="216"/>
    </row>
    <row r="202" spans="1:21">
      <c r="A202" s="216"/>
      <c r="M202" s="216"/>
      <c r="N202" s="216"/>
      <c r="O202" s="216"/>
      <c r="P202" s="216"/>
      <c r="Q202" s="216"/>
      <c r="R202" s="216"/>
      <c r="S202" s="216"/>
      <c r="T202" s="216"/>
      <c r="U202" s="216"/>
    </row>
    <row r="203" spans="1:21">
      <c r="A203" s="216"/>
      <c r="M203" s="216"/>
      <c r="N203" s="216"/>
      <c r="O203" s="216"/>
      <c r="P203" s="216"/>
      <c r="Q203" s="216"/>
      <c r="R203" s="216"/>
      <c r="S203" s="216"/>
      <c r="T203" s="216"/>
      <c r="U203" s="216"/>
    </row>
    <row r="204" spans="1:21">
      <c r="A204" s="30"/>
      <c r="M204" s="216"/>
      <c r="N204" s="216"/>
      <c r="O204" s="216"/>
      <c r="P204" s="216"/>
      <c r="Q204" s="216"/>
      <c r="R204" s="216"/>
      <c r="S204" s="216"/>
      <c r="T204" s="216"/>
      <c r="U204" s="216"/>
    </row>
    <row r="205" spans="1:21">
      <c r="A205" s="216"/>
      <c r="L205" s="86"/>
      <c r="M205" s="216"/>
      <c r="N205" s="216"/>
      <c r="O205" s="216"/>
      <c r="P205" s="216"/>
      <c r="Q205" s="216"/>
      <c r="R205" s="216"/>
      <c r="S205" s="216"/>
      <c r="T205" s="216"/>
      <c r="U205" s="216"/>
    </row>
    <row r="206" spans="1:21">
      <c r="A206" s="216"/>
      <c r="M206" s="216"/>
      <c r="N206" s="216"/>
      <c r="O206" s="216"/>
      <c r="P206" s="216"/>
      <c r="Q206" s="216"/>
      <c r="R206" s="216"/>
      <c r="S206" s="216"/>
      <c r="T206" s="216"/>
      <c r="U206" s="216"/>
    </row>
    <row r="207" spans="1:21">
      <c r="A207" s="216"/>
      <c r="M207" s="216"/>
      <c r="N207" s="216"/>
      <c r="O207" s="216"/>
      <c r="P207" s="216"/>
      <c r="Q207" s="216"/>
      <c r="R207" s="216"/>
      <c r="S207" s="216"/>
      <c r="T207" s="216"/>
      <c r="U207" s="216"/>
    </row>
    <row r="208" spans="1:21">
      <c r="A208" s="216"/>
      <c r="M208" s="216"/>
      <c r="N208" s="216"/>
      <c r="O208" s="216"/>
      <c r="P208" s="216"/>
      <c r="Q208" s="216"/>
      <c r="R208" s="216"/>
      <c r="S208" s="216"/>
      <c r="T208" s="216"/>
      <c r="U208" s="216"/>
    </row>
    <row r="209" spans="1:21">
      <c r="A209" s="216"/>
      <c r="M209" s="216"/>
      <c r="N209" s="216"/>
      <c r="O209" s="216"/>
      <c r="P209" s="216"/>
      <c r="Q209" s="216"/>
      <c r="R209" s="216"/>
      <c r="S209" s="216"/>
      <c r="T209" s="216"/>
      <c r="U209" s="216"/>
    </row>
    <row r="210" spans="1:21">
      <c r="A210" s="216"/>
      <c r="M210" s="216"/>
      <c r="N210" s="216"/>
      <c r="O210" s="216"/>
      <c r="P210" s="216"/>
      <c r="Q210" s="216"/>
      <c r="R210" s="216"/>
      <c r="S210" s="216"/>
      <c r="T210" s="216"/>
      <c r="U210" s="216"/>
    </row>
    <row r="211" spans="1:21">
      <c r="A211" s="216"/>
      <c r="M211" s="216"/>
      <c r="N211" s="216"/>
      <c r="O211" s="216"/>
      <c r="P211" s="216"/>
      <c r="Q211" s="216"/>
      <c r="R211" s="216"/>
      <c r="S211" s="216"/>
      <c r="T211" s="216"/>
      <c r="U211" s="216"/>
    </row>
    <row r="212" spans="1:21">
      <c r="A212" s="216"/>
      <c r="B212" s="216"/>
      <c r="C212" s="216"/>
      <c r="D212" s="216"/>
      <c r="E212" s="216"/>
      <c r="F212" s="216"/>
      <c r="G212" s="216"/>
      <c r="H212" s="216"/>
      <c r="I212" s="216"/>
      <c r="J212" s="216"/>
      <c r="M212" s="216"/>
      <c r="N212" s="216"/>
      <c r="O212" s="216"/>
      <c r="P212" s="216"/>
      <c r="Q212" s="216"/>
      <c r="R212" s="216"/>
      <c r="S212" s="216"/>
      <c r="T212" s="216"/>
      <c r="U212" s="216"/>
    </row>
    <row r="213" spans="1:21">
      <c r="A213" s="216"/>
      <c r="M213" s="216"/>
      <c r="N213" s="216"/>
      <c r="O213" s="216"/>
      <c r="P213" s="216"/>
      <c r="Q213" s="216"/>
      <c r="R213" s="216"/>
      <c r="S213" s="216"/>
      <c r="T213" s="216"/>
      <c r="U213" s="216"/>
    </row>
    <row r="214" spans="1:21">
      <c r="A214" s="216"/>
      <c r="M214" s="216"/>
      <c r="N214" s="216"/>
      <c r="O214" s="216"/>
      <c r="P214" s="216"/>
      <c r="Q214" s="216"/>
      <c r="R214" s="216"/>
      <c r="S214" s="216"/>
      <c r="T214" s="216"/>
      <c r="U214" s="216"/>
    </row>
    <row r="215" spans="1:21">
      <c r="A215" s="216"/>
      <c r="M215" s="216"/>
      <c r="N215" s="216"/>
      <c r="O215" s="216"/>
      <c r="P215" s="216"/>
      <c r="Q215" s="216"/>
      <c r="R215" s="216"/>
      <c r="S215" s="216"/>
      <c r="T215" s="216"/>
      <c r="U215" s="216"/>
    </row>
    <row r="216" spans="1:21">
      <c r="A216" s="216"/>
      <c r="M216" s="216"/>
      <c r="N216" s="216"/>
      <c r="O216" s="216"/>
      <c r="P216" s="216"/>
      <c r="Q216" s="216"/>
      <c r="R216" s="216"/>
      <c r="S216" s="216"/>
      <c r="T216" s="216"/>
      <c r="U216" s="216"/>
    </row>
    <row r="217" spans="1:21">
      <c r="A217" s="216"/>
      <c r="M217" s="216"/>
      <c r="N217" s="216"/>
      <c r="O217" s="216"/>
      <c r="P217" s="216"/>
      <c r="Q217" s="216"/>
      <c r="R217" s="216"/>
      <c r="S217" s="216"/>
      <c r="T217" s="216"/>
      <c r="U217" s="216"/>
    </row>
    <row r="218" spans="1:21">
      <c r="A218" s="216"/>
      <c r="M218" s="216"/>
      <c r="N218" s="216"/>
      <c r="O218" s="216"/>
      <c r="P218" s="216"/>
      <c r="Q218" s="216"/>
      <c r="R218" s="216"/>
      <c r="S218" s="216"/>
      <c r="T218" s="216"/>
      <c r="U218" s="216"/>
    </row>
    <row r="219" spans="1:21">
      <c r="A219" s="216"/>
      <c r="M219" s="216"/>
      <c r="N219" s="216"/>
      <c r="O219" s="216"/>
      <c r="P219" s="216"/>
      <c r="Q219" s="216"/>
      <c r="R219" s="216"/>
      <c r="S219" s="216"/>
      <c r="T219" s="216"/>
      <c r="U219" s="216"/>
    </row>
    <row r="220" spans="1:21">
      <c r="A220" s="216"/>
      <c r="M220" s="216"/>
      <c r="N220" s="216"/>
      <c r="O220" s="216"/>
      <c r="P220" s="216"/>
      <c r="Q220" s="216"/>
      <c r="R220" s="216"/>
      <c r="S220" s="216"/>
      <c r="T220" s="216"/>
      <c r="U220" s="216"/>
    </row>
    <row r="221" spans="1:21">
      <c r="A221" s="216"/>
      <c r="M221" s="216"/>
      <c r="N221" s="216"/>
      <c r="O221" s="216"/>
      <c r="P221" s="216"/>
      <c r="Q221" s="216"/>
      <c r="R221" s="216"/>
      <c r="S221" s="216"/>
      <c r="T221" s="216"/>
      <c r="U221" s="216"/>
    </row>
    <row r="222" spans="1:21">
      <c r="A222" s="216"/>
      <c r="M222" s="216"/>
      <c r="N222" s="216"/>
      <c r="O222" s="216"/>
      <c r="P222" s="216"/>
      <c r="Q222" s="216"/>
      <c r="R222" s="216"/>
      <c r="S222" s="216"/>
      <c r="T222" s="216"/>
      <c r="U222" s="216"/>
    </row>
    <row r="223" spans="1:21">
      <c r="A223" s="216"/>
      <c r="M223" s="216"/>
      <c r="N223" s="216"/>
      <c r="O223" s="216"/>
      <c r="P223" s="216"/>
      <c r="Q223" s="216"/>
      <c r="R223" s="216"/>
      <c r="S223" s="216"/>
      <c r="T223" s="216"/>
      <c r="U223" s="216"/>
    </row>
    <row r="224" spans="1:21">
      <c r="A224" s="216"/>
      <c r="M224" s="216"/>
      <c r="N224" s="216"/>
      <c r="O224" s="216"/>
      <c r="P224" s="216"/>
      <c r="Q224" s="216"/>
      <c r="R224" s="216"/>
      <c r="S224" s="216"/>
      <c r="T224" s="216"/>
      <c r="U224" s="216"/>
    </row>
    <row r="225" spans="1:21">
      <c r="A225" s="216"/>
      <c r="M225" s="216"/>
      <c r="N225" s="216"/>
      <c r="O225" s="216"/>
      <c r="P225" s="216"/>
      <c r="Q225" s="216"/>
      <c r="R225" s="216"/>
      <c r="S225" s="216"/>
      <c r="T225" s="216"/>
      <c r="U225" s="216"/>
    </row>
    <row r="226" spans="1:21">
      <c r="A226" s="216"/>
      <c r="M226" s="216"/>
      <c r="N226" s="216"/>
      <c r="O226" s="216"/>
      <c r="P226" s="216"/>
      <c r="Q226" s="216"/>
      <c r="R226" s="216"/>
      <c r="S226" s="216"/>
      <c r="T226" s="216"/>
      <c r="U226" s="216"/>
    </row>
    <row r="227" spans="1:21">
      <c r="A227" s="216"/>
      <c r="M227" s="216"/>
      <c r="N227" s="216"/>
      <c r="O227" s="216"/>
      <c r="P227" s="216"/>
      <c r="Q227" s="216"/>
      <c r="R227" s="216"/>
      <c r="S227" s="216"/>
      <c r="T227" s="216"/>
      <c r="U227" s="216"/>
    </row>
    <row r="228" spans="1:21">
      <c r="A228" s="216"/>
      <c r="M228" s="216"/>
      <c r="N228" s="216"/>
      <c r="O228" s="216"/>
      <c r="P228" s="216"/>
      <c r="Q228" s="216"/>
      <c r="R228" s="216"/>
      <c r="S228" s="216"/>
      <c r="T228" s="216"/>
      <c r="U228" s="216"/>
    </row>
    <row r="229" spans="1:21">
      <c r="A229" s="216"/>
      <c r="M229" s="216"/>
      <c r="N229" s="216"/>
      <c r="O229" s="216"/>
      <c r="P229" s="216"/>
      <c r="Q229" s="216"/>
      <c r="R229" s="216"/>
      <c r="S229" s="216"/>
      <c r="T229" s="216"/>
      <c r="U229" s="216"/>
    </row>
    <row r="230" spans="1:21">
      <c r="A230" s="216"/>
      <c r="L230" s="86"/>
      <c r="M230" s="216"/>
      <c r="N230" s="216"/>
      <c r="O230" s="216"/>
      <c r="P230" s="216"/>
      <c r="Q230" s="216"/>
      <c r="R230" s="216"/>
      <c r="S230" s="216"/>
      <c r="T230" s="216"/>
      <c r="U230" s="216"/>
    </row>
    <row r="231" spans="1:21">
      <c r="A231" s="216"/>
      <c r="M231" s="216"/>
      <c r="N231" s="216"/>
      <c r="O231" s="216"/>
      <c r="P231" s="216"/>
      <c r="Q231" s="216"/>
      <c r="R231" s="216"/>
      <c r="S231" s="216"/>
      <c r="T231" s="216"/>
      <c r="U231" s="216"/>
    </row>
    <row r="232" spans="1:21">
      <c r="A232" s="30"/>
      <c r="M232" s="216"/>
      <c r="N232" s="216"/>
      <c r="O232" s="216"/>
      <c r="P232" s="216"/>
      <c r="Q232" s="216"/>
      <c r="R232" s="216"/>
      <c r="S232" s="216"/>
      <c r="T232" s="216"/>
      <c r="U232" s="216"/>
    </row>
    <row r="233" spans="1:21">
      <c r="A233" s="216"/>
      <c r="M233" s="216"/>
      <c r="N233" s="216"/>
      <c r="O233" s="216"/>
      <c r="P233" s="216"/>
      <c r="Q233" s="216"/>
      <c r="R233" s="216"/>
      <c r="S233" s="216"/>
      <c r="T233" s="216"/>
      <c r="U233" s="216"/>
    </row>
    <row r="234" spans="1:21">
      <c r="A234" s="216"/>
      <c r="M234" s="216"/>
      <c r="N234" s="216"/>
      <c r="O234" s="216"/>
      <c r="P234" s="216"/>
      <c r="Q234" s="216"/>
      <c r="R234" s="216"/>
      <c r="S234" s="216"/>
      <c r="T234" s="216"/>
      <c r="U234" s="216"/>
    </row>
    <row r="235" spans="1:21">
      <c r="A235" s="216"/>
      <c r="M235" s="216"/>
      <c r="N235" s="216"/>
      <c r="O235" s="216"/>
      <c r="P235" s="216"/>
      <c r="Q235" s="216"/>
      <c r="R235" s="216"/>
      <c r="S235" s="216"/>
      <c r="T235" s="216"/>
      <c r="U235" s="216"/>
    </row>
    <row r="236" spans="1:21">
      <c r="A236" s="216"/>
      <c r="M236" s="216"/>
      <c r="N236" s="216"/>
      <c r="O236" s="216"/>
      <c r="P236" s="216"/>
      <c r="Q236" s="216"/>
      <c r="R236" s="216"/>
      <c r="S236" s="216"/>
      <c r="T236" s="216"/>
      <c r="U236" s="216"/>
    </row>
    <row r="237" spans="1:21">
      <c r="A237" s="216"/>
      <c r="M237" s="216"/>
      <c r="N237" s="216"/>
      <c r="O237" s="216"/>
      <c r="P237" s="216"/>
      <c r="Q237" s="216"/>
      <c r="R237" s="216"/>
      <c r="S237" s="216"/>
      <c r="T237" s="216"/>
      <c r="U237" s="216"/>
    </row>
    <row r="238" spans="1:21">
      <c r="A238" s="216"/>
      <c r="M238" s="216"/>
      <c r="N238" s="216"/>
      <c r="O238" s="216"/>
      <c r="P238" s="216"/>
      <c r="Q238" s="216"/>
      <c r="R238" s="216"/>
      <c r="S238" s="216"/>
      <c r="T238" s="216"/>
      <c r="U238" s="216"/>
    </row>
    <row r="239" spans="1:21">
      <c r="A239" s="216"/>
      <c r="M239" s="216"/>
      <c r="N239" s="216"/>
      <c r="O239" s="216"/>
      <c r="P239" s="216"/>
      <c r="Q239" s="216"/>
      <c r="R239" s="216"/>
      <c r="S239" s="216"/>
      <c r="T239" s="216"/>
      <c r="U239" s="216"/>
    </row>
    <row r="240" spans="1:21">
      <c r="A240" s="216"/>
      <c r="M240" s="216"/>
      <c r="N240" s="216"/>
      <c r="O240" s="216"/>
      <c r="P240" s="216"/>
      <c r="Q240" s="216"/>
      <c r="R240" s="216"/>
      <c r="S240" s="216"/>
      <c r="T240" s="216"/>
      <c r="U240" s="216"/>
    </row>
    <row r="241" spans="1:21">
      <c r="A241" s="216"/>
      <c r="M241" s="216"/>
      <c r="N241" s="216"/>
      <c r="O241" s="216"/>
      <c r="P241" s="216"/>
      <c r="Q241" s="216"/>
      <c r="R241" s="216"/>
      <c r="S241" s="216"/>
      <c r="T241" s="216"/>
      <c r="U241" s="216"/>
    </row>
    <row r="242" spans="1:21">
      <c r="A242" s="216"/>
      <c r="M242" s="216"/>
      <c r="N242" s="216"/>
      <c r="O242" s="216"/>
      <c r="P242" s="216"/>
      <c r="Q242" s="216"/>
      <c r="R242" s="216"/>
      <c r="S242" s="216"/>
      <c r="T242" s="216"/>
      <c r="U242" s="216"/>
    </row>
    <row r="243" spans="1:21">
      <c r="A243" s="216"/>
      <c r="M243" s="216"/>
      <c r="N243" s="216"/>
      <c r="O243" s="216"/>
      <c r="P243" s="216"/>
      <c r="Q243" s="216"/>
      <c r="R243" s="216"/>
      <c r="S243" s="216"/>
      <c r="T243" s="216"/>
      <c r="U243" s="216"/>
    </row>
    <row r="244" spans="1:21">
      <c r="A244" s="216"/>
      <c r="M244" s="216"/>
      <c r="N244" s="216"/>
      <c r="O244" s="216"/>
      <c r="P244" s="216"/>
      <c r="Q244" s="216"/>
      <c r="R244" s="216"/>
      <c r="S244" s="216"/>
      <c r="T244" s="216"/>
      <c r="U244" s="216"/>
    </row>
    <row r="245" spans="1:21">
      <c r="A245" s="216"/>
      <c r="M245" s="216"/>
      <c r="N245" s="216"/>
      <c r="O245" s="216"/>
      <c r="P245" s="216"/>
      <c r="Q245" s="216"/>
      <c r="R245" s="216"/>
      <c r="S245" s="216"/>
      <c r="T245" s="216"/>
      <c r="U245" s="216"/>
    </row>
    <row r="246" spans="1:21">
      <c r="A246" s="216"/>
      <c r="M246" s="216"/>
      <c r="N246" s="216"/>
      <c r="O246" s="216"/>
      <c r="P246" s="216"/>
      <c r="Q246" s="216"/>
      <c r="R246" s="216"/>
      <c r="S246" s="216"/>
      <c r="T246" s="216"/>
      <c r="U246" s="216"/>
    </row>
    <row r="247" spans="1:21">
      <c r="A247" s="216"/>
      <c r="M247" s="216"/>
      <c r="N247" s="216"/>
      <c r="O247" s="216"/>
      <c r="P247" s="216"/>
      <c r="Q247" s="216"/>
      <c r="R247" s="216"/>
      <c r="S247" s="216"/>
      <c r="T247" s="216"/>
      <c r="U247" s="216"/>
    </row>
    <row r="248" spans="1:21">
      <c r="A248" s="216"/>
      <c r="M248" s="216"/>
      <c r="N248" s="216"/>
      <c r="O248" s="216"/>
      <c r="P248" s="216"/>
      <c r="Q248" s="216"/>
      <c r="R248" s="216"/>
      <c r="S248" s="216"/>
      <c r="T248" s="216"/>
      <c r="U248" s="216"/>
    </row>
    <row r="249" spans="1:21">
      <c r="A249" s="216"/>
      <c r="M249" s="216"/>
      <c r="N249" s="216"/>
      <c r="O249" s="216"/>
      <c r="P249" s="216"/>
      <c r="Q249" s="216"/>
      <c r="R249" s="216"/>
      <c r="S249" s="216"/>
      <c r="T249" s="216"/>
      <c r="U249" s="216"/>
    </row>
    <row r="250" spans="1:21">
      <c r="A250" s="216"/>
      <c r="K250" s="216"/>
      <c r="M250" s="216"/>
      <c r="N250" s="216"/>
      <c r="O250" s="216"/>
      <c r="P250" s="216"/>
      <c r="Q250" s="216"/>
      <c r="R250" s="216"/>
      <c r="S250" s="216"/>
      <c r="T250" s="216"/>
      <c r="U250" s="216"/>
    </row>
    <row r="251" spans="1:21">
      <c r="A251" s="216"/>
      <c r="M251" s="216"/>
      <c r="N251" s="216"/>
      <c r="O251" s="216"/>
      <c r="P251" s="216"/>
      <c r="Q251" s="216"/>
      <c r="R251" s="216"/>
      <c r="S251" s="216"/>
      <c r="T251" s="216"/>
      <c r="U251" s="216"/>
    </row>
    <row r="252" spans="1:21">
      <c r="A252" s="216"/>
      <c r="M252" s="216"/>
      <c r="N252" s="216"/>
      <c r="O252" s="216"/>
      <c r="P252" s="216"/>
      <c r="Q252" s="216"/>
      <c r="R252" s="216"/>
      <c r="S252" s="216"/>
      <c r="T252" s="216"/>
      <c r="U252" s="216"/>
    </row>
    <row r="253" spans="1:21">
      <c r="A253" s="216"/>
      <c r="M253" s="216"/>
      <c r="N253" s="216"/>
      <c r="O253" s="216"/>
      <c r="P253" s="216"/>
      <c r="Q253" s="216"/>
      <c r="R253" s="216"/>
      <c r="S253" s="216"/>
      <c r="T253" s="216"/>
      <c r="U253" s="216"/>
    </row>
    <row r="254" spans="1:21">
      <c r="A254" s="216"/>
      <c r="M254" s="216"/>
      <c r="N254" s="216"/>
      <c r="O254" s="216"/>
      <c r="P254" s="216"/>
      <c r="Q254" s="216"/>
      <c r="R254" s="216"/>
      <c r="S254" s="216"/>
      <c r="T254" s="216"/>
      <c r="U254" s="216"/>
    </row>
    <row r="255" spans="1:21">
      <c r="A255" s="216"/>
      <c r="M255" s="216"/>
      <c r="N255" s="216"/>
      <c r="O255" s="216"/>
      <c r="P255" s="216"/>
      <c r="Q255" s="216"/>
      <c r="R255" s="216"/>
      <c r="S255" s="216"/>
      <c r="T255" s="216"/>
      <c r="U255" s="216"/>
    </row>
    <row r="256" spans="1:21">
      <c r="A256" s="216"/>
      <c r="M256" s="216"/>
      <c r="N256" s="216"/>
      <c r="O256" s="216"/>
      <c r="P256" s="216"/>
      <c r="Q256" s="216"/>
      <c r="R256" s="216"/>
      <c r="S256" s="216"/>
      <c r="T256" s="216"/>
      <c r="U256" s="216"/>
    </row>
    <row r="257" spans="1:21">
      <c r="A257" s="216"/>
      <c r="M257" s="216"/>
      <c r="N257" s="216"/>
      <c r="O257" s="216"/>
      <c r="P257" s="216"/>
      <c r="Q257" s="216"/>
      <c r="R257" s="216"/>
      <c r="S257" s="216"/>
      <c r="T257" s="216"/>
      <c r="U257" s="216"/>
    </row>
    <row r="258" spans="1:21">
      <c r="A258" s="216"/>
      <c r="M258" s="216"/>
      <c r="N258" s="216"/>
      <c r="O258" s="216"/>
      <c r="P258" s="216"/>
      <c r="Q258" s="216"/>
      <c r="R258" s="216"/>
      <c r="S258" s="216"/>
      <c r="T258" s="216"/>
      <c r="U258" s="216"/>
    </row>
    <row r="259" spans="1:21">
      <c r="A259" s="216"/>
      <c r="M259" s="216"/>
      <c r="N259" s="216"/>
      <c r="O259" s="216"/>
      <c r="P259" s="216"/>
      <c r="Q259" s="216"/>
      <c r="R259" s="216"/>
      <c r="S259" s="216"/>
      <c r="T259" s="216"/>
      <c r="U259" s="216"/>
    </row>
    <row r="260" spans="1:21">
      <c r="A260" s="216"/>
      <c r="M260" s="216"/>
      <c r="N260" s="216"/>
      <c r="O260" s="216"/>
      <c r="P260" s="216"/>
      <c r="Q260" s="216"/>
      <c r="R260" s="216"/>
      <c r="S260" s="216"/>
      <c r="T260" s="216"/>
      <c r="U260" s="216"/>
    </row>
    <row r="261" spans="1:21">
      <c r="A261" s="216"/>
      <c r="M261" s="216"/>
      <c r="N261" s="216"/>
      <c r="O261" s="216"/>
      <c r="P261" s="216"/>
      <c r="Q261" s="216"/>
      <c r="R261" s="216"/>
      <c r="S261" s="216"/>
      <c r="T261" s="216"/>
      <c r="U261" s="216"/>
    </row>
    <row r="262" spans="1:21">
      <c r="A262" s="216"/>
      <c r="M262" s="216"/>
      <c r="N262" s="216"/>
      <c r="O262" s="216"/>
      <c r="P262" s="216"/>
      <c r="Q262" s="216"/>
      <c r="R262" s="216"/>
      <c r="S262" s="216"/>
      <c r="T262" s="216"/>
      <c r="U262" s="216"/>
    </row>
    <row r="263" spans="1:21">
      <c r="A263" s="216"/>
      <c r="M263" s="216"/>
      <c r="N263" s="216"/>
      <c r="O263" s="216"/>
      <c r="P263" s="216"/>
      <c r="Q263" s="216"/>
      <c r="R263" s="216"/>
      <c r="S263" s="216"/>
      <c r="T263" s="216"/>
      <c r="U263" s="216"/>
    </row>
    <row r="264" spans="1:21">
      <c r="A264" s="216"/>
      <c r="M264" s="216"/>
      <c r="N264" s="216"/>
      <c r="O264" s="216"/>
      <c r="P264" s="216"/>
      <c r="Q264" s="216"/>
      <c r="R264" s="216"/>
      <c r="S264" s="216"/>
      <c r="T264" s="216"/>
      <c r="U264" s="216"/>
    </row>
    <row r="265" spans="1:21">
      <c r="A265" s="216"/>
      <c r="M265" s="216"/>
      <c r="N265" s="216"/>
      <c r="O265" s="216"/>
      <c r="P265" s="216"/>
      <c r="Q265" s="216"/>
      <c r="R265" s="216"/>
      <c r="S265" s="216"/>
      <c r="T265" s="216"/>
      <c r="U265" s="216"/>
    </row>
    <row r="266" spans="1:21">
      <c r="A266" s="216"/>
      <c r="M266" s="216"/>
      <c r="N266" s="216"/>
      <c r="O266" s="216"/>
      <c r="P266" s="216"/>
      <c r="Q266" s="216"/>
      <c r="R266" s="216"/>
      <c r="S266" s="216"/>
      <c r="T266" s="216"/>
      <c r="U266" s="216"/>
    </row>
    <row r="267" spans="1:21">
      <c r="A267" s="216"/>
      <c r="M267" s="216"/>
      <c r="N267" s="216"/>
      <c r="O267" s="216"/>
      <c r="P267" s="216"/>
      <c r="Q267" s="216"/>
      <c r="R267" s="216"/>
      <c r="S267" s="216"/>
      <c r="T267" s="216"/>
      <c r="U267" s="216"/>
    </row>
    <row r="268" spans="1:21">
      <c r="A268" s="216"/>
      <c r="M268" s="216"/>
      <c r="N268" s="216"/>
      <c r="O268" s="216"/>
      <c r="P268" s="216"/>
      <c r="Q268" s="216"/>
      <c r="R268" s="216"/>
      <c r="S268" s="216"/>
      <c r="T268" s="216"/>
      <c r="U268" s="216"/>
    </row>
    <row r="269" spans="1:21">
      <c r="A269" s="216"/>
      <c r="M269" s="216"/>
      <c r="N269" s="216"/>
      <c r="O269" s="216"/>
      <c r="P269" s="216"/>
      <c r="Q269" s="216"/>
      <c r="R269" s="216"/>
      <c r="S269" s="216"/>
      <c r="T269" s="216"/>
      <c r="U269" s="216"/>
    </row>
    <row r="270" spans="1:21">
      <c r="A270" s="216"/>
      <c r="M270" s="216"/>
      <c r="N270" s="216"/>
      <c r="O270" s="216"/>
      <c r="P270" s="216"/>
      <c r="Q270" s="216"/>
      <c r="R270" s="216"/>
      <c r="S270" s="216"/>
      <c r="T270" s="216"/>
      <c r="U270" s="216"/>
    </row>
    <row r="271" spans="1:21">
      <c r="A271" s="216"/>
      <c r="M271" s="216"/>
      <c r="N271" s="216"/>
      <c r="O271" s="216"/>
      <c r="P271" s="216"/>
      <c r="Q271" s="216"/>
      <c r="R271" s="216"/>
      <c r="S271" s="216"/>
      <c r="T271" s="216"/>
      <c r="U271" s="216"/>
    </row>
    <row r="272" spans="1:21">
      <c r="A272" s="216"/>
      <c r="M272" s="216"/>
      <c r="N272" s="216"/>
      <c r="O272" s="216"/>
      <c r="P272" s="216"/>
      <c r="Q272" s="216"/>
      <c r="R272" s="216"/>
      <c r="S272" s="216"/>
      <c r="T272" s="216"/>
      <c r="U272" s="216"/>
    </row>
    <row r="273" spans="1:21">
      <c r="A273" s="216"/>
      <c r="M273" s="216"/>
      <c r="N273" s="216"/>
      <c r="O273" s="216"/>
      <c r="P273" s="216"/>
      <c r="Q273" s="216"/>
      <c r="R273" s="216"/>
      <c r="S273" s="216"/>
      <c r="T273" s="216"/>
      <c r="U273" s="216"/>
    </row>
    <row r="274" spans="1:21">
      <c r="A274" s="216"/>
      <c r="M274" s="216"/>
      <c r="N274" s="216"/>
      <c r="O274" s="216"/>
      <c r="P274" s="216"/>
      <c r="Q274" s="216"/>
      <c r="R274" s="216"/>
      <c r="S274" s="216"/>
      <c r="T274" s="216"/>
      <c r="U274" s="216"/>
    </row>
    <row r="275" spans="1:21">
      <c r="A275" s="216"/>
      <c r="M275" s="216"/>
      <c r="N275" s="216"/>
      <c r="O275" s="216"/>
      <c r="P275" s="216"/>
      <c r="Q275" s="216"/>
      <c r="R275" s="216"/>
      <c r="S275" s="216"/>
      <c r="T275" s="216"/>
      <c r="U275" s="216"/>
    </row>
    <row r="276" spans="1:21">
      <c r="A276" s="216"/>
      <c r="D276" s="216"/>
      <c r="E276" s="216"/>
      <c r="F276" s="216"/>
      <c r="G276" s="216"/>
      <c r="H276" s="216"/>
      <c r="I276" s="216"/>
      <c r="J276" s="216"/>
      <c r="K276" s="216"/>
      <c r="M276" s="216"/>
      <c r="N276" s="216"/>
      <c r="O276" s="216"/>
      <c r="P276" s="216"/>
      <c r="Q276" s="216"/>
      <c r="R276" s="216"/>
      <c r="S276" s="216"/>
      <c r="T276" s="216"/>
      <c r="U276" s="216"/>
    </row>
    <row r="277" spans="1:21">
      <c r="A277" s="216"/>
      <c r="M277" s="216"/>
      <c r="N277" s="216"/>
      <c r="O277" s="216"/>
      <c r="P277" s="216"/>
      <c r="Q277" s="216"/>
      <c r="R277" s="216"/>
      <c r="S277" s="216"/>
      <c r="T277" s="216"/>
      <c r="U277" s="216"/>
    </row>
    <row r="278" spans="1:21">
      <c r="A278" s="216"/>
      <c r="M278" s="216"/>
      <c r="N278" s="216"/>
      <c r="O278" s="216"/>
      <c r="P278" s="216"/>
      <c r="Q278" s="216"/>
      <c r="R278" s="216"/>
      <c r="S278" s="216"/>
      <c r="T278" s="216"/>
      <c r="U278" s="216"/>
    </row>
    <row r="279" spans="1:21">
      <c r="A279" s="216"/>
      <c r="M279" s="216"/>
      <c r="N279" s="216"/>
      <c r="O279" s="216"/>
      <c r="P279" s="216"/>
      <c r="Q279" s="216"/>
      <c r="R279" s="216"/>
      <c r="S279" s="216"/>
      <c r="T279" s="216"/>
      <c r="U279" s="216"/>
    </row>
    <row r="280" spans="1:21">
      <c r="A280" s="216"/>
      <c r="M280" s="216"/>
      <c r="N280" s="216"/>
      <c r="O280" s="216"/>
      <c r="P280" s="216"/>
      <c r="Q280" s="216"/>
      <c r="R280" s="216"/>
      <c r="S280" s="216"/>
      <c r="T280" s="216"/>
      <c r="U280" s="216"/>
    </row>
    <row r="281" spans="1:21">
      <c r="A281" s="216"/>
      <c r="M281" s="216"/>
      <c r="N281" s="216"/>
      <c r="O281" s="216"/>
      <c r="P281" s="216"/>
      <c r="Q281" s="216"/>
      <c r="R281" s="216"/>
      <c r="S281" s="216"/>
      <c r="T281" s="216"/>
      <c r="U281" s="216"/>
    </row>
    <row r="282" spans="1:21">
      <c r="A282" s="216"/>
      <c r="M282" s="216"/>
      <c r="N282" s="216"/>
      <c r="O282" s="216"/>
      <c r="P282" s="216"/>
      <c r="Q282" s="216"/>
      <c r="R282" s="216"/>
      <c r="S282" s="216"/>
      <c r="T282" s="216"/>
      <c r="U282" s="216"/>
    </row>
    <row r="283" spans="1:21">
      <c r="A283" s="216"/>
      <c r="M283" s="216"/>
      <c r="N283" s="216"/>
      <c r="O283" s="216"/>
      <c r="P283" s="216"/>
      <c r="Q283" s="216"/>
      <c r="R283" s="216"/>
      <c r="S283" s="216"/>
      <c r="T283" s="216"/>
      <c r="U283" s="216"/>
    </row>
    <row r="284" spans="1:21">
      <c r="A284" s="216"/>
      <c r="M284" s="216"/>
      <c r="N284" s="216"/>
      <c r="O284" s="216"/>
      <c r="P284" s="216"/>
      <c r="Q284" s="216"/>
      <c r="R284" s="216"/>
      <c r="S284" s="216"/>
      <c r="T284" s="216"/>
      <c r="U284" s="216"/>
    </row>
    <row r="285" spans="1:21">
      <c r="A285" s="216"/>
      <c r="M285" s="216"/>
      <c r="N285" s="216"/>
      <c r="O285" s="216"/>
      <c r="P285" s="216"/>
      <c r="Q285" s="216"/>
      <c r="R285" s="216"/>
      <c r="S285" s="216"/>
      <c r="T285" s="216"/>
      <c r="U285" s="216"/>
    </row>
    <row r="286" spans="1:21">
      <c r="A286" s="216"/>
      <c r="M286" s="216"/>
      <c r="N286" s="216"/>
      <c r="O286" s="216"/>
      <c r="P286" s="216"/>
      <c r="Q286" s="216"/>
      <c r="R286" s="216"/>
      <c r="S286" s="216"/>
      <c r="T286" s="216"/>
      <c r="U286" s="216"/>
    </row>
    <row r="287" spans="1:21">
      <c r="A287" s="216"/>
      <c r="M287" s="216"/>
      <c r="N287" s="216"/>
      <c r="O287" s="216"/>
      <c r="P287" s="216"/>
      <c r="Q287" s="216"/>
      <c r="R287" s="216"/>
      <c r="S287" s="216"/>
      <c r="T287" s="216"/>
      <c r="U287" s="216"/>
    </row>
    <row r="288" spans="1:21">
      <c r="A288" s="216"/>
      <c r="M288" s="216"/>
      <c r="N288" s="216"/>
      <c r="O288" s="216"/>
      <c r="P288" s="216"/>
      <c r="Q288" s="216"/>
      <c r="R288" s="216"/>
      <c r="S288" s="216"/>
      <c r="T288" s="216"/>
      <c r="U288" s="216"/>
    </row>
    <row r="289" spans="1:21">
      <c r="A289" s="216"/>
      <c r="M289" s="216"/>
      <c r="N289" s="216"/>
      <c r="O289" s="216"/>
      <c r="P289" s="216"/>
      <c r="Q289" s="216"/>
      <c r="R289" s="216"/>
      <c r="S289" s="216"/>
      <c r="T289" s="216"/>
      <c r="U289" s="216"/>
    </row>
    <row r="290" spans="1:21">
      <c r="A290" s="216"/>
      <c r="M290" s="216"/>
      <c r="N290" s="216"/>
      <c r="O290" s="216"/>
      <c r="P290" s="216"/>
      <c r="Q290" s="216"/>
      <c r="R290" s="216"/>
      <c r="S290" s="216"/>
      <c r="T290" s="216"/>
      <c r="U290" s="216"/>
    </row>
    <row r="291" spans="1:21">
      <c r="A291" s="216"/>
      <c r="M291" s="216"/>
      <c r="N291" s="216"/>
      <c r="O291" s="216"/>
      <c r="P291" s="216"/>
      <c r="Q291" s="216"/>
      <c r="R291" s="216"/>
      <c r="S291" s="216"/>
      <c r="T291" s="216"/>
      <c r="U291" s="216"/>
    </row>
    <row r="292" spans="1:21">
      <c r="A292" s="216"/>
      <c r="M292" s="216"/>
      <c r="N292" s="216"/>
      <c r="O292" s="216"/>
      <c r="P292" s="216"/>
      <c r="Q292" s="216"/>
      <c r="R292" s="216"/>
      <c r="S292" s="216"/>
      <c r="T292" s="216"/>
      <c r="U292" s="216"/>
    </row>
    <row r="293" spans="1:21">
      <c r="A293" s="216"/>
      <c r="M293" s="216"/>
      <c r="N293" s="216"/>
      <c r="O293" s="216"/>
      <c r="P293" s="216"/>
      <c r="Q293" s="216"/>
      <c r="R293" s="216"/>
      <c r="S293" s="216"/>
      <c r="T293" s="216"/>
      <c r="U293" s="216"/>
    </row>
    <row r="294" spans="1:21">
      <c r="A294" s="216"/>
      <c r="M294" s="216"/>
      <c r="N294" s="216"/>
      <c r="O294" s="216"/>
      <c r="P294" s="216"/>
      <c r="Q294" s="216"/>
      <c r="R294" s="216"/>
      <c r="S294" s="216"/>
      <c r="T294" s="216"/>
      <c r="U294" s="216"/>
    </row>
    <row r="295" spans="1:21">
      <c r="A295" s="216"/>
      <c r="M295" s="216"/>
      <c r="N295" s="216"/>
      <c r="O295" s="216"/>
      <c r="P295" s="216"/>
      <c r="Q295" s="216"/>
      <c r="R295" s="216"/>
      <c r="S295" s="216"/>
      <c r="T295" s="216"/>
      <c r="U295" s="216"/>
    </row>
    <row r="296" spans="1:21">
      <c r="A296" s="216"/>
      <c r="M296" s="216"/>
      <c r="N296" s="216"/>
      <c r="O296" s="216"/>
      <c r="P296" s="216"/>
      <c r="Q296" s="216"/>
      <c r="R296" s="216"/>
      <c r="S296" s="216"/>
      <c r="T296" s="216"/>
      <c r="U296" s="216"/>
    </row>
    <row r="297" spans="1:21">
      <c r="A297" s="216"/>
      <c r="M297" s="216"/>
      <c r="N297" s="216"/>
      <c r="O297" s="216"/>
      <c r="P297" s="216"/>
      <c r="Q297" s="216"/>
      <c r="R297" s="216"/>
      <c r="S297" s="216"/>
      <c r="T297" s="216"/>
      <c r="U297" s="216"/>
    </row>
    <row r="298" spans="1:21">
      <c r="A298" s="216"/>
      <c r="M298" s="216"/>
      <c r="N298" s="216"/>
      <c r="O298" s="216"/>
      <c r="P298" s="216"/>
      <c r="Q298" s="216"/>
      <c r="R298" s="216"/>
      <c r="S298" s="216"/>
      <c r="T298" s="216"/>
      <c r="U298" s="216"/>
    </row>
    <row r="299" spans="1:21">
      <c r="A299" s="216"/>
      <c r="M299" s="216"/>
      <c r="N299" s="216"/>
      <c r="O299" s="216"/>
      <c r="P299" s="216"/>
      <c r="Q299" s="216"/>
      <c r="R299" s="216"/>
      <c r="S299" s="216"/>
      <c r="T299" s="216"/>
      <c r="U299" s="216"/>
    </row>
    <row r="300" spans="1:21">
      <c r="A300" s="216"/>
      <c r="M300" s="216"/>
      <c r="N300" s="216"/>
      <c r="O300" s="216"/>
      <c r="P300" s="216"/>
      <c r="Q300" s="216"/>
      <c r="R300" s="216"/>
      <c r="S300" s="216"/>
      <c r="T300" s="216"/>
      <c r="U300" s="216"/>
    </row>
    <row r="301" spans="1:21">
      <c r="A301" s="216"/>
      <c r="B301" s="216"/>
      <c r="C301" s="216"/>
      <c r="D301" s="216"/>
      <c r="E301" s="216"/>
      <c r="F301" s="216"/>
      <c r="G301" s="216"/>
      <c r="H301" s="216"/>
      <c r="I301" s="216"/>
      <c r="J301" s="216"/>
      <c r="K301" s="216"/>
      <c r="M301" s="216"/>
      <c r="N301" s="216"/>
      <c r="O301" s="216"/>
      <c r="P301" s="216"/>
      <c r="Q301" s="216"/>
      <c r="R301" s="216"/>
      <c r="S301" s="216"/>
      <c r="T301" s="216"/>
      <c r="U301" s="216"/>
    </row>
    <row r="302" spans="1:21">
      <c r="A302" s="216"/>
      <c r="M302" s="216"/>
      <c r="N302" s="216"/>
      <c r="O302" s="216"/>
      <c r="P302" s="216"/>
      <c r="Q302" s="216"/>
      <c r="R302" s="216"/>
      <c r="S302" s="216"/>
      <c r="T302" s="216"/>
      <c r="U302" s="216"/>
    </row>
    <row r="303" spans="1:21">
      <c r="A303" s="216"/>
      <c r="M303" s="216"/>
      <c r="N303" s="216"/>
      <c r="O303" s="216"/>
      <c r="P303" s="216"/>
      <c r="Q303" s="216"/>
      <c r="R303" s="216"/>
      <c r="S303" s="216"/>
      <c r="T303" s="216"/>
      <c r="U303" s="216"/>
    </row>
    <row r="304" spans="1:21">
      <c r="A304" s="216"/>
      <c r="M304" s="216"/>
      <c r="N304" s="216"/>
      <c r="O304" s="216"/>
      <c r="P304" s="216"/>
      <c r="Q304" s="216"/>
      <c r="R304" s="216"/>
      <c r="S304" s="216"/>
      <c r="T304" s="216"/>
      <c r="U304" s="216"/>
    </row>
    <row r="305" spans="1:21">
      <c r="A305" s="216"/>
      <c r="M305" s="216"/>
      <c r="N305" s="216"/>
      <c r="O305" s="216"/>
      <c r="P305" s="216"/>
      <c r="Q305" s="216"/>
      <c r="R305" s="216"/>
      <c r="S305" s="216"/>
      <c r="T305" s="216"/>
      <c r="U305" s="216"/>
    </row>
    <row r="306" spans="1:21">
      <c r="A306" s="216"/>
      <c r="M306" s="216"/>
      <c r="N306" s="216"/>
      <c r="O306" s="216"/>
      <c r="P306" s="216"/>
      <c r="Q306" s="216"/>
      <c r="R306" s="216"/>
      <c r="S306" s="216"/>
      <c r="T306" s="216"/>
      <c r="U306" s="216"/>
    </row>
    <row r="307" spans="1:21">
      <c r="A307" s="216"/>
      <c r="M307" s="216"/>
      <c r="N307" s="216"/>
      <c r="O307" s="216"/>
      <c r="P307" s="216"/>
      <c r="Q307" s="216"/>
      <c r="R307" s="216"/>
      <c r="S307" s="216"/>
      <c r="T307" s="216"/>
      <c r="U307" s="216"/>
    </row>
    <row r="308" spans="1:21">
      <c r="A308" s="216"/>
      <c r="M308" s="216"/>
      <c r="N308" s="216"/>
      <c r="O308" s="216"/>
      <c r="P308" s="216"/>
      <c r="Q308" s="216"/>
      <c r="R308" s="216"/>
      <c r="S308" s="216"/>
      <c r="T308" s="216"/>
      <c r="U308" s="216"/>
    </row>
    <row r="309" spans="1:21">
      <c r="A309" s="216"/>
      <c r="M309" s="216"/>
      <c r="N309" s="216"/>
      <c r="O309" s="216"/>
      <c r="P309" s="216"/>
      <c r="Q309" s="216"/>
      <c r="R309" s="216"/>
      <c r="S309" s="216"/>
      <c r="T309" s="216"/>
      <c r="U309" s="216"/>
    </row>
    <row r="310" spans="1:21">
      <c r="A310" s="216"/>
      <c r="M310" s="216"/>
      <c r="N310" s="216"/>
      <c r="O310" s="216"/>
      <c r="P310" s="216"/>
      <c r="Q310" s="216"/>
      <c r="R310" s="216"/>
      <c r="S310" s="216"/>
      <c r="T310" s="216"/>
      <c r="U310" s="216"/>
    </row>
    <row r="311" spans="1:21">
      <c r="A311" s="216"/>
      <c r="M311" s="216"/>
      <c r="N311" s="216"/>
      <c r="O311" s="216"/>
      <c r="P311" s="216"/>
      <c r="Q311" s="216"/>
      <c r="R311" s="216"/>
      <c r="S311" s="216"/>
      <c r="T311" s="216"/>
      <c r="U311" s="216"/>
    </row>
    <row r="312" spans="1:21">
      <c r="A312" s="216"/>
      <c r="M312" s="216"/>
      <c r="N312" s="216"/>
      <c r="O312" s="216"/>
      <c r="P312" s="216"/>
      <c r="Q312" s="216"/>
      <c r="R312" s="216"/>
      <c r="S312" s="216"/>
      <c r="T312" s="216"/>
      <c r="U312" s="216"/>
    </row>
    <row r="313" spans="1:21">
      <c r="A313" s="216"/>
      <c r="M313" s="216"/>
      <c r="N313" s="216"/>
      <c r="O313" s="216"/>
      <c r="P313" s="216"/>
      <c r="Q313" s="216"/>
      <c r="R313" s="216"/>
      <c r="S313" s="216"/>
      <c r="T313" s="216"/>
      <c r="U313" s="216"/>
    </row>
    <row r="314" spans="1:21">
      <c r="A314" s="216"/>
      <c r="M314" s="216"/>
      <c r="N314" s="216"/>
      <c r="O314" s="216"/>
      <c r="P314" s="216"/>
      <c r="Q314" s="216"/>
      <c r="R314" s="216"/>
      <c r="S314" s="216"/>
      <c r="T314" s="216"/>
      <c r="U314" s="216"/>
    </row>
    <row r="315" spans="1:21">
      <c r="A315" s="216"/>
      <c r="M315" s="216"/>
      <c r="N315" s="216"/>
      <c r="O315" s="216"/>
      <c r="P315" s="216"/>
      <c r="Q315" s="216"/>
      <c r="R315" s="216"/>
      <c r="S315" s="216"/>
      <c r="T315" s="216"/>
      <c r="U315" s="216"/>
    </row>
    <row r="316" spans="1:21">
      <c r="A316" s="216"/>
      <c r="M316" s="216"/>
      <c r="N316" s="216"/>
      <c r="O316" s="216"/>
      <c r="P316" s="216"/>
      <c r="Q316" s="216"/>
      <c r="R316" s="216"/>
      <c r="S316" s="216"/>
      <c r="T316" s="216"/>
      <c r="U316" s="216"/>
    </row>
    <row r="317" spans="1:21">
      <c r="A317" s="216"/>
      <c r="M317" s="216"/>
      <c r="N317" s="216"/>
      <c r="O317" s="216"/>
      <c r="P317" s="216"/>
      <c r="Q317" s="216"/>
      <c r="R317" s="216"/>
      <c r="S317" s="216"/>
      <c r="T317" s="216"/>
      <c r="U317" s="216"/>
    </row>
    <row r="318" spans="1:21">
      <c r="A318" s="216"/>
      <c r="M318" s="216"/>
      <c r="N318" s="216"/>
      <c r="O318" s="216"/>
      <c r="P318" s="216"/>
      <c r="Q318" s="216"/>
      <c r="R318" s="216"/>
      <c r="S318" s="216"/>
      <c r="T318" s="216"/>
      <c r="U318" s="216"/>
    </row>
    <row r="319" spans="1:21">
      <c r="A319" s="216"/>
      <c r="M319" s="216"/>
      <c r="N319" s="216"/>
      <c r="O319" s="216"/>
      <c r="P319" s="216"/>
      <c r="Q319" s="216"/>
      <c r="R319" s="216"/>
      <c r="S319" s="216"/>
      <c r="T319" s="216"/>
      <c r="U319" s="216"/>
    </row>
    <row r="320" spans="1:21">
      <c r="A320" s="216"/>
      <c r="M320" s="216"/>
      <c r="N320" s="216"/>
      <c r="O320" s="216"/>
      <c r="P320" s="216"/>
      <c r="Q320" s="216"/>
      <c r="R320" s="216"/>
      <c r="S320" s="216"/>
      <c r="T320" s="216"/>
      <c r="U320" s="216"/>
    </row>
    <row r="321" spans="1:21">
      <c r="A321" s="216"/>
      <c r="M321" s="216"/>
      <c r="N321" s="216"/>
      <c r="O321" s="216"/>
      <c r="P321" s="216"/>
      <c r="Q321" s="216"/>
      <c r="R321" s="216"/>
      <c r="S321" s="216"/>
      <c r="T321" s="216"/>
      <c r="U321" s="216"/>
    </row>
    <row r="322" spans="1:21">
      <c r="A322" s="216"/>
      <c r="M322" s="216"/>
      <c r="N322" s="216"/>
      <c r="O322" s="216"/>
      <c r="P322" s="216"/>
      <c r="Q322" s="216"/>
      <c r="R322" s="216"/>
      <c r="S322" s="216"/>
      <c r="T322" s="216"/>
      <c r="U322" s="216"/>
    </row>
  </sheetData>
  <mergeCells count="7">
    <mergeCell ref="A1:T1"/>
    <mergeCell ref="A2:L2"/>
    <mergeCell ref="A3:L3"/>
    <mergeCell ref="A6:G6"/>
    <mergeCell ref="A7:G7"/>
    <mergeCell ref="A5:G5"/>
    <mergeCell ref="A4:G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23BF7-EDCB-4827-8D66-CEC18D9A44EB}">
  <dimension ref="B2:H37"/>
  <sheetViews>
    <sheetView workbookViewId="0">
      <selection activeCell="M29" sqref="M29"/>
    </sheetView>
  </sheetViews>
  <sheetFormatPr defaultColWidth="9.140625" defaultRowHeight="14.25"/>
  <cols>
    <col min="1" max="1" width="9.140625" style="250"/>
    <col min="2" max="2" width="38.5703125" style="250" customWidth="1"/>
    <col min="3" max="3" width="9.140625" style="250"/>
    <col min="4" max="6" width="14" style="250" bestFit="1" customWidth="1"/>
    <col min="7" max="7" width="14" style="250" customWidth="1"/>
    <col min="8" max="16384" width="9.140625" style="250"/>
  </cols>
  <sheetData>
    <row r="2" spans="2:8">
      <c r="B2" s="508" t="s">
        <v>186</v>
      </c>
      <c r="C2" s="508"/>
      <c r="D2" s="508"/>
      <c r="E2" s="508"/>
      <c r="F2" s="508"/>
      <c r="G2" s="508"/>
      <c r="H2" s="508"/>
    </row>
    <row r="4" spans="2:8">
      <c r="D4" s="508" t="s">
        <v>187</v>
      </c>
      <c r="E4" s="508"/>
      <c r="F4" s="508"/>
      <c r="G4" s="508"/>
    </row>
    <row r="5" spans="2:8" ht="15">
      <c r="B5" s="251" t="s">
        <v>188</v>
      </c>
      <c r="D5" s="251" t="s">
        <v>189</v>
      </c>
      <c r="E5" s="251" t="s">
        <v>190</v>
      </c>
      <c r="F5" s="251" t="s">
        <v>191</v>
      </c>
      <c r="G5" s="251" t="s">
        <v>1</v>
      </c>
    </row>
    <row r="6" spans="2:8">
      <c r="B6" s="250" t="s">
        <v>192</v>
      </c>
      <c r="D6" s="252">
        <v>14019242.584024405</v>
      </c>
      <c r="E6" s="252">
        <v>19107931.287316639</v>
      </c>
      <c r="F6" s="252">
        <v>20850203.558348488</v>
      </c>
      <c r="G6" s="253">
        <f t="shared" ref="G6:G10" si="0">SUM(D6:F6)</f>
        <v>53977377.429689527</v>
      </c>
    </row>
    <row r="7" spans="2:8">
      <c r="B7" s="250" t="s">
        <v>193</v>
      </c>
      <c r="D7" s="252">
        <v>5216972.5208675945</v>
      </c>
      <c r="E7" s="252">
        <v>11114231.393720426</v>
      </c>
      <c r="F7" s="252">
        <v>13908599.118248396</v>
      </c>
      <c r="G7" s="253">
        <f t="shared" si="0"/>
        <v>30239803.032836415</v>
      </c>
    </row>
    <row r="8" spans="2:8">
      <c r="B8" s="250" t="s">
        <v>194</v>
      </c>
      <c r="D8" s="252">
        <v>3273111.0720000048</v>
      </c>
      <c r="E8" s="252">
        <v>7191745.9200000102</v>
      </c>
      <c r="F8" s="252">
        <v>8989682.4000000134</v>
      </c>
      <c r="G8" s="253">
        <f t="shared" si="0"/>
        <v>19454539.392000027</v>
      </c>
    </row>
    <row r="9" spans="2:8">
      <c r="B9" s="250" t="s">
        <v>0</v>
      </c>
      <c r="D9" s="252">
        <v>0</v>
      </c>
      <c r="E9" s="252">
        <v>0</v>
      </c>
      <c r="F9" s="252">
        <v>0</v>
      </c>
      <c r="G9" s="253">
        <f t="shared" si="0"/>
        <v>0</v>
      </c>
    </row>
    <row r="10" spans="2:8" ht="15" thickBot="1">
      <c r="D10" s="254">
        <f>SUM(D6:D9)</f>
        <v>22509326.176892005</v>
      </c>
      <c r="E10" s="254">
        <f>SUM(E6:E9)</f>
        <v>37413908.601037078</v>
      </c>
      <c r="F10" s="254">
        <f>SUM(F6:F9)</f>
        <v>43748485.076596893</v>
      </c>
      <c r="G10" s="255">
        <f t="shared" si="0"/>
        <v>103671719.85452598</v>
      </c>
    </row>
    <row r="11" spans="2:8" ht="15" thickTop="1">
      <c r="D11" s="252"/>
      <c r="E11" s="252"/>
      <c r="F11" s="252"/>
      <c r="G11" s="253"/>
    </row>
    <row r="12" spans="2:8">
      <c r="D12" s="252"/>
      <c r="E12" s="252"/>
      <c r="F12" s="252"/>
    </row>
    <row r="13" spans="2:8" ht="15">
      <c r="B13" s="251" t="s">
        <v>195</v>
      </c>
      <c r="D13" s="251" t="s">
        <v>189</v>
      </c>
      <c r="E13" s="251" t="s">
        <v>190</v>
      </c>
      <c r="F13" s="251" t="s">
        <v>191</v>
      </c>
      <c r="G13" s="251" t="s">
        <v>1</v>
      </c>
    </row>
    <row r="14" spans="2:8">
      <c r="B14" s="250" t="s">
        <v>192</v>
      </c>
      <c r="D14" s="252">
        <v>2181.3606491348082</v>
      </c>
      <c r="E14" s="252">
        <v>3012.8918591184029</v>
      </c>
      <c r="F14" s="252">
        <v>3328.3622788785306</v>
      </c>
      <c r="G14" s="253">
        <f>SUM(D14:F14)</f>
        <v>8522.6147871317407</v>
      </c>
    </row>
    <row r="15" spans="2:8">
      <c r="B15" s="250" t="s">
        <v>193</v>
      </c>
      <c r="D15" s="252">
        <v>833.89855122297024</v>
      </c>
      <c r="E15" s="252">
        <v>1776.5363762427864</v>
      </c>
      <c r="F15" s="252">
        <v>2223.1975744276256</v>
      </c>
      <c r="G15" s="253">
        <f>SUM(D15:F15)</f>
        <v>4833.6325018933821</v>
      </c>
    </row>
    <row r="16" spans="2:8">
      <c r="B16" s="250" t="s">
        <v>194</v>
      </c>
      <c r="D16" s="252">
        <v>24.494399999999995</v>
      </c>
      <c r="E16" s="252">
        <v>69.98399999999998</v>
      </c>
      <c r="F16" s="252">
        <v>87.479999999999976</v>
      </c>
      <c r="G16" s="253">
        <f>SUM(D16:F16)</f>
        <v>181.95839999999995</v>
      </c>
    </row>
    <row r="17" spans="2:7">
      <c r="B17" s="250" t="s">
        <v>0</v>
      </c>
      <c r="G17" s="253">
        <f>SUM(D17:F17)</f>
        <v>0</v>
      </c>
    </row>
    <row r="18" spans="2:7" ht="15" thickBot="1">
      <c r="D18" s="255">
        <f>SUM(D14:D17)</f>
        <v>3039.7536003577784</v>
      </c>
      <c r="E18" s="255">
        <f>SUM(E14:E17)</f>
        <v>4859.4122353611892</v>
      </c>
      <c r="F18" s="255">
        <f>SUM(F14:F17)</f>
        <v>5639.0398533061561</v>
      </c>
      <c r="G18" s="255">
        <f>SUM(G14:G17)</f>
        <v>13538.205689025122</v>
      </c>
    </row>
    <row r="19" spans="2:7" ht="15" thickTop="1"/>
    <row r="22" spans="2:7">
      <c r="D22" s="508" t="s">
        <v>196</v>
      </c>
      <c r="E22" s="508"/>
      <c r="F22" s="508"/>
      <c r="G22" s="508"/>
    </row>
    <row r="23" spans="2:7" ht="15">
      <c r="B23" s="251" t="s">
        <v>188</v>
      </c>
      <c r="D23" s="251" t="s">
        <v>189</v>
      </c>
      <c r="E23" s="251" t="s">
        <v>190</v>
      </c>
      <c r="F23" s="251" t="s">
        <v>191</v>
      </c>
      <c r="G23" s="251" t="s">
        <v>1</v>
      </c>
    </row>
    <row r="24" spans="2:7">
      <c r="B24" s="250" t="s">
        <v>192</v>
      </c>
      <c r="D24" s="252">
        <v>13647811.670186047</v>
      </c>
      <c r="E24" s="252">
        <v>16447376.807865005</v>
      </c>
      <c r="F24" s="252">
        <v>16551008.720851503</v>
      </c>
      <c r="G24" s="253">
        <f t="shared" ref="G24:G28" si="1">SUM(D24:F24)</f>
        <v>46646197.198902555</v>
      </c>
    </row>
    <row r="25" spans="2:7">
      <c r="B25" s="250" t="s">
        <v>193</v>
      </c>
      <c r="D25" s="252">
        <v>2663601.4800000014</v>
      </c>
      <c r="E25" s="252">
        <v>3676320.0000000028</v>
      </c>
      <c r="F25" s="252">
        <v>3676320.0000000028</v>
      </c>
      <c r="G25" s="253">
        <f t="shared" si="1"/>
        <v>10016241.480000008</v>
      </c>
    </row>
    <row r="26" spans="2:7">
      <c r="B26" s="250" t="s">
        <v>194</v>
      </c>
      <c r="D26" s="252">
        <v>3618888.8400000054</v>
      </c>
      <c r="E26" s="252">
        <v>7639682.4000000106</v>
      </c>
      <c r="F26" s="252">
        <v>9212103.000000013</v>
      </c>
      <c r="G26" s="253">
        <f t="shared" si="1"/>
        <v>20470674.240000032</v>
      </c>
    </row>
    <row r="27" spans="2:7">
      <c r="B27" s="250" t="s">
        <v>0</v>
      </c>
      <c r="D27" s="252">
        <v>0</v>
      </c>
      <c r="E27" s="252">
        <v>0</v>
      </c>
      <c r="F27" s="252">
        <v>0</v>
      </c>
      <c r="G27" s="253">
        <f t="shared" si="1"/>
        <v>0</v>
      </c>
    </row>
    <row r="28" spans="2:7" ht="15" thickBot="1">
      <c r="D28" s="254">
        <f>SUM(D24:D27)</f>
        <v>19930301.990186051</v>
      </c>
      <c r="E28" s="254">
        <f>SUM(E24:E27)</f>
        <v>27763379.207865018</v>
      </c>
      <c r="F28" s="254">
        <f>SUM(F24:F27)</f>
        <v>29439431.720851518</v>
      </c>
      <c r="G28" s="255">
        <f t="shared" si="1"/>
        <v>77133112.918902576</v>
      </c>
    </row>
    <row r="29" spans="2:7" ht="15" thickTop="1">
      <c r="D29" s="252"/>
      <c r="E29" s="252"/>
      <c r="F29" s="252"/>
      <c r="G29" s="253"/>
    </row>
    <row r="30" spans="2:7">
      <c r="D30" s="252"/>
      <c r="E30" s="252"/>
      <c r="F30" s="252"/>
    </row>
    <row r="31" spans="2:7" ht="15">
      <c r="B31" s="251" t="s">
        <v>195</v>
      </c>
      <c r="D31" s="251" t="s">
        <v>189</v>
      </c>
      <c r="E31" s="251" t="s">
        <v>190</v>
      </c>
      <c r="F31" s="251" t="s">
        <v>191</v>
      </c>
      <c r="G31" s="251" t="s">
        <v>1</v>
      </c>
    </row>
    <row r="32" spans="2:7">
      <c r="B32" s="250" t="s">
        <v>192</v>
      </c>
      <c r="D32" s="252">
        <v>2160.5437632000007</v>
      </c>
      <c r="E32" s="252">
        <v>2653.0255379999999</v>
      </c>
      <c r="F32" s="252">
        <v>2700.3203699999999</v>
      </c>
      <c r="G32" s="253">
        <f>SUM(D32:F32)</f>
        <v>7513.8896712000005</v>
      </c>
    </row>
    <row r="33" spans="2:7">
      <c r="B33" s="250" t="s">
        <v>193</v>
      </c>
      <c r="D33" s="252">
        <v>422.94239999999996</v>
      </c>
      <c r="E33" s="252">
        <v>581.86901994154721</v>
      </c>
      <c r="F33" s="252">
        <v>581.86901994154721</v>
      </c>
      <c r="G33" s="253">
        <f>SUM(D33:F33)</f>
        <v>1586.6804398830946</v>
      </c>
    </row>
    <row r="34" spans="2:7">
      <c r="B34" s="250" t="s">
        <v>194</v>
      </c>
      <c r="D34" s="252">
        <v>30.617999999999999</v>
      </c>
      <c r="E34" s="252">
        <v>87.47999999999999</v>
      </c>
      <c r="F34" s="252">
        <v>109.35</v>
      </c>
      <c r="G34" s="253">
        <f>SUM(D34:F34)</f>
        <v>227.44799999999998</v>
      </c>
    </row>
    <row r="35" spans="2:7">
      <c r="B35" s="250" t="s">
        <v>0</v>
      </c>
      <c r="G35" s="253">
        <f>SUM(D35:F35)</f>
        <v>0</v>
      </c>
    </row>
    <row r="36" spans="2:7" ht="15" thickBot="1">
      <c r="D36" s="255">
        <f>SUM(D32:D35)</f>
        <v>2614.1041632000006</v>
      </c>
      <c r="E36" s="255">
        <f>SUM(E32:E35)</f>
        <v>3322.3745579415472</v>
      </c>
      <c r="F36" s="255">
        <f>SUM(F32:F35)</f>
        <v>3391.5393899415471</v>
      </c>
      <c r="G36" s="255">
        <f>SUM(G32:G35)</f>
        <v>9328.0181110830963</v>
      </c>
    </row>
    <row r="37" spans="2:7" ht="15" thickTop="1"/>
  </sheetData>
  <mergeCells count="3">
    <mergeCell ref="B2:H2"/>
    <mergeCell ref="D4:G4"/>
    <mergeCell ref="D22:G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09c2dd00-2771-438c-a1f6-8f1789377879">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8ED1E13F55C34D9E5F3D24BC8C7298" ma:contentTypeVersion="17" ma:contentTypeDescription="Create a new document." ma:contentTypeScope="" ma:versionID="7ffa03d4bfff0d8d65281d6aae9c8d5a">
  <xsd:schema xmlns:xsd="http://www.w3.org/2001/XMLSchema" xmlns:xs="http://www.w3.org/2001/XMLSchema" xmlns:p="http://schemas.microsoft.com/office/2006/metadata/properties" xmlns:ns2="902b36aa-7ea4-414c-964a-b8b28947af92" xmlns:ns3="09c2dd00-2771-438c-a1f6-8f1789377879" targetNamespace="http://schemas.microsoft.com/office/2006/metadata/properties" ma:root="true" ma:fieldsID="e4a0eb71a861d69d50c47090c486744d" ns2:_="" ns3:_="">
    <xsd:import namespace="902b36aa-7ea4-414c-964a-b8b28947af92"/>
    <xsd:import namespace="09c2dd00-2771-438c-a1f6-8f17893778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b36aa-7ea4-414c-964a-b8b28947af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c2dd00-2771-438c-a1f6-8f178937787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EC9B99-A344-442B-AB8A-13A066BFCC51}">
  <ds:schemaRefs>
    <ds:schemaRef ds:uri="http://schemas.microsoft.com/sharepoint/v3/contenttype/forms"/>
  </ds:schemaRefs>
</ds:datastoreItem>
</file>

<file path=customXml/itemProps2.xml><?xml version="1.0" encoding="utf-8"?>
<ds:datastoreItem xmlns:ds="http://schemas.openxmlformats.org/officeDocument/2006/customXml" ds:itemID="{2837C89A-54BB-4D26-A110-A8909D0EEA81}">
  <ds:schemaRefs>
    <ds:schemaRef ds:uri="http://schemas.microsoft.com/office/2006/documentManagement/types"/>
    <ds:schemaRef ds:uri="http://purl.org/dc/dcmitype/"/>
    <ds:schemaRef ds:uri="http://purl.org/dc/elements/1.1/"/>
    <ds:schemaRef ds:uri="http://schemas.openxmlformats.org/package/2006/metadata/core-properties"/>
    <ds:schemaRef ds:uri="902b36aa-7ea4-414c-964a-b8b28947af92"/>
    <ds:schemaRef ds:uri="http://www.w3.org/XML/1998/namespace"/>
    <ds:schemaRef ds:uri="09c2dd00-2771-438c-a1f6-8f1789377879"/>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9A96303-2DF7-4FB4-9012-1C315F5EF4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b36aa-7ea4-414c-964a-b8b28947af92"/>
    <ds:schemaRef ds:uri="09c2dd00-2771-438c-a1f6-8f1789377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PY1 - C&amp;I Portfolio</vt:lpstr>
      <vt:lpstr>PY1 - Evergy Metro</vt:lpstr>
      <vt:lpstr>PY1 - Evergy MO West</vt:lpstr>
      <vt:lpstr>Business ESP - Standard</vt:lpstr>
      <vt:lpstr>Business ESP - Custom</vt:lpstr>
      <vt:lpstr>Process Efficiency</vt:lpstr>
      <vt:lpstr>OEA</vt:lpstr>
      <vt:lpstr>MEEIA 3 Targets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Alexandria Davis</dc:creator>
  <cp:keywords/>
  <dc:description/>
  <cp:lastModifiedBy>Tia J Alexander</cp:lastModifiedBy>
  <cp:revision/>
  <dcterms:created xsi:type="dcterms:W3CDTF">2009-02-28T07:42:07Z</dcterms:created>
  <dcterms:modified xsi:type="dcterms:W3CDTF">2021-07-22T20:28:21Z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0x010100298ED1E13F55C34D9E5F3D24BC8C7298</vt:lpwstr>
  </property>
  <property fmtid="{D5CDD505-2E9C-101B-9397-08002B2CF9AE}" pid="3" name="_dlc_DocIdItemGuid">
    <vt:lpwstr>67842842-f0a8-4e32-8302-050257146a47</vt:lpwstr>
  </property>
  <property fmtid="{D5CDD505-2E9C-101B-9397-08002B2CF9AE}" pid="4" name="Order">
    <vt:r8>176200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ComplianceAssetId">
    <vt:lpwstr/>
  </property>
  <property fmtid="{D5CDD505-2E9C-101B-9397-08002B2CF9AE}" pid="9" name="SharedWithUsers">
    <vt:lpwstr/>
  </property>
  <property fmtid="{D5CDD505-2E9C-101B-9397-08002B2CF9AE}" pid="10" name="AuthorIds_UIVersion_1536">
    <vt:lpwstr>238</vt:lpwstr>
  </property>
  <property fmtid="{D5CDD505-2E9C-101B-9397-08002B2CF9AE}" pid="11" name="GUID">
    <vt:lpwstr>3e49cac6-b60f-4642-b8e0-74f8d42c4656</vt:lpwstr>
  </property>
  <property fmtid="{D5CDD505-2E9C-101B-9397-08002B2CF9AE}" pid="12" name="CheckoutUser">
    <vt:lpwstr>34</vt:lpwstr>
  </property>
  <property fmtid="{D5CDD505-2E9C-101B-9397-08002B2CF9AE}" pid="13" name="MSIP_Label_d275ac46-98b9-4d64-949f-e82ee8dc823c_Enabled">
    <vt:lpwstr>true</vt:lpwstr>
  </property>
  <property fmtid="{D5CDD505-2E9C-101B-9397-08002B2CF9AE}" pid="14" name="MSIP_Label_d275ac46-98b9-4d64-949f-e82ee8dc823c_SetDate">
    <vt:lpwstr>2021-07-22T20:27:40Z</vt:lpwstr>
  </property>
  <property fmtid="{D5CDD505-2E9C-101B-9397-08002B2CF9AE}" pid="15" name="MSIP_Label_d275ac46-98b9-4d64-949f-e82ee8dc823c_Method">
    <vt:lpwstr>Standard</vt:lpwstr>
  </property>
  <property fmtid="{D5CDD505-2E9C-101B-9397-08002B2CF9AE}" pid="16" name="MSIP_Label_d275ac46-98b9-4d64-949f-e82ee8dc823c_Name">
    <vt:lpwstr>d275ac46-98b9-4d64-949f-e82ee8dc823c</vt:lpwstr>
  </property>
  <property fmtid="{D5CDD505-2E9C-101B-9397-08002B2CF9AE}" pid="17" name="MSIP_Label_d275ac46-98b9-4d64-949f-e82ee8dc823c_SiteId">
    <vt:lpwstr>9ef58ab0-3510-4d99-8d3e-3c9e02ebab7f</vt:lpwstr>
  </property>
  <property fmtid="{D5CDD505-2E9C-101B-9397-08002B2CF9AE}" pid="18" name="MSIP_Label_d275ac46-98b9-4d64-949f-e82ee8dc823c_ActionId">
    <vt:lpwstr>14e11e70-efc4-4d1e-bcff-6b05b16daeac</vt:lpwstr>
  </property>
  <property fmtid="{D5CDD505-2E9C-101B-9397-08002B2CF9AE}" pid="19" name="MSIP_Label_d275ac46-98b9-4d64-949f-e82ee8dc823c_ContentBits">
    <vt:lpwstr>3</vt:lpwstr>
  </property>
</Properties>
</file>