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MPSC Cases\EO-2018-____ MEEIA Annual Report\"/>
    </mc:Choice>
  </mc:AlternateContent>
  <bookViews>
    <workbookView xWindow="0" yWindow="0" windowWidth="17160" windowHeight="8835" tabRatio="863" firstSheet="2" activeTab="11"/>
  </bookViews>
  <sheets>
    <sheet name="Index" sheetId="19" r:id="rId1"/>
    <sheet name="Costs" sheetId="40" r:id="rId2"/>
    <sheet name="NET (as filed) Energy Savings" sheetId="31" r:id="rId3"/>
    <sheet name="Net (as filed) Demand Savings" sheetId="32" r:id="rId4"/>
    <sheet name="Gross Benefits By Year" sheetId="39" r:id="rId5"/>
    <sheet name="Net Benefits By Year" sheetId="38" r:id="rId6"/>
    <sheet name="DSIM" sheetId="29" r:id="rId7"/>
    <sheet name="Cost Effectiveness" sheetId="34" r:id="rId8"/>
    <sheet name="CONF Opt-Out" sheetId="7" r:id="rId9"/>
    <sheet name="&gt;20% Cost Variances " sheetId="14" r:id="rId10"/>
    <sheet name="Market Transf" sheetId="11" r:id="rId11"/>
    <sheet name="EM&amp;V Annual Report" sheetId="23" r:id="rId12"/>
  </sheets>
  <definedNames>
    <definedName name="_xlnm.Print_Area" localSheetId="9">'&gt;20% Cost Variances '!$A$1:$E$41</definedName>
    <definedName name="_xlnm.Print_Area" localSheetId="8">'CONF Opt-Out'!$A$1:$E$44</definedName>
    <definedName name="_xlnm.Print_Area" localSheetId="7">'Cost Effectiveness'!$B$1:$L$81</definedName>
    <definedName name="_xlnm.Print_Area" localSheetId="1">Costs!$B$1:$G$87</definedName>
    <definedName name="_xlnm.Print_Area" localSheetId="6">DSIM!$A$1:$F$20</definedName>
    <definedName name="_xlnm.Print_Area" localSheetId="11">'EM&amp;V Annual Report'!$A$1:$G$35</definedName>
    <definedName name="_xlnm.Print_Area" localSheetId="4">'Gross Benefits By Year'!$B$1:$E$88</definedName>
    <definedName name="_xlnm.Print_Area" localSheetId="0">Index!$A$1:$I$45</definedName>
    <definedName name="_xlnm.Print_Area" localSheetId="10">'Market Transf'!$B$1:$F$80</definedName>
    <definedName name="_xlnm.Print_Area" localSheetId="3">'Net (as filed) Demand Savings'!$B$1:$E$83</definedName>
    <definedName name="_xlnm.Print_Area" localSheetId="2">'NET (as filed) Energy Savings'!$B$1:$E$82</definedName>
    <definedName name="_xlnm.Print_Area" localSheetId="5">'Net Benefits By Year'!$B$1:$E$88</definedName>
    <definedName name="_xlnm.Print_Titles" localSheetId="9">'&gt;20% Cost Variances '!$A:$A</definedName>
    <definedName name="_xlnm.Print_Titles" localSheetId="7">'Cost Effectiveness'!$B:$B</definedName>
    <definedName name="_xlnm.Print_Titles" localSheetId="1">Costs!$B:$B</definedName>
    <definedName name="_xlnm.Print_Titles" localSheetId="6">DSIM!$B:$B</definedName>
    <definedName name="_xlnm.Print_Titles" localSheetId="4">'Gross Benefits By Year'!$B:$B</definedName>
    <definedName name="_xlnm.Print_Titles" localSheetId="10">'Market Transf'!$B:$B</definedName>
    <definedName name="_xlnm.Print_Titles" localSheetId="3">'Net (as filed) Demand Savings'!$B:$B</definedName>
    <definedName name="_xlnm.Print_Titles" localSheetId="2">'NET (as filed) Energy Savings'!$B:$B,'NET (as filed) Energy Savings'!$1:$6</definedName>
    <definedName name="_xlnm.Print_Titles" localSheetId="5">'Net Benefits By Year'!$B:$B</definedName>
  </definedNames>
  <calcPr calcId="162913" iterate="1"/>
</workbook>
</file>

<file path=xl/calcChain.xml><?xml version="1.0" encoding="utf-8"?>
<calcChain xmlns="http://schemas.openxmlformats.org/spreadsheetml/2006/main">
  <c r="E73" i="40" l="1"/>
  <c r="D25" i="39" l="1"/>
  <c r="E22" i="39"/>
  <c r="E42" i="40"/>
  <c r="E22" i="40"/>
  <c r="E14" i="40"/>
  <c r="E34" i="40"/>
  <c r="E28" i="38"/>
  <c r="E29" i="38"/>
  <c r="E30" i="38"/>
  <c r="E31" i="38"/>
  <c r="E32" i="38"/>
  <c r="E14" i="31" l="1"/>
  <c r="D2" i="11" l="1"/>
  <c r="D2" i="23" s="1"/>
  <c r="D3" i="11"/>
  <c r="D4" i="11"/>
  <c r="D4" i="23" s="1"/>
  <c r="D5" i="11"/>
  <c r="D3" i="23"/>
  <c r="D5" i="23"/>
  <c r="E40" i="31"/>
  <c r="E32" i="31"/>
  <c r="G79" i="34" l="1"/>
  <c r="F79" i="34"/>
  <c r="E79" i="34"/>
  <c r="D79" i="34"/>
  <c r="G78" i="34"/>
  <c r="F78" i="34"/>
  <c r="E78" i="34"/>
  <c r="D78" i="34"/>
  <c r="G77" i="34"/>
  <c r="E77" i="34"/>
  <c r="D77" i="34"/>
  <c r="G76" i="34"/>
  <c r="E76" i="34"/>
  <c r="D76" i="34"/>
  <c r="G75" i="34"/>
  <c r="F75" i="34"/>
  <c r="E75" i="34"/>
  <c r="D75" i="34"/>
  <c r="G73" i="34"/>
  <c r="F73" i="34"/>
  <c r="E73" i="34"/>
  <c r="D73" i="34"/>
  <c r="G72" i="34"/>
  <c r="F72" i="34"/>
  <c r="E72" i="34"/>
  <c r="D72" i="34"/>
  <c r="G71" i="34"/>
  <c r="E71" i="34"/>
  <c r="D71" i="34"/>
  <c r="G70" i="34"/>
  <c r="F70" i="34"/>
  <c r="E70" i="34"/>
  <c r="D70" i="34"/>
  <c r="G68" i="34"/>
  <c r="F68" i="34"/>
  <c r="E68" i="34"/>
  <c r="D68" i="34"/>
  <c r="G67" i="34"/>
  <c r="F67" i="34"/>
  <c r="E67" i="34"/>
  <c r="D67" i="34"/>
  <c r="G66" i="34"/>
  <c r="F66" i="34"/>
  <c r="E66" i="34"/>
  <c r="D66" i="34"/>
  <c r="G65" i="34"/>
  <c r="F65" i="34"/>
  <c r="E65" i="34"/>
  <c r="D65" i="34"/>
  <c r="G64" i="34"/>
  <c r="F64" i="34"/>
  <c r="E64" i="34"/>
  <c r="D64" i="34"/>
  <c r="G61" i="34"/>
  <c r="F61" i="34"/>
  <c r="E61" i="34"/>
  <c r="D61" i="34"/>
  <c r="G60" i="34"/>
  <c r="F60" i="34"/>
  <c r="E60" i="34"/>
  <c r="D60" i="34"/>
  <c r="G59" i="34"/>
  <c r="E59" i="34"/>
  <c r="D59" i="34"/>
  <c r="G58" i="34"/>
  <c r="E58" i="34"/>
  <c r="D58" i="34"/>
  <c r="G57" i="34"/>
  <c r="F57" i="34"/>
  <c r="E57" i="34"/>
  <c r="D57" i="34"/>
  <c r="G55" i="34"/>
  <c r="F55" i="34"/>
  <c r="E55" i="34"/>
  <c r="D55" i="34"/>
  <c r="G54" i="34"/>
  <c r="F54" i="34"/>
  <c r="E54" i="34"/>
  <c r="D54" i="34"/>
  <c r="G53" i="34"/>
  <c r="E53" i="34"/>
  <c r="D53" i="34"/>
  <c r="G52" i="34"/>
  <c r="F52" i="34"/>
  <c r="E52" i="34"/>
  <c r="D52" i="34"/>
  <c r="G50" i="34"/>
  <c r="F50" i="34"/>
  <c r="E50" i="34"/>
  <c r="D50" i="34"/>
  <c r="G49" i="34"/>
  <c r="F49" i="34"/>
  <c r="E49" i="34"/>
  <c r="D49" i="34"/>
  <c r="G48" i="34"/>
  <c r="F48" i="34"/>
  <c r="E48" i="34"/>
  <c r="D48" i="34"/>
  <c r="G47" i="34"/>
  <c r="F47" i="34"/>
  <c r="E47" i="34"/>
  <c r="D47" i="34"/>
  <c r="G46" i="34"/>
  <c r="F46" i="34"/>
  <c r="E46" i="34"/>
  <c r="D46" i="34"/>
  <c r="F14" i="29"/>
  <c r="E14" i="29"/>
  <c r="F7" i="29"/>
  <c r="E7" i="29"/>
  <c r="D28" i="38"/>
  <c r="D29" i="38"/>
  <c r="D30" i="38"/>
  <c r="D31" i="38"/>
  <c r="D32" i="38"/>
  <c r="D35" i="38"/>
  <c r="D36" i="38"/>
  <c r="D37" i="38"/>
  <c r="D39" i="38"/>
  <c r="D40" i="38"/>
  <c r="D41" i="38"/>
  <c r="D43" i="38"/>
  <c r="D44" i="38"/>
  <c r="D8" i="38"/>
  <c r="D9" i="38"/>
  <c r="D10" i="38"/>
  <c r="D11" i="38"/>
  <c r="D12" i="38"/>
  <c r="D15" i="38"/>
  <c r="D16" i="38"/>
  <c r="D17" i="38"/>
  <c r="D18" i="38"/>
  <c r="D19" i="38"/>
  <c r="D20" i="38"/>
  <c r="D21" i="38"/>
  <c r="D22" i="38"/>
  <c r="D23" i="38"/>
  <c r="D24" i="38"/>
  <c r="D27" i="38"/>
  <c r="D47" i="38" s="1"/>
  <c r="D67" i="38" s="1"/>
  <c r="D68" i="39"/>
  <c r="D69" i="39"/>
  <c r="D70" i="39"/>
  <c r="D71" i="39"/>
  <c r="D72" i="39"/>
  <c r="D75" i="39"/>
  <c r="D76" i="39"/>
  <c r="D77" i="39"/>
  <c r="D79" i="39"/>
  <c r="D80" i="39"/>
  <c r="D81" i="39"/>
  <c r="D82" i="39"/>
  <c r="D56" i="39"/>
  <c r="D57" i="39"/>
  <c r="D58" i="39"/>
  <c r="D59" i="39"/>
  <c r="D60" i="39"/>
  <c r="D61" i="39"/>
  <c r="D62" i="39"/>
  <c r="D55" i="39"/>
  <c r="D49" i="39"/>
  <c r="D50" i="39"/>
  <c r="D51" i="39"/>
  <c r="D52" i="39"/>
  <c r="D48" i="39"/>
  <c r="D45" i="39"/>
  <c r="D85" i="39" s="1"/>
  <c r="E42" i="39"/>
  <c r="D42" i="39"/>
  <c r="D34" i="39"/>
  <c r="D74" i="39" s="1"/>
  <c r="D22" i="39"/>
  <c r="D14" i="39"/>
  <c r="D67" i="39"/>
  <c r="D47" i="39"/>
  <c r="D27" i="39"/>
  <c r="E22" i="32"/>
  <c r="E14" i="32"/>
  <c r="E23" i="32"/>
  <c r="E50" i="32" s="1"/>
  <c r="E68" i="32" s="1"/>
  <c r="E32" i="32"/>
  <c r="E41" i="32" s="1"/>
  <c r="E59" i="32" s="1"/>
  <c r="E77" i="32" s="1"/>
  <c r="E40" i="32"/>
  <c r="D40" i="32"/>
  <c r="D22" i="32"/>
  <c r="D7" i="32"/>
  <c r="D25" i="32" s="1"/>
  <c r="D43" i="32" s="1"/>
  <c r="D61" i="32" s="1"/>
  <c r="E22" i="31"/>
  <c r="E23" i="31"/>
  <c r="E41" i="31"/>
  <c r="D14" i="31"/>
  <c r="D22" i="31"/>
  <c r="D23" i="31"/>
  <c r="D32" i="31"/>
  <c r="D50" i="31" s="1"/>
  <c r="D40" i="31"/>
  <c r="E51" i="31"/>
  <c r="E52" i="31"/>
  <c r="E53" i="31"/>
  <c r="E54" i="31"/>
  <c r="E55" i="31"/>
  <c r="E56" i="31"/>
  <c r="E57" i="31"/>
  <c r="E58" i="31"/>
  <c r="D52" i="31"/>
  <c r="D53" i="31"/>
  <c r="D54" i="31"/>
  <c r="D55" i="31"/>
  <c r="D56" i="31"/>
  <c r="D57" i="31"/>
  <c r="D58" i="31"/>
  <c r="D51" i="31"/>
  <c r="E44" i="31"/>
  <c r="E45" i="31"/>
  <c r="E46" i="31"/>
  <c r="E64" i="31" s="1"/>
  <c r="E47" i="31"/>
  <c r="E65" i="31" s="1"/>
  <c r="E48" i="31"/>
  <c r="E50" i="31"/>
  <c r="D45" i="31"/>
  <c r="D46" i="31"/>
  <c r="D47" i="31"/>
  <c r="D48" i="31"/>
  <c r="D44" i="31"/>
  <c r="D7" i="31"/>
  <c r="E45" i="40"/>
  <c r="E48" i="40"/>
  <c r="D42" i="40"/>
  <c r="D42" i="38" s="1"/>
  <c r="D34" i="40"/>
  <c r="D22" i="40"/>
  <c r="D14" i="40"/>
  <c r="D25" i="40" s="1"/>
  <c r="E25" i="40"/>
  <c r="E80" i="40" s="1"/>
  <c r="I67" i="34"/>
  <c r="I68" i="34"/>
  <c r="I70" i="34"/>
  <c r="I64" i="34"/>
  <c r="I65" i="34"/>
  <c r="I66" i="34"/>
  <c r="E14" i="39"/>
  <c r="E25" i="39" s="1"/>
  <c r="D27" i="40"/>
  <c r="D47" i="40" s="1"/>
  <c r="D67" i="40" s="1"/>
  <c r="E27" i="40"/>
  <c r="E47" i="40"/>
  <c r="E67" i="40" s="1"/>
  <c r="D5" i="40"/>
  <c r="D3" i="40"/>
  <c r="E27" i="39"/>
  <c r="E47" i="39"/>
  <c r="E67" i="39"/>
  <c r="E27" i="38"/>
  <c r="E47" i="38"/>
  <c r="E67" i="38" s="1"/>
  <c r="E9" i="38"/>
  <c r="E10" i="38"/>
  <c r="E11" i="38"/>
  <c r="E12" i="38"/>
  <c r="E14" i="38"/>
  <c r="E16" i="38"/>
  <c r="E17" i="38"/>
  <c r="E18" i="38"/>
  <c r="E19" i="38"/>
  <c r="E20" i="38"/>
  <c r="E21" i="38"/>
  <c r="E22" i="38"/>
  <c r="E34" i="39"/>
  <c r="E34" i="38" s="1"/>
  <c r="E36" i="38"/>
  <c r="E37" i="38"/>
  <c r="E39" i="38"/>
  <c r="E40" i="38"/>
  <c r="E41" i="38"/>
  <c r="E42" i="38"/>
  <c r="E15" i="38"/>
  <c r="E23" i="38"/>
  <c r="E24" i="38"/>
  <c r="E8" i="38"/>
  <c r="E35" i="38"/>
  <c r="E43" i="38"/>
  <c r="E44" i="38"/>
  <c r="E45" i="39"/>
  <c r="D2" i="38"/>
  <c r="C2" i="14"/>
  <c r="D3" i="32"/>
  <c r="D3" i="38"/>
  <c r="C3" i="14" s="1"/>
  <c r="D4" i="32"/>
  <c r="D4" i="38"/>
  <c r="C4" i="14"/>
  <c r="D5" i="32"/>
  <c r="D5" i="38" s="1"/>
  <c r="C5" i="14" s="1"/>
  <c r="I5" i="34"/>
  <c r="I4" i="34"/>
  <c r="I3" i="34"/>
  <c r="I2" i="34"/>
  <c r="D25" i="31"/>
  <c r="D43" i="31" s="1"/>
  <c r="D61" i="31" s="1"/>
  <c r="E7" i="32"/>
  <c r="E25" i="32"/>
  <c r="E43" i="32"/>
  <c r="E61" i="32"/>
  <c r="E25" i="31"/>
  <c r="E43" i="31"/>
  <c r="E61" i="31"/>
  <c r="B13" i="39"/>
  <c r="B13" i="38"/>
  <c r="B15" i="34"/>
  <c r="A32" i="14" s="1"/>
  <c r="B9" i="39"/>
  <c r="B9" i="38"/>
  <c r="B11" i="34"/>
  <c r="A28" i="14" s="1"/>
  <c r="B10" i="39"/>
  <c r="B10" i="38"/>
  <c r="B12" i="34"/>
  <c r="A29" i="14" s="1"/>
  <c r="B11" i="39"/>
  <c r="B11" i="38"/>
  <c r="B13" i="34"/>
  <c r="A30" i="14" s="1"/>
  <c r="B12" i="39"/>
  <c r="B12" i="38"/>
  <c r="B14" i="34"/>
  <c r="A31" i="14" s="1"/>
  <c r="B8" i="39"/>
  <c r="B8" i="38"/>
  <c r="B10" i="34"/>
  <c r="A27" i="14" s="1"/>
  <c r="B16" i="39"/>
  <c r="B16" i="38"/>
  <c r="B18" i="34"/>
  <c r="A34" i="14" s="1"/>
  <c r="B17" i="39"/>
  <c r="B17" i="38"/>
  <c r="B19" i="34"/>
  <c r="A35" i="14" s="1"/>
  <c r="B18" i="39"/>
  <c r="B18" i="38"/>
  <c r="B20" i="34"/>
  <c r="A36" i="14" s="1"/>
  <c r="B19" i="39"/>
  <c r="B19" i="38"/>
  <c r="B21" i="34"/>
  <c r="B39" i="34" s="1"/>
  <c r="B57" i="34" s="1"/>
  <c r="B75" i="34" s="1"/>
  <c r="B20" i="39"/>
  <c r="B20" i="38"/>
  <c r="B22" i="34"/>
  <c r="B40" i="34" s="1"/>
  <c r="B58" i="34" s="1"/>
  <c r="B76" i="34" s="1"/>
  <c r="B21" i="39"/>
  <c r="B21" i="38"/>
  <c r="B23" i="34"/>
  <c r="A39" i="14" s="1"/>
  <c r="B15" i="39"/>
  <c r="B15" i="38"/>
  <c r="B17" i="34"/>
  <c r="A33" i="14" s="1"/>
  <c r="B37" i="34"/>
  <c r="B55" i="34" s="1"/>
  <c r="B73" i="34" s="1"/>
  <c r="B35" i="34"/>
  <c r="B53" i="34" s="1"/>
  <c r="B71" i="34" s="1"/>
  <c r="B30" i="34"/>
  <c r="B48" i="34" s="1"/>
  <c r="B66" i="34" s="1"/>
  <c r="B31" i="34"/>
  <c r="B49" i="34" s="1"/>
  <c r="B67" i="34" s="1"/>
  <c r="B28" i="34"/>
  <c r="B46" i="34" s="1"/>
  <c r="B64" i="34" s="1"/>
  <c r="B16" i="34"/>
  <c r="B34" i="34" s="1"/>
  <c r="B52" i="34" s="1"/>
  <c r="B70" i="34" s="1"/>
  <c r="B24" i="34"/>
  <c r="B36" i="38"/>
  <c r="B56" i="38"/>
  <c r="B76" i="38"/>
  <c r="B37" i="38"/>
  <c r="B57" i="38"/>
  <c r="B77" i="38"/>
  <c r="B38" i="38"/>
  <c r="B58" i="38"/>
  <c r="B78" i="38"/>
  <c r="B39" i="38"/>
  <c r="B59" i="38"/>
  <c r="B79" i="38"/>
  <c r="B40" i="38"/>
  <c r="B60" i="38"/>
  <c r="B80" i="38"/>
  <c r="B41" i="38"/>
  <c r="B61" i="38"/>
  <c r="B81" i="38"/>
  <c r="B35" i="38"/>
  <c r="B55" i="38"/>
  <c r="B75" i="38"/>
  <c r="B29" i="38"/>
  <c r="B49" i="38"/>
  <c r="B69" i="38"/>
  <c r="B30" i="38"/>
  <c r="B50" i="38"/>
  <c r="B70" i="38"/>
  <c r="B31" i="38"/>
  <c r="B51" i="38"/>
  <c r="B71" i="38"/>
  <c r="B32" i="38"/>
  <c r="B52" i="38"/>
  <c r="B72" i="38"/>
  <c r="B33" i="38"/>
  <c r="B53" i="38"/>
  <c r="B73" i="38"/>
  <c r="B28" i="38"/>
  <c r="B48" i="38"/>
  <c r="B68" i="38"/>
  <c r="B36" i="39"/>
  <c r="B56" i="39"/>
  <c r="B76" i="39"/>
  <c r="B37" i="39"/>
  <c r="B57" i="39"/>
  <c r="B77" i="39"/>
  <c r="B38" i="39"/>
  <c r="B58" i="39"/>
  <c r="B78" i="39"/>
  <c r="B39" i="39"/>
  <c r="B59" i="39"/>
  <c r="B79" i="39"/>
  <c r="B40" i="39"/>
  <c r="B60" i="39"/>
  <c r="B80" i="39"/>
  <c r="B41" i="39"/>
  <c r="B61" i="39"/>
  <c r="B81" i="39"/>
  <c r="B35" i="39"/>
  <c r="B55" i="39"/>
  <c r="B75" i="39"/>
  <c r="B29" i="39"/>
  <c r="B49" i="39"/>
  <c r="B69" i="39"/>
  <c r="B30" i="39"/>
  <c r="B50" i="39"/>
  <c r="B70" i="39"/>
  <c r="B31" i="39"/>
  <c r="B51" i="39"/>
  <c r="B71" i="39"/>
  <c r="B32" i="39"/>
  <c r="B52" i="39"/>
  <c r="B72" i="39"/>
  <c r="B33" i="39"/>
  <c r="B53" i="39"/>
  <c r="B73" i="39"/>
  <c r="B28" i="39"/>
  <c r="B48" i="39"/>
  <c r="B68" i="39"/>
  <c r="D8" i="7"/>
  <c r="D9" i="7"/>
  <c r="D10" i="7"/>
  <c r="D7" i="7"/>
  <c r="D3" i="39"/>
  <c r="D4" i="39"/>
  <c r="D5" i="39"/>
  <c r="E5" i="29" s="1"/>
  <c r="D2" i="39"/>
  <c r="E3" i="29"/>
  <c r="E4" i="29"/>
  <c r="E2" i="29"/>
  <c r="D32" i="32"/>
  <c r="D14" i="32"/>
  <c r="B63" i="32"/>
  <c r="B64" i="32"/>
  <c r="B65" i="32"/>
  <c r="B66" i="32"/>
  <c r="B67" i="32"/>
  <c r="B62" i="32"/>
  <c r="B45" i="32"/>
  <c r="B46" i="32"/>
  <c r="B47" i="32"/>
  <c r="B48" i="32"/>
  <c r="B49" i="32"/>
  <c r="B44" i="32"/>
  <c r="B27" i="32"/>
  <c r="B28" i="32"/>
  <c r="B29" i="32"/>
  <c r="B30" i="32"/>
  <c r="B31" i="32"/>
  <c r="B26" i="32"/>
  <c r="B57" i="31"/>
  <c r="B56" i="31"/>
  <c r="B37" i="31"/>
  <c r="B72" i="31"/>
  <c r="B53" i="31"/>
  <c r="B34" i="31"/>
  <c r="B69" i="31"/>
  <c r="A14" i="40"/>
  <c r="A41" i="40"/>
  <c r="B72" i="40"/>
  <c r="B71" i="40"/>
  <c r="B70" i="40"/>
  <c r="B69" i="40"/>
  <c r="B68" i="40"/>
  <c r="B53" i="40"/>
  <c r="B52" i="40"/>
  <c r="B51" i="40"/>
  <c r="B50" i="40"/>
  <c r="B49" i="40"/>
  <c r="B48" i="40"/>
  <c r="B32" i="40"/>
  <c r="B31" i="40"/>
  <c r="B30" i="40"/>
  <c r="B29" i="40"/>
  <c r="B28" i="40"/>
  <c r="I5" i="40"/>
  <c r="I3" i="40"/>
  <c r="B42" i="34"/>
  <c r="B60" i="34" s="1"/>
  <c r="B78" i="34" s="1"/>
  <c r="I49" i="34"/>
  <c r="J49" i="34"/>
  <c r="K49" i="34"/>
  <c r="L49" i="34"/>
  <c r="J67" i="34"/>
  <c r="K67" i="34"/>
  <c r="L67" i="34"/>
  <c r="L79" i="34"/>
  <c r="K79" i="34"/>
  <c r="J79" i="34"/>
  <c r="I79" i="34"/>
  <c r="L78" i="34"/>
  <c r="K78" i="34"/>
  <c r="J78" i="34"/>
  <c r="I78" i="34"/>
  <c r="L77" i="34"/>
  <c r="J77" i="34"/>
  <c r="I77" i="34"/>
  <c r="L76" i="34"/>
  <c r="J76" i="34"/>
  <c r="I76" i="34"/>
  <c r="L75" i="34"/>
  <c r="K75" i="34"/>
  <c r="J75" i="34"/>
  <c r="I75" i="34"/>
  <c r="L73" i="34"/>
  <c r="K73" i="34"/>
  <c r="J73" i="34"/>
  <c r="I73" i="34"/>
  <c r="L72" i="34"/>
  <c r="K72" i="34"/>
  <c r="J72" i="34"/>
  <c r="I72" i="34"/>
  <c r="L71" i="34"/>
  <c r="J71" i="34"/>
  <c r="I71" i="34"/>
  <c r="L70" i="34"/>
  <c r="K70" i="34"/>
  <c r="J70" i="34"/>
  <c r="L68" i="34"/>
  <c r="K68" i="34"/>
  <c r="J68" i="34"/>
  <c r="L66" i="34"/>
  <c r="K66" i="34"/>
  <c r="J66" i="34"/>
  <c r="L65" i="34"/>
  <c r="K65" i="34"/>
  <c r="J65" i="34"/>
  <c r="L64" i="34"/>
  <c r="K64" i="34"/>
  <c r="J64" i="34"/>
  <c r="L61" i="34"/>
  <c r="K61" i="34"/>
  <c r="J61" i="34"/>
  <c r="I61" i="34"/>
  <c r="L60" i="34"/>
  <c r="K60" i="34"/>
  <c r="J60" i="34"/>
  <c r="I60" i="34"/>
  <c r="L59" i="34"/>
  <c r="J59" i="34"/>
  <c r="I59" i="34"/>
  <c r="L58" i="34"/>
  <c r="J58" i="34"/>
  <c r="I58" i="34"/>
  <c r="L57" i="34"/>
  <c r="K57" i="34"/>
  <c r="J57" i="34"/>
  <c r="I57" i="34"/>
  <c r="L55" i="34"/>
  <c r="K55" i="34"/>
  <c r="J55" i="34"/>
  <c r="I55" i="34"/>
  <c r="L54" i="34"/>
  <c r="K54" i="34"/>
  <c r="J54" i="34"/>
  <c r="I54" i="34"/>
  <c r="L53" i="34"/>
  <c r="J53" i="34"/>
  <c r="I53" i="34"/>
  <c r="L52" i="34"/>
  <c r="K52" i="34"/>
  <c r="J52" i="34"/>
  <c r="I52" i="34"/>
  <c r="L50" i="34"/>
  <c r="K50" i="34"/>
  <c r="J50" i="34"/>
  <c r="I50" i="34"/>
  <c r="L48" i="34"/>
  <c r="K48" i="34"/>
  <c r="J48" i="34"/>
  <c r="I48" i="34"/>
  <c r="L47" i="34"/>
  <c r="K47" i="34"/>
  <c r="J47" i="34"/>
  <c r="I47" i="34"/>
  <c r="L46" i="34"/>
  <c r="K46" i="34"/>
  <c r="J46" i="34"/>
  <c r="I46" i="34"/>
  <c r="B53" i="32"/>
  <c r="B51" i="32"/>
  <c r="B37" i="32"/>
  <c r="B71" i="32"/>
  <c r="B35" i="32"/>
  <c r="B33" i="32"/>
  <c r="B73" i="32"/>
  <c r="B55" i="32"/>
  <c r="B69" i="32"/>
  <c r="B34" i="32"/>
  <c r="B52" i="32"/>
  <c r="B54" i="32"/>
  <c r="B72" i="32"/>
  <c r="B36" i="32"/>
  <c r="B57" i="32"/>
  <c r="B39" i="32"/>
  <c r="B75" i="32"/>
  <c r="B74" i="32"/>
  <c r="B38" i="32"/>
  <c r="B56" i="32"/>
  <c r="B70" i="32"/>
  <c r="D41" i="32"/>
  <c r="D23" i="32"/>
  <c r="D63" i="32" s="1"/>
  <c r="D69" i="32"/>
  <c r="D46" i="32"/>
  <c r="D77" i="32"/>
  <c r="D62" i="32"/>
  <c r="D69" i="31"/>
  <c r="D70" i="31"/>
  <c r="D66" i="31"/>
  <c r="D64" i="31"/>
  <c r="D72" i="31"/>
  <c r="D73" i="31"/>
  <c r="D74" i="31"/>
  <c r="D71" i="31"/>
  <c r="D65" i="31"/>
  <c r="D58" i="32"/>
  <c r="D52" i="32"/>
  <c r="D74" i="32"/>
  <c r="D54" i="32"/>
  <c r="D48" i="32"/>
  <c r="D44" i="32"/>
  <c r="D50" i="32"/>
  <c r="D70" i="32"/>
  <c r="D72" i="32"/>
  <c r="D65" i="32"/>
  <c r="D57" i="32"/>
  <c r="E57" i="32" s="1"/>
  <c r="D51" i="32"/>
  <c r="D73" i="32"/>
  <c r="D76" i="31"/>
  <c r="D62" i="31"/>
  <c r="D63" i="31"/>
  <c r="D59" i="32"/>
  <c r="D76" i="32"/>
  <c r="D71" i="32"/>
  <c r="D64" i="32"/>
  <c r="D55" i="32"/>
  <c r="D53" i="32"/>
  <c r="D45" i="32"/>
  <c r="E44" i="32"/>
  <c r="E76" i="31"/>
  <c r="E53" i="32"/>
  <c r="E71" i="32" s="1"/>
  <c r="E55" i="32"/>
  <c r="E73" i="32" s="1"/>
  <c r="E46" i="32"/>
  <c r="E64" i="32" s="1"/>
  <c r="E48" i="32"/>
  <c r="E66" i="32" s="1"/>
  <c r="E52" i="32"/>
  <c r="E70" i="32" s="1"/>
  <c r="E45" i="32"/>
  <c r="E63" i="32" s="1"/>
  <c r="E51" i="32"/>
  <c r="E54" i="32"/>
  <c r="E74" i="31"/>
  <c r="E69" i="31"/>
  <c r="E68" i="31"/>
  <c r="E71" i="31"/>
  <c r="E72" i="31"/>
  <c r="E73" i="31"/>
  <c r="E63" i="31"/>
  <c r="E66" i="31"/>
  <c r="E62" i="31"/>
  <c r="E70" i="31"/>
  <c r="E69" i="32"/>
  <c r="E62" i="32"/>
  <c r="E72" i="32"/>
  <c r="A38" i="40"/>
  <c r="A43" i="40"/>
  <c r="B36" i="31"/>
  <c r="B54" i="31"/>
  <c r="A29" i="40"/>
  <c r="A35" i="40"/>
  <c r="A39" i="40"/>
  <c r="A44" i="40"/>
  <c r="A36" i="40"/>
  <c r="A40" i="40"/>
  <c r="A32" i="40"/>
  <c r="A37" i="40"/>
  <c r="B51" i="31"/>
  <c r="B33" i="31"/>
  <c r="B55" i="31"/>
  <c r="A30" i="40"/>
  <c r="A28" i="40"/>
  <c r="A34" i="40"/>
  <c r="A42" i="40"/>
  <c r="A45" i="40"/>
  <c r="E69" i="39" l="1"/>
  <c r="E71" i="39"/>
  <c r="E70" i="39"/>
  <c r="E77" i="39"/>
  <c r="E55" i="39"/>
  <c r="E61" i="39"/>
  <c r="E50" i="39"/>
  <c r="E25" i="38"/>
  <c r="E79" i="38" s="1"/>
  <c r="E72" i="39"/>
  <c r="E79" i="39"/>
  <c r="E57" i="39"/>
  <c r="E62" i="39"/>
  <c r="E52" i="39"/>
  <c r="E74" i="39"/>
  <c r="E81" i="39"/>
  <c r="E58" i="39"/>
  <c r="E63" i="39"/>
  <c r="E48" i="39"/>
  <c r="E68" i="39"/>
  <c r="E76" i="39"/>
  <c r="E82" i="39"/>
  <c r="E59" i="39"/>
  <c r="E49" i="39"/>
  <c r="E85" i="39"/>
  <c r="D68" i="31"/>
  <c r="D41" i="31"/>
  <c r="D68" i="32"/>
  <c r="D56" i="32"/>
  <c r="E56" i="32" s="1"/>
  <c r="E74" i="32" s="1"/>
  <c r="D47" i="32"/>
  <c r="E47" i="32" s="1"/>
  <c r="E65" i="32" s="1"/>
  <c r="D66" i="32"/>
  <c r="E58" i="32"/>
  <c r="E76" i="32" s="1"/>
  <c r="D54" i="39"/>
  <c r="E54" i="39"/>
  <c r="D34" i="38"/>
  <c r="D65" i="39"/>
  <c r="E51" i="39"/>
  <c r="E64" i="39"/>
  <c r="E60" i="39"/>
  <c r="E56" i="39"/>
  <c r="E80" i="39"/>
  <c r="E75" i="39"/>
  <c r="E74" i="38"/>
  <c r="E50" i="38"/>
  <c r="E71" i="38"/>
  <c r="E45" i="38"/>
  <c r="E85" i="38" s="1"/>
  <c r="E65" i="39"/>
  <c r="E85" i="40"/>
  <c r="E59" i="31"/>
  <c r="E77" i="31" s="1"/>
  <c r="B32" i="34"/>
  <c r="B50" i="34" s="1"/>
  <c r="B68" i="34" s="1"/>
  <c r="B38" i="34"/>
  <c r="B56" i="34" s="1"/>
  <c r="B74" i="34" s="1"/>
  <c r="B41" i="34"/>
  <c r="B59" i="34" s="1"/>
  <c r="B77" i="34" s="1"/>
  <c r="A38" i="14"/>
  <c r="B33" i="34"/>
  <c r="B51" i="34" s="1"/>
  <c r="B69" i="34" s="1"/>
  <c r="B29" i="34"/>
  <c r="B47" i="34" s="1"/>
  <c r="B65" i="34" s="1"/>
  <c r="B36" i="34"/>
  <c r="B54" i="34" s="1"/>
  <c r="B72" i="34" s="1"/>
  <c r="E68" i="38"/>
  <c r="E55" i="38"/>
  <c r="E49" i="38"/>
  <c r="E72" i="38"/>
  <c r="E62" i="38"/>
  <c r="E54" i="38"/>
  <c r="E78" i="40"/>
  <c r="E59" i="40"/>
  <c r="E82" i="38"/>
  <c r="E77" i="38"/>
  <c r="E70" i="38"/>
  <c r="E59" i="38"/>
  <c r="E52" i="38"/>
  <c r="E60" i="38"/>
  <c r="E56" i="38"/>
  <c r="E61" i="38"/>
  <c r="E57" i="38"/>
  <c r="E51" i="38"/>
  <c r="E71" i="40"/>
  <c r="E76" i="40"/>
  <c r="E55" i="40"/>
  <c r="E81" i="38"/>
  <c r="E75" i="38"/>
  <c r="E69" i="38"/>
  <c r="E48" i="38"/>
  <c r="E82" i="40"/>
  <c r="E52" i="40"/>
  <c r="D77" i="40"/>
  <c r="D79" i="40"/>
  <c r="D81" i="40"/>
  <c r="D63" i="40"/>
  <c r="D60" i="40"/>
  <c r="D56" i="40"/>
  <c r="D74" i="40"/>
  <c r="D51" i="40"/>
  <c r="D70" i="40"/>
  <c r="D53" i="40"/>
  <c r="D54" i="40"/>
  <c r="D69" i="40"/>
  <c r="D83" i="40"/>
  <c r="D59" i="40"/>
  <c r="D55" i="40"/>
  <c r="D52" i="40"/>
  <c r="D71" i="40"/>
  <c r="D48" i="40"/>
  <c r="D61" i="40"/>
  <c r="D50" i="40"/>
  <c r="D25" i="38"/>
  <c r="D71" i="38" s="1"/>
  <c r="D76" i="40"/>
  <c r="D78" i="40"/>
  <c r="D80" i="40"/>
  <c r="D82" i="40"/>
  <c r="D64" i="40"/>
  <c r="D62" i="40"/>
  <c r="D58" i="40"/>
  <c r="D75" i="40"/>
  <c r="D72" i="40"/>
  <c r="D49" i="40"/>
  <c r="D68" i="40"/>
  <c r="D84" i="40"/>
  <c r="D57" i="40"/>
  <c r="D45" i="40"/>
  <c r="D45" i="38" s="1"/>
  <c r="D14" i="38"/>
  <c r="E80" i="38"/>
  <c r="E76" i="38"/>
  <c r="E68" i="40"/>
  <c r="E70" i="40"/>
  <c r="E51" i="40"/>
  <c r="E62" i="40"/>
  <c r="E58" i="40"/>
  <c r="E64" i="40"/>
  <c r="E74" i="40"/>
  <c r="E69" i="40"/>
  <c r="E81" i="40"/>
  <c r="E79" i="40"/>
  <c r="E77" i="40"/>
  <c r="E84" i="40"/>
  <c r="E54" i="40"/>
  <c r="E50" i="40"/>
  <c r="E61" i="40"/>
  <c r="E57" i="40"/>
  <c r="E63" i="40"/>
  <c r="E72" i="40"/>
  <c r="E75" i="40"/>
  <c r="E83" i="40"/>
  <c r="E53" i="40"/>
  <c r="E49" i="40"/>
  <c r="E60" i="40"/>
  <c r="E56" i="40"/>
  <c r="B73" i="31"/>
  <c r="B52" i="31"/>
  <c r="B75" i="31"/>
  <c r="B35" i="31"/>
  <c r="B38" i="31"/>
  <c r="B39" i="31"/>
  <c r="B70" i="31"/>
  <c r="B74" i="31"/>
  <c r="B71" i="31"/>
  <c r="D59" i="31" l="1"/>
  <c r="D77" i="31"/>
  <c r="E65" i="40"/>
  <c r="E65" i="38"/>
  <c r="D65" i="40"/>
  <c r="D68" i="38"/>
  <c r="D72" i="38"/>
  <c r="D77" i="38"/>
  <c r="D81" i="38"/>
  <c r="D49" i="38"/>
  <c r="D54" i="38"/>
  <c r="D62" i="38"/>
  <c r="D69" i="38"/>
  <c r="D74" i="38"/>
  <c r="D82" i="38"/>
  <c r="D50" i="38"/>
  <c r="D55" i="38"/>
  <c r="D59" i="38"/>
  <c r="D76" i="38"/>
  <c r="D48" i="38"/>
  <c r="D57" i="38"/>
  <c r="D70" i="38"/>
  <c r="D75" i="38"/>
  <c r="D79" i="38"/>
  <c r="D85" i="38"/>
  <c r="D51" i="38"/>
  <c r="D56" i="38"/>
  <c r="D60" i="38"/>
  <c r="D80" i="38"/>
  <c r="D52" i="38"/>
  <c r="D61" i="38"/>
  <c r="D85" i="40"/>
  <c r="D65" i="38" l="1"/>
</calcChain>
</file>

<file path=xl/comments1.xml><?xml version="1.0" encoding="utf-8"?>
<comments xmlns="http://schemas.openxmlformats.org/spreadsheetml/2006/main">
  <authors>
    <author>Brueggemann, Jeff R</author>
  </authors>
  <commentList>
    <comment ref="A7" authorId="0" shapeId="0">
      <text>
        <r>
          <rPr>
            <b/>
            <sz val="11"/>
            <color indexed="81"/>
            <rFont val="Tahoma"/>
            <family val="2"/>
          </rPr>
          <t>Changing these percentages adjusts the amount of General expense allocated to each program automatically for each quarter for both actual cost and budgeted cost below…. (rows 8-11 &amp; 28-31)</t>
        </r>
      </text>
    </comment>
    <comment ref="A8" authorId="0" shapeId="0">
      <text>
        <r>
          <rPr>
            <b/>
            <sz val="18"/>
            <color indexed="81"/>
            <rFont val="Tahoma"/>
            <family val="2"/>
          </rPr>
          <t>Need To update</t>
        </r>
      </text>
    </comment>
  </commentList>
</comments>
</file>

<file path=xl/sharedStrings.xml><?xml version="1.0" encoding="utf-8"?>
<sst xmlns="http://schemas.openxmlformats.org/spreadsheetml/2006/main" count="1135" uniqueCount="215">
  <si>
    <t xml:space="preserve"> </t>
  </si>
  <si>
    <t>Billed Programs' Costs</t>
  </si>
  <si>
    <t>Actual Programs' Costs</t>
  </si>
  <si>
    <t xml:space="preserve">Variance </t>
  </si>
  <si>
    <t>Interest for DSM Programs' Cost Recovery</t>
  </si>
  <si>
    <t>Programs' Energy Savings (MWh)</t>
  </si>
  <si>
    <t xml:space="preserve"> DSM Programs' Costs</t>
  </si>
  <si>
    <t>Net Benefits</t>
  </si>
  <si>
    <t>Business Subtotal</t>
  </si>
  <si>
    <t>Residential Subtotal</t>
  </si>
  <si>
    <t>EM&amp;V Subtotal</t>
  </si>
  <si>
    <t>Portfolio Subtotal</t>
  </si>
  <si>
    <t>Standard</t>
  </si>
  <si>
    <t>Retro-commissioning</t>
  </si>
  <si>
    <t>New Construction</t>
  </si>
  <si>
    <t>Lighting</t>
  </si>
  <si>
    <t>HVAC</t>
  </si>
  <si>
    <t>Low Income</t>
  </si>
  <si>
    <t>Quarterly  Total Program (MWh)</t>
  </si>
  <si>
    <t>* The financial information contained within this report is confidential and may contain immaterial revisions from other company financial statements.</t>
  </si>
  <si>
    <t>Utility: Ameren Missouri</t>
  </si>
  <si>
    <t>Programs' Demand Savings (MW)</t>
  </si>
  <si>
    <t>Quarterly  Total Program (MW)</t>
  </si>
  <si>
    <t>Program</t>
  </si>
  <si>
    <t>Qualitative</t>
  </si>
  <si>
    <t>Quantitative</t>
  </si>
  <si>
    <t>Programs' Net Benefits (Recorded)</t>
  </si>
  <si>
    <t>Company Name</t>
  </si>
  <si>
    <t>Program Name</t>
  </si>
  <si>
    <t>Programs' Net Benefits  (Approved Plan)</t>
  </si>
  <si>
    <t>Variance Explanation</t>
  </si>
  <si>
    <t>Ameren Missouri</t>
  </si>
  <si>
    <t>Electric Utility Demand-Side Programs Investment Mechanisms Filing and Submission Requirements</t>
  </si>
  <si>
    <t>Information</t>
  </si>
  <si>
    <t>Workbook Tab</t>
  </si>
  <si>
    <t>Peak Demand Savings</t>
  </si>
  <si>
    <t>Gross Benefits</t>
  </si>
  <si>
    <t>DSIM Performance Measures</t>
  </si>
  <si>
    <t>Cost Effectiveness</t>
  </si>
  <si>
    <t>Market Transformation</t>
  </si>
  <si>
    <t>Index</t>
  </si>
  <si>
    <t>Costs</t>
  </si>
  <si>
    <t>Index of Annual Report Information</t>
  </si>
  <si>
    <t>Responding to Requirement</t>
  </si>
  <si>
    <t>Response to (5)(A)11:</t>
  </si>
  <si>
    <t>Relationship of Programs to IRP Filing</t>
  </si>
  <si>
    <t>Programs' Costs vs. Budgets ($) Variance</t>
  </si>
  <si>
    <t>Programs' Net Benefits ($) Variance</t>
  </si>
  <si>
    <t>Programs' Net Benefits (%) Variance</t>
  </si>
  <si>
    <t>Programs' Costs vs. Budgets (%) Variance</t>
  </si>
  <si>
    <t>Programs' Gross Benefits (Recorded)</t>
  </si>
  <si>
    <t>Programs' Gross Benefits ($) Variance</t>
  </si>
  <si>
    <t>Programs' Gross Benefits (%) Variance</t>
  </si>
  <si>
    <t>EM&amp;V Annual Report</t>
  </si>
  <si>
    <t>Status</t>
  </si>
  <si>
    <t>Period:  03/01/16 - 02/28/17</t>
  </si>
  <si>
    <t>Portfolio Start Date: 03/01/2016</t>
  </si>
  <si>
    <t>Period:  03/01/17 - 02/28/18</t>
  </si>
  <si>
    <t>Period:  03/01/18 - 02/28/19</t>
  </si>
  <si>
    <t>Efficient Products</t>
  </si>
  <si>
    <t>Home Energy Report</t>
  </si>
  <si>
    <t>Small Business Direct Install (SBDI)</t>
  </si>
  <si>
    <t>Billed Throughput Disincentive</t>
  </si>
  <si>
    <t>Actual Throughput Disincentive</t>
  </si>
  <si>
    <t>Interest for Programs' Throughput Disincentive Recovery</t>
  </si>
  <si>
    <t>(1)  Throughput Disincentive is initially calculated at a 85% net to gross as approved by the Commission in Case No. EO-2015-0055.</t>
  </si>
  <si>
    <t>** The MWh above have the same Net to Gross values applied as that shown in the Stipulated agreement.  EM&amp;V results are not available at the completion of this report.</t>
  </si>
  <si>
    <t>Programs' Costs Recorded ($)</t>
  </si>
  <si>
    <t>Programs' Energy Savings Goal (MWh)  MEEIA Plan</t>
  </si>
  <si>
    <t>Programs' Energy Savings vs. Goal Variance (MWh)</t>
  </si>
  <si>
    <t>Programs' Energy Savings vs. Goal (%) Variance</t>
  </si>
  <si>
    <t>Programs' Demand Savings Goal (MW) MEEIA Plan</t>
  </si>
  <si>
    <t>Programs' Demand Savings vs. Goal Variance (MW)</t>
  </si>
  <si>
    <t>Programs' Demand Savings vs. Goal (%) Variance</t>
  </si>
  <si>
    <t>Deemed Cost Effectiveness Tests (Ameren run model)                                                           (note that only the Portfolio level tests include BTL costs)</t>
  </si>
  <si>
    <t>Participant Test</t>
  </si>
  <si>
    <t>Portfolio (includes BTL costs)</t>
  </si>
  <si>
    <t>Portfolio</t>
  </si>
  <si>
    <t>Plan vs. Deemed Cost Effectiveness Variance</t>
  </si>
  <si>
    <t>Plan vs. Deemed Cost Effectiveness (%) Variance</t>
  </si>
  <si>
    <t>Filed Final EM&amp;V Report in EFIS (EO-2015-0055)</t>
  </si>
  <si>
    <t>Total Resource Cost</t>
  </si>
  <si>
    <t>Utility Cost Test</t>
  </si>
  <si>
    <t>Business</t>
  </si>
  <si>
    <t>Yearly  Total Program (Net Benefits)</t>
  </si>
  <si>
    <t>Kits</t>
  </si>
  <si>
    <t xml:space="preserve">Energy Savings </t>
  </si>
  <si>
    <t xml:space="preserve">Opt-out Customer List </t>
  </si>
  <si>
    <t>Program Year  1</t>
  </si>
  <si>
    <t>Program Year  2</t>
  </si>
  <si>
    <t>Program Year  3</t>
  </si>
  <si>
    <t>3 HER reports were distributed compared to the 4 planned and lower print cost than planned.</t>
  </si>
  <si>
    <t>Programs' Gross Benefits  (Approved Plan)</t>
  </si>
  <si>
    <t>Yearly  Total Program Gross Benefits)</t>
  </si>
  <si>
    <t>Yearly  Total Program (Gross Benefits)</t>
  </si>
  <si>
    <t>Number of Retailers:</t>
  </si>
  <si>
    <t xml:space="preserve">
In-store demonstration events:  86   </t>
  </si>
  <si>
    <t>Throughput Disincentive</t>
  </si>
  <si>
    <t>As shown in Appendix I of the Stipulation &amp; agreement:</t>
  </si>
  <si>
    <t>Program Effectiveness Tests (Approved Plan)</t>
  </si>
  <si>
    <t>Smart Thermostats</t>
  </si>
  <si>
    <t>Non-Participant Test</t>
  </si>
  <si>
    <t>Allocation of General Expenses / Program</t>
  </si>
  <si>
    <t>Benchmarking</t>
  </si>
  <si>
    <t xml:space="preserve">YTD TOTAL </t>
  </si>
  <si>
    <t>Programs' Costs Budgets ($)                      MEEIA Plan</t>
  </si>
  <si>
    <t>Efficient Products (includes smart t-stats)</t>
  </si>
  <si>
    <t>Report Date: 05/01/2018</t>
  </si>
  <si>
    <r>
      <t xml:space="preserve">N/G     </t>
    </r>
    <r>
      <rPr>
        <b/>
        <sz val="10"/>
        <color theme="1"/>
        <rFont val="Calibri"/>
        <family val="2"/>
        <scheme val="minor"/>
      </rPr>
      <t xml:space="preserve">   (as filed)</t>
    </r>
  </si>
  <si>
    <t>NA</t>
  </si>
  <si>
    <t>Custom (includes ext lighting)</t>
  </si>
  <si>
    <t>Program Year 2</t>
  </si>
  <si>
    <t>Higher spend due to higher participation that planned.</t>
  </si>
  <si>
    <t>Higher spend based on more encompassing lighting measures now in the Standard Program versus the Custom Program.</t>
  </si>
  <si>
    <t>Custom program lighting measures have been moved to the Standard program, reducing the Custom spend.</t>
  </si>
  <si>
    <t>Retrocommissioning is a long lead program, spend will significantly increase in PY3</t>
  </si>
  <si>
    <t>New Construction volume of projects and project savings are larger than originally estimated</t>
  </si>
  <si>
    <t>Average project size is less than anticipated</t>
  </si>
  <si>
    <t>Benchmarking budget is pulled from the R&amp;D budget.  There is no MEEIA plan budget for Benchmarking</t>
  </si>
  <si>
    <t>Completed</t>
  </si>
  <si>
    <t>In progress</t>
  </si>
  <si>
    <t>∞</t>
  </si>
  <si>
    <r>
      <rPr>
        <b/>
        <sz val="14"/>
        <color theme="1"/>
        <rFont val="Calibri"/>
        <family val="2"/>
        <scheme val="minor"/>
      </rPr>
      <t xml:space="preserve">2016 Evaluation Report: </t>
    </r>
    <r>
      <rPr>
        <sz val="14"/>
        <color theme="1"/>
        <rFont val="Calibri"/>
        <family val="2"/>
        <scheme val="minor"/>
      </rPr>
      <t>Cadmus interviewed corporate representatives from participating national retailers and manufacturers, seeking to determine the total program and non-program sales of efficient bulbs, and the degree of influence that the program had on non-program sales (to evaluate program spillover for PY16). The interviews also collected data about retailers’ and manufacturers’ perceptions of the program, along with suggestions for improvements.</t>
    </r>
  </si>
  <si>
    <r>
      <rPr>
        <b/>
        <sz val="14"/>
        <color theme="1"/>
        <rFont val="Calibri"/>
        <family val="2"/>
        <scheme val="minor"/>
      </rPr>
      <t xml:space="preserve">2016 Evaluation Report: </t>
    </r>
    <r>
      <rPr>
        <sz val="14"/>
        <color theme="1"/>
        <rFont val="Calibri"/>
        <family val="2"/>
        <scheme val="minor"/>
      </rPr>
      <t xml:space="preserve"> Cadmus interviewed 10 participating contractor business owners or managers, seeking to investigate the attribution of nonparticipant spillover and contractor satisfaction with the program. Cadmus randomly selected the contractors for a stratified sample. By stratifying the sample by program equipment sales, the team ensured the interviews included smaller, medium-sized, and larger contractors. </t>
    </r>
  </si>
  <si>
    <r>
      <rPr>
        <b/>
        <sz val="14"/>
        <color theme="1"/>
        <rFont val="Calibri"/>
        <family val="2"/>
        <scheme val="minor"/>
      </rPr>
      <t>2016 Evaluation Report:</t>
    </r>
    <r>
      <rPr>
        <sz val="14"/>
        <color theme="1"/>
        <rFont val="Calibri"/>
        <family val="2"/>
        <scheme val="minor"/>
      </rPr>
      <t xml:space="preserve">  Cadmus interviewed store and corporate staff from participating national and local retailers to ascertain the retailers’ experience with the program and to gather suggestions for improvements. The team interviewed 15 retailer staff about their interactions with Ameren Missouri representatives, customer awareness and interest in energy-efficient products, marketing and advertising, and other sales trends for products in the Efficient Products program. </t>
    </r>
  </si>
  <si>
    <t>Program Year 2 Total</t>
  </si>
  <si>
    <t>-</t>
  </si>
  <si>
    <r>
      <rPr>
        <b/>
        <sz val="14"/>
        <color theme="1"/>
        <rFont val="Calibri"/>
        <family val="2"/>
        <scheme val="minor"/>
      </rPr>
      <t xml:space="preserve">2016 Evaluation Plan: </t>
    </r>
    <r>
      <rPr>
        <sz val="14"/>
        <color theme="1"/>
        <rFont val="Calibri"/>
        <family val="2"/>
        <scheme val="minor"/>
      </rPr>
      <t xml:space="preserve"> The method presented in this plan, for evaluating net savings, do not include assessment of market effects. The subject of market effects and the likelihood of their impacts was discussed throughout the previous program cycle. However, several challenges to quantifying market effects exist:
- There is a relatively high cost of obtaining reliable snapshots of measure saturation rates in the market over time.  
- Methods of attributing market transformation impacts to the program - as distinct from other, naturally occurring market transformation impacts - are not well established.</t>
    </r>
  </si>
  <si>
    <t>Program Year 1 Total</t>
  </si>
  <si>
    <t xml:space="preserve">Total </t>
  </si>
  <si>
    <t>Total</t>
  </si>
  <si>
    <t>Total (MWh)</t>
  </si>
  <si>
    <t>Total (MW)</t>
  </si>
  <si>
    <t>Program Year 1</t>
  </si>
  <si>
    <t>N/A</t>
  </si>
  <si>
    <t>Lower average $/kWh customer incentive than projected in MEEIA Cycle II filing.</t>
  </si>
  <si>
    <t>Custom</t>
  </si>
  <si>
    <t>Due to no continuity from previous cycle and delayed MEEIA cycle II March 1st start, less savings and demand reduction was captured, which reduces cost.</t>
  </si>
  <si>
    <t>SBDI is a new program in Cycle II, Service Providers began work Sept 1, 2016.</t>
  </si>
  <si>
    <t>Lower spend due to the lower price points on LED bulbs which resulted in lower than planned incentive levels.</t>
  </si>
  <si>
    <t>Lower spend due to lower participation than planned.</t>
  </si>
  <si>
    <t>Higher spend due to higher participation than planned.</t>
  </si>
  <si>
    <t xml:space="preserve">Adoption rate for property owners to do common areas is slower than anticipated.  </t>
  </si>
  <si>
    <t>Lower spend due to lower participation in market rate kits than planned.</t>
  </si>
  <si>
    <r>
      <rPr>
        <b/>
        <sz val="14"/>
        <color theme="1"/>
        <rFont val="Calibri"/>
        <family val="2"/>
        <scheme val="minor"/>
      </rPr>
      <t>2016 Evaluation Pla</t>
    </r>
    <r>
      <rPr>
        <sz val="14"/>
        <color theme="1"/>
        <rFont val="Calibri"/>
        <family val="2"/>
        <scheme val="minor"/>
      </rPr>
      <t xml:space="preserve">n:  In PY16 and PY18, absent a new Home Lighting Inventory study, we will estimate non-program energy efficient bulb sales (energy efficient bulbs sold that did not benefit from an Ameren Missouri discount) in Ameren Missouri service territory through our interviews with corporate retailers and manufacturers by asking them to estimate the percentage of all their energy efficient bulb sales that are through the program. 
Through these same interviews, we will also ask them to attribute the amount, if any, of non-program energy efficient bulb sales that are influenced by program activities. To guide their estimation, we will provide interviewees with detailed information about Ameren Missouri efforts to transform the lighting market in their territory over the past 8 years. We will describe the approach and metrics that characterize Ameren Missouri’s efforts to drive market transformation. We will categorize those efforts into the following market drivers:
• Education – activities designed to educate sales staff and the public on the benefits of energy efficient lighting
• Product stocking – activities designed to increase stocking levels of energy efficient bulbs
• Pricing – how many incentives were paid and the possible relationship to increased sales and lowered per unit manufacturing costs
• “Other” – to be identified by interviewees if they identify other factors (program or non-program) that may influence sales
</t>
    </r>
  </si>
  <si>
    <t xml:space="preserve">     Number of Individual Stores: 178</t>
  </si>
  <si>
    <t xml:space="preserve">     Number Retailer Companies: 13       </t>
  </si>
  <si>
    <t xml:space="preserve">Number of manufacturers: 13  </t>
  </si>
  <si>
    <t>Number of lamp types    355</t>
  </si>
  <si>
    <t>Retail personnel trainings: 20,424  (# personnel)</t>
  </si>
  <si>
    <t xml:space="preserve">Number of program partners: 420  </t>
  </si>
  <si>
    <r>
      <rPr>
        <b/>
        <sz val="14"/>
        <color theme="1"/>
        <rFont val="Calibri"/>
        <family val="2"/>
        <scheme val="minor"/>
      </rPr>
      <t>2016 Evaluation Plan:</t>
    </r>
    <r>
      <rPr>
        <sz val="14"/>
        <color theme="1"/>
        <rFont val="Calibri"/>
        <family val="2"/>
        <scheme val="minor"/>
      </rPr>
      <t xml:space="preserve">  Each year, we will interview contractors and distributors to assess their views of the program and learn more about the market share of energy efficiency units sold through and outside the program. The information will help Ameren Missouri to qualitatively and—to the greatest extent possible—quantitatively understand how the presence and persistence of a utility efficiency program is changing the local HVAC market over time. </t>
    </r>
  </si>
  <si>
    <t xml:space="preserve">Number of tune-ups: 0 (program started in PY17)  </t>
  </si>
  <si>
    <t xml:space="preserve">Number of HVAC installations: 12,910 (Excluding ECMs), 22,088 (Including ECMs)  </t>
  </si>
  <si>
    <t xml:space="preserve">Energy Star Room Air Conditioners: 346 </t>
  </si>
  <si>
    <r>
      <rPr>
        <b/>
        <sz val="14"/>
        <color theme="1"/>
        <rFont val="Calibri"/>
        <family val="2"/>
        <scheme val="minor"/>
      </rPr>
      <t xml:space="preserve">2016 Evaluation Plan: </t>
    </r>
    <r>
      <rPr>
        <sz val="14"/>
        <color theme="1"/>
        <rFont val="Calibri"/>
        <family val="2"/>
        <scheme val="minor"/>
      </rPr>
      <t xml:space="preserve"> We will complete annual retailer interviews to obtain process findings and indicators of market transformation. </t>
    </r>
  </si>
  <si>
    <t xml:space="preserve">Energy Star Room Air Purifiers: 1 ,300 </t>
  </si>
  <si>
    <t xml:space="preserve">Heat Pump Water Heaters: 341 </t>
  </si>
  <si>
    <t>Pool Pumps: 699</t>
  </si>
  <si>
    <t xml:space="preserve">     Number of Individual Stores: 212</t>
  </si>
  <si>
    <t xml:space="preserve">     Number Retailer Companies: 13 (does not include Amazon and other online retailers)</t>
  </si>
  <si>
    <t xml:space="preserve">In-store demonstration events:  75          </t>
  </si>
  <si>
    <r>
      <rPr>
        <b/>
        <sz val="14"/>
        <color theme="1"/>
        <rFont val="Calibri"/>
        <family val="2"/>
        <scheme val="minor"/>
      </rPr>
      <t xml:space="preserve">2016 Evaluation Plan: </t>
    </r>
    <r>
      <rPr>
        <sz val="14"/>
        <color theme="1"/>
        <rFont val="Calibri"/>
        <family val="2"/>
        <scheme val="minor"/>
      </rPr>
      <t xml:space="preserve"> The method presented in this plan, for evaluating net savings, do not include assessment of market effects. The subject of market effects and the likelihood of their impacts was discussed throughout the previous program cycle. However, several challenges to quantifying market effects exist:
- There is a relatively high cost of obtaining reliable snapshots of measure saturation rates in the market over time.  
- Methods of attributing market transformation impacts to the program - as distinct from other, naturally occurring market transformation impacts - are not well established.</t>
    </r>
  </si>
  <si>
    <t xml:space="preserve">Annual Report:                                                    Opt-Out Customers                                       Program Year 1 </t>
  </si>
  <si>
    <t>Annual Report:                                                    Opt-Out Customers                                       Program Year 2</t>
  </si>
  <si>
    <t>     Number of Individual Stores: 190</t>
  </si>
  <si>
    <t>     Number Retailer Companies: 12</t>
  </si>
  <si>
    <t>Number of manufacturers: 11</t>
  </si>
  <si>
    <t>Number of lamp types: 5 A-line (3-way, 40W, 60w, 75W, 100W equivalents), Globe, Candelabra, Reflector (BR30, PAR20)</t>
  </si>
  <si>
    <t>In-store demonstration events:  132</t>
  </si>
  <si>
    <t>Retail personnel trainings:  (# personnel) 14,415</t>
  </si>
  <si>
    <t>Energy Star Room Air Conditioners: 1,399</t>
  </si>
  <si>
    <t>Energy Star Room Air Purifiers: 2,588</t>
  </si>
  <si>
    <t>Heat Pump Water Heaters: 358</t>
  </si>
  <si>
    <t>Pool Pumps: 1,133</t>
  </si>
  <si>
    <t>Thermostats: 13,693</t>
  </si>
  <si>
    <t>Number of Retailers: 430</t>
  </si>
  <si>
    <t>     Number of Individual Stores: 1,300</t>
  </si>
  <si>
    <t>     Number Retailer Companies:  (does not include Amazon and other online retailers) 430</t>
  </si>
  <si>
    <t>In-store demonstration events: 132</t>
  </si>
  <si>
    <t xml:space="preserve">Number of Retailers: </t>
  </si>
  <si>
    <t>Number of program partners:456</t>
  </si>
  <si>
    <t>Number of HVAC installations:(Excluding ECMs) 16,996 , (Including ECMs)  10,777</t>
  </si>
  <si>
    <t>Number of tune-ups: 1431</t>
  </si>
  <si>
    <t>Was within 10%</t>
  </si>
  <si>
    <t xml:space="preserve">Ameren Missouri                                                                DSM Advisory Annual Report:                                                           Energy Savings (Net as Filed)                                       </t>
  </si>
  <si>
    <t xml:space="preserve">Ameren Missouri                                                                DSM Advisory Annual Report:                                             Demand Savings </t>
  </si>
  <si>
    <t>Ameren Missouri                                                                DSM Advisory Annual Report:                                                                                Gross Benefits</t>
  </si>
  <si>
    <t>Ameren Missouri                                                                DSM Advisory Annual Report:                                                                                       Net Benefits</t>
  </si>
  <si>
    <t xml:space="preserve">Ameren Missouri                                                                DSM Advisory Annual Report:                                                                                                                                             DSIM Performance Measures   </t>
  </si>
  <si>
    <t>Ameren Missouri                                                                DSM Advisory Annual Report:                                                                                    Cost Effectiveness Tests</t>
  </si>
  <si>
    <t>Ameren Missouri                                                                DSM Advisory Annual Report:                                                    EM&amp;V Report Summary                                    (EO-2015-0055)</t>
  </si>
  <si>
    <t>Ameren Missouri                                                                DSM Advisory Annual Report:                             Market Transformation</t>
  </si>
  <si>
    <t xml:space="preserve">Ameren Missouri                                                                DSM Advisory Annual Report:                                                           Program costs                                                  </t>
  </si>
  <si>
    <t>The HER program is operating with less budget than planned for 2017</t>
  </si>
  <si>
    <t>Benchmarking Budget from R&amp;D)</t>
  </si>
  <si>
    <r>
      <t>Demand Side Programs Annual Report per</t>
    </r>
    <r>
      <rPr>
        <sz val="11"/>
        <color rgb="FFFF0000"/>
        <rFont val="Calibri"/>
        <family val="2"/>
        <scheme val="minor"/>
      </rPr>
      <t xml:space="preserve"> </t>
    </r>
    <r>
      <rPr>
        <b/>
        <sz val="11"/>
        <color rgb="FFFF0000"/>
        <rFont val="Calibri"/>
        <family val="2"/>
        <scheme val="minor"/>
      </rPr>
      <t>4 CSR 240-093.163 (9)</t>
    </r>
  </si>
  <si>
    <t>(9)(B)1,11</t>
  </si>
  <si>
    <t>Was within 20%</t>
  </si>
  <si>
    <t xml:space="preserve">Ameren Missouri                                                                DSM Advisory Annual Report:                       &gt;20% Program Cost Variance Explanation </t>
  </si>
  <si>
    <t>Program Year 1 (10% Variance)</t>
  </si>
  <si>
    <t>Program Year 2 (20% Variance)</t>
  </si>
  <si>
    <t>20% Cost Variances</t>
  </si>
  <si>
    <t>(9)(B)11</t>
  </si>
  <si>
    <t>(9)(B)1</t>
  </si>
  <si>
    <t>(9)(B)2,3</t>
  </si>
  <si>
    <t>(9)(B)6</t>
  </si>
  <si>
    <t>(9)(B)8</t>
  </si>
  <si>
    <t>(9)(B)7</t>
  </si>
  <si>
    <t>(5)(A)9</t>
  </si>
  <si>
    <t>(9)(B)5</t>
  </si>
  <si>
    <t>(9)(B)4</t>
  </si>
  <si>
    <t>(9)(B)10</t>
  </si>
  <si>
    <r>
      <rPr>
        <sz val="9"/>
        <rFont val="Calibri"/>
        <family val="2"/>
        <scheme val="minor"/>
      </rPr>
      <t>7. Waivers Related to IRP Integration for the Stipulated Plan. 
Rule 4 CSR 240-2.094(4)(I)3 (formerly 4 CSR 240-20.094(3)(A)3) requires that the Commission approve only demand-side programs or program plans, which are included in the electric utility’s preferred plan or have been analyzed through the integration process required by 4 CSR 240-22.060 to determine the impact of the demand-side programs and program plans on the net present value of revenue requirements of the electric utility. All demand-side programs in Ameren Missouri’s original MEEIA Cycle 2 application filing meet the requirements of 4 CSR 240-2.094(4)(I)3 (formerly 4 CSR 240-20.094(3)(A)3) because those programs were included in Ameren Missouri’s adopted preferred resource plan. The portfolio included in the Stipulated Plan is modified from the portfolio in the adopted preferred resource plan and is more cost effective, when based upon standard cost effectiveness tests, than Ameren Missouri’s original MEEIA Cycle 2 application filing. Therefore, the portfolio contained in the Stipulated Plan is expected to have a lower present value of revenue requirements than the adopted preferred resource plan. 
Further, if the Stipulated Plan is modified during Cycle 2 such that the cumulative annual energy savings target and the cumulative annual demand savings target each increase by less than five percent (5%), Ameren Missouri requests that the requirements of 4 CSR 240-2.094(4)(I)3 (formerly 4 CSR 240-20.094(3)(A)3) to determine what is expected to be a relatively small impact on revenue requirements be waived. Waiver of rule 4 CSR 240-20.094(3)(A)3 will have no impact on the requirement to comply with rule 4 CSR 240-22.080(12) if, between triennial compliance filings, the utility’s business plan or acquisition strategy becomes materially inconsistent with the preferred resource plan, or if the utility determines that the preferred resource plan or acquisition strategy is no longer appropriate. Good cause exists for a waiver of this rule to avoid the additional time and expense of performing the integration process as outlined above required by 4 CSR 240-22.060 for the Stipulated Plan.</t>
    </r>
    <r>
      <rPr>
        <sz val="11"/>
        <rFont val="Calibri"/>
        <family val="2"/>
        <scheme val="minor"/>
      </rPr>
      <t xml:space="preserve">
  </t>
    </r>
  </si>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</sst>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00"/>
    <numFmt numFmtId="165" formatCode="#,##0.000_);\(#,##0.000\)"/>
    <numFmt numFmtId="166" formatCode="0.0%"/>
    <numFmt numFmtId="167" formatCode="_(&quot;$&quot;* #,##0_);_(&quot;$&quot;* \(#,##0\);_(&quot;$&quot;* &quot;-&quot;??_);_(@_)"/>
    <numFmt numFmtId="168" formatCode="[$-409]mmmm\ d\,\ yyyy;@"/>
    <numFmt numFmtId="169" formatCode="_(&quot;$&quot;* #,##0.00_);_(&quot;$&quot;* \(#,##0.00\);_(&quot;$&quot;* &quot;-&quot;_);_(@_)"/>
    <numFmt numFmtId="170" formatCode="#,##0.000"/>
  </numFmts>
  <fonts count="92" x14ac:knownFonts="1">
    <font>
      <sz val="11"/>
      <color theme="1"/>
      <name val="Calibri"/>
      <family val="2"/>
      <scheme val="minor"/>
    </font>
    <font>
      <b/>
      <sz val="11"/>
      <color theme="1"/>
      <name val="Calibri"/>
      <family val="2"/>
      <scheme val="minor"/>
    </font>
    <font>
      <b/>
      <sz val="10"/>
      <color theme="1"/>
      <name val="Calibri"/>
      <family val="2"/>
      <scheme val="minor"/>
    </font>
    <font>
      <b/>
      <sz val="24"/>
      <color theme="1"/>
      <name val="Calibri"/>
      <family val="2"/>
      <scheme val="minor"/>
    </font>
    <font>
      <sz val="24"/>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sz val="11"/>
      <color rgb="FFFF0000"/>
      <name val="Calibri"/>
      <family val="2"/>
      <scheme val="minor"/>
    </font>
    <font>
      <b/>
      <sz val="22"/>
      <color theme="1"/>
      <name val="Calibri"/>
      <family val="2"/>
      <scheme val="minor"/>
    </font>
    <font>
      <sz val="22"/>
      <color theme="1"/>
      <name val="Calibri"/>
      <family val="2"/>
      <scheme val="minor"/>
    </font>
    <font>
      <b/>
      <sz val="20"/>
      <color theme="1"/>
      <name val="Calibri"/>
      <family val="2"/>
      <scheme val="minor"/>
    </font>
    <font>
      <sz val="20"/>
      <color theme="1"/>
      <name val="Calibri"/>
      <family val="2"/>
      <scheme val="minor"/>
    </font>
    <font>
      <b/>
      <sz val="11"/>
      <color rgb="FFFF0000"/>
      <name val="Calibri"/>
      <family val="2"/>
      <scheme val="minor"/>
    </font>
    <font>
      <b/>
      <sz val="14"/>
      <color rgb="FFFF0000"/>
      <name val="Calibri"/>
      <family val="2"/>
      <scheme val="minor"/>
    </font>
    <font>
      <u/>
      <sz val="11"/>
      <color rgb="FFFF0000"/>
      <name val="Calibri"/>
      <family val="2"/>
      <scheme val="minor"/>
    </font>
    <font>
      <sz val="14"/>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0"/>
      <name val="Arial"/>
      <family val="2"/>
    </font>
    <font>
      <sz val="10"/>
      <name val="Arial"/>
      <family val="2"/>
    </font>
    <font>
      <u/>
      <sz val="6"/>
      <color indexed="12"/>
      <name val="Arial"/>
      <family val="2"/>
    </font>
    <font>
      <u/>
      <sz val="8.5"/>
      <color indexed="12"/>
      <name val="Arial"/>
      <family val="2"/>
    </font>
    <font>
      <sz val="10"/>
      <name val="MS Sans Serif"/>
      <family val="2"/>
    </font>
    <font>
      <sz val="14"/>
      <color theme="0" tint="-0.14999847407452621"/>
      <name val="Calibri"/>
      <family val="2"/>
      <scheme val="minor"/>
    </font>
    <font>
      <b/>
      <sz val="20"/>
      <name val="Calibri"/>
      <family val="2"/>
      <scheme val="minor"/>
    </font>
    <font>
      <b/>
      <sz val="16"/>
      <color theme="1"/>
      <name val="Calibri"/>
      <family val="2"/>
      <scheme val="minor"/>
    </font>
    <font>
      <b/>
      <sz val="18"/>
      <color theme="1"/>
      <name val="Calibri"/>
      <family val="2"/>
      <scheme val="minor"/>
    </font>
    <font>
      <sz val="11"/>
      <color rgb="FF1F497D"/>
      <name val="Calibri"/>
      <family val="2"/>
      <scheme val="minor"/>
    </font>
    <font>
      <sz val="12"/>
      <color theme="1"/>
      <name val="Calibri"/>
      <family val="2"/>
      <scheme val="minor"/>
    </font>
    <font>
      <b/>
      <sz val="14"/>
      <color theme="0" tint="-0.14999847407452621"/>
      <name val="Calibri"/>
      <family val="2"/>
      <scheme val="minor"/>
    </font>
    <font>
      <b/>
      <sz val="11"/>
      <color indexed="8"/>
      <name val="Calibri"/>
      <family val="2"/>
    </font>
    <font>
      <b/>
      <sz val="11"/>
      <color theme="3"/>
      <name val="Calibri"/>
      <family val="2"/>
    </font>
    <font>
      <sz val="10"/>
      <color theme="1"/>
      <name val="Calibri"/>
      <family val="2"/>
    </font>
    <font>
      <sz val="11"/>
      <color indexed="9"/>
      <name val="Calibri"/>
      <family val="2"/>
    </font>
    <font>
      <sz val="10"/>
      <color theme="0"/>
      <name val="Calibri"/>
      <family val="2"/>
    </font>
    <font>
      <sz val="11"/>
      <color indexed="20"/>
      <name val="Calibri"/>
      <family val="2"/>
    </font>
    <font>
      <sz val="10"/>
      <color rgb="FF9C0006"/>
      <name val="Calibri"/>
      <family val="2"/>
    </font>
    <font>
      <b/>
      <sz val="11"/>
      <color indexed="52"/>
      <name val="Calibri"/>
      <family val="2"/>
    </font>
    <font>
      <b/>
      <sz val="10"/>
      <color rgb="FFFA7D00"/>
      <name val="Calibri"/>
      <family val="2"/>
    </font>
    <font>
      <b/>
      <sz val="11"/>
      <color indexed="9"/>
      <name val="Calibri"/>
      <family val="2"/>
    </font>
    <font>
      <b/>
      <sz val="10"/>
      <color theme="0"/>
      <name val="Calibri"/>
      <family val="2"/>
    </font>
    <font>
      <i/>
      <sz val="11"/>
      <color indexed="23"/>
      <name val="Calibri"/>
      <family val="2"/>
    </font>
    <font>
      <i/>
      <sz val="10"/>
      <color rgb="FF7F7F7F"/>
      <name val="Calibri"/>
      <family val="2"/>
    </font>
    <font>
      <sz val="11"/>
      <color indexed="17"/>
      <name val="Calibri"/>
      <family val="2"/>
    </font>
    <font>
      <sz val="10"/>
      <color rgb="FF006100"/>
      <name val="Calibri"/>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theme="10"/>
      <name val="Arial"/>
      <family val="2"/>
    </font>
    <font>
      <sz val="11"/>
      <color indexed="62"/>
      <name val="Calibri"/>
      <family val="2"/>
    </font>
    <font>
      <sz val="10"/>
      <color rgb="FF3F3F76"/>
      <name val="Calibri"/>
      <family val="2"/>
    </font>
    <font>
      <sz val="11"/>
      <color indexed="52"/>
      <name val="Calibri"/>
      <family val="2"/>
    </font>
    <font>
      <sz val="10"/>
      <color rgb="FFFA7D00"/>
      <name val="Calibri"/>
      <family val="2"/>
    </font>
    <font>
      <sz val="11"/>
      <color indexed="60"/>
      <name val="Calibri"/>
      <family val="2"/>
    </font>
    <font>
      <sz val="10"/>
      <color rgb="FF9C6500"/>
      <name val="Calibri"/>
      <family val="2"/>
    </font>
    <font>
      <b/>
      <sz val="11"/>
      <color indexed="63"/>
      <name val="Calibri"/>
      <family val="2"/>
    </font>
    <font>
      <b/>
      <sz val="10"/>
      <color rgb="FF3F3F3F"/>
      <name val="Calibri"/>
      <family val="2"/>
    </font>
    <font>
      <b/>
      <sz val="18"/>
      <color indexed="56"/>
      <name val="Cambria"/>
      <family val="2"/>
    </font>
    <font>
      <b/>
      <sz val="10"/>
      <color theme="1"/>
      <name val="Calibri"/>
      <family val="2"/>
    </font>
    <font>
      <sz val="11"/>
      <color indexed="10"/>
      <name val="Calibri"/>
      <family val="2"/>
    </font>
    <font>
      <sz val="10"/>
      <color rgb="FFFF0000"/>
      <name val="Calibri"/>
      <family val="2"/>
    </font>
    <font>
      <sz val="10"/>
      <color rgb="FF000000"/>
      <name val="Times New Roman"/>
      <family val="1"/>
    </font>
    <font>
      <b/>
      <sz val="11"/>
      <name val="Calibri"/>
      <family val="2"/>
      <scheme val="minor"/>
    </font>
    <font>
      <sz val="16"/>
      <name val="Calibri"/>
      <family val="2"/>
    </font>
    <font>
      <sz val="16"/>
      <color theme="1"/>
      <name val="Calibri"/>
      <family val="2"/>
      <scheme val="minor"/>
    </font>
    <font>
      <b/>
      <sz val="11"/>
      <color indexed="81"/>
      <name val="Tahoma"/>
      <family val="2"/>
    </font>
    <font>
      <b/>
      <sz val="18"/>
      <color indexed="81"/>
      <name val="Tahoma"/>
      <family val="2"/>
    </font>
    <font>
      <b/>
      <sz val="12"/>
      <color rgb="FF000000"/>
      <name val="Calibri"/>
      <family val="2"/>
    </font>
    <font>
      <sz val="11"/>
      <color rgb="FF000000"/>
      <name val="Calibri"/>
      <family val="2"/>
    </font>
    <font>
      <sz val="9"/>
      <name val="Calibri"/>
      <family val="2"/>
      <scheme val="minor"/>
    </font>
  </fonts>
  <fills count="6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6DCE4"/>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diagonal/>
    </border>
    <border>
      <left style="thin">
        <color indexed="64"/>
      </left>
      <right/>
      <top style="medium">
        <color indexed="64"/>
      </top>
      <bottom style="thin">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thin">
        <color auto="1"/>
      </top>
      <bottom style="thin">
        <color auto="1"/>
      </bottom>
      <diagonal/>
    </border>
    <border>
      <left/>
      <right style="thin">
        <color indexed="64"/>
      </right>
      <top style="thin">
        <color indexed="64"/>
      </top>
      <bottom style="medium">
        <color indexed="64"/>
      </bottom>
      <diagonal/>
    </border>
  </borders>
  <cellStyleXfs count="20885">
    <xf numFmtId="0" fontId="0" fillId="0" borderId="0"/>
    <xf numFmtId="9" fontId="11" fillId="0" borderId="0" applyFont="0" applyFill="0" applyBorder="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9" borderId="17" applyNumberFormat="0" applyAlignment="0" applyProtection="0"/>
    <xf numFmtId="0" fontId="29" fillId="10" borderId="18" applyNumberFormat="0" applyAlignment="0" applyProtection="0"/>
    <xf numFmtId="0" fontId="30" fillId="10" borderId="17" applyNumberFormat="0" applyAlignment="0" applyProtection="0"/>
    <xf numFmtId="0" fontId="31" fillId="0" borderId="19" applyNumberFormat="0" applyFill="0" applyAlignment="0" applyProtection="0"/>
    <xf numFmtId="0" fontId="32" fillId="11" borderId="20" applyNumberFormat="0" applyAlignment="0" applyProtection="0"/>
    <xf numFmtId="0" fontId="12" fillId="0" borderId="0" applyNumberFormat="0" applyFill="0" applyBorder="0" applyAlignment="0" applyProtection="0"/>
    <xf numFmtId="0" fontId="11" fillId="12" borderId="21" applyNumberFormat="0" applyFont="0" applyAlignment="0" applyProtection="0"/>
    <xf numFmtId="0" fontId="33" fillId="0" borderId="0" applyNumberFormat="0" applyFill="0" applyBorder="0" applyAlignment="0" applyProtection="0"/>
    <xf numFmtId="0" fontId="1" fillId="0" borderId="22" applyNumberFormat="0" applyFill="0" applyAlignment="0" applyProtection="0"/>
    <xf numFmtId="0" fontId="34"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34" fillId="36" borderId="0" applyNumberFormat="0" applyBorder="0" applyAlignment="0" applyProtection="0"/>
    <xf numFmtId="0" fontId="11" fillId="0" borderId="0"/>
    <xf numFmtId="43" fontId="35" fillId="0" borderId="0" applyFont="0" applyFill="0" applyBorder="0" applyAlignment="0" applyProtection="0"/>
    <xf numFmtId="44" fontId="35"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7" fillId="0" borderId="0"/>
    <xf numFmtId="0" fontId="37" fillId="0" borderId="0"/>
    <xf numFmtId="0" fontId="11" fillId="0" borderId="0"/>
    <xf numFmtId="0" fontId="11" fillId="0" borderId="0"/>
    <xf numFmtId="0" fontId="37" fillId="0" borderId="0"/>
    <xf numFmtId="44" fontId="37" fillId="0" borderId="0" applyFont="0" applyFill="0" applyBorder="0" applyAlignment="0" applyProtection="0"/>
    <xf numFmtId="42"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37" fillId="37" borderId="0" applyNumberFormat="0" applyAlignment="0">
      <alignment horizontal="right"/>
    </xf>
    <xf numFmtId="0" fontId="37" fillId="38" borderId="0" applyNumberFormat="0" applyAlignment="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0" fillId="0" borderId="0" applyFont="0" applyFill="0" applyBorder="0" applyAlignment="0" applyProtection="0"/>
    <xf numFmtId="9" fontId="37"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0" fontId="37" fillId="0" borderId="0"/>
    <xf numFmtId="0" fontId="36" fillId="0" borderId="0"/>
    <xf numFmtId="0" fontId="35" fillId="0" borderId="0"/>
    <xf numFmtId="9" fontId="37" fillId="0" borderId="0" applyFont="0" applyFill="0" applyBorder="0" applyProtection="0"/>
    <xf numFmtId="43" fontId="35" fillId="0" borderId="0" applyFont="0" applyFill="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11" fillId="1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50" fillId="1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11" fillId="1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11" fillId="18"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50" fillId="18"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11" fillId="18"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1" fillId="22"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50" fillId="22"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1" fillId="22"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11" fillId="26"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50" fillId="26"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11" fillId="26"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11" fillId="30"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50" fillId="30"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11" fillId="30"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11" fillId="34"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50" fillId="34"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11" fillId="34"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11" fillId="15"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50" fillId="15"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11" fillId="15"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11" fillId="19"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50" fillId="19"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11" fillId="19"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1" fillId="23"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50" fillId="23"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1" fillId="23"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11" fillId="2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50" fillId="2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11" fillId="2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11" fillId="31"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50" fillId="31"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11" fillId="31"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11" fillId="35"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50" fillId="35"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11" fillId="35"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2"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2" fillId="20"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34" fillId="20"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2" fillId="24"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34" fillId="24"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2" fillId="28"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34" fillId="28"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2" fillId="32"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34" fillId="32"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2" fillId="36"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34" fillId="36"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2" fillId="13"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34" fillId="13"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2" fillId="17"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34" fillId="17"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2" fillId="21"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34" fillId="21"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2" fillId="2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34" fillId="2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2" fillId="29"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34" fillId="29"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2" fillId="33"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34" fillId="33"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26" fillId="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6" fillId="10" borderId="17"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30" fillId="10" borderId="17"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5" fillId="62" borderId="33"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8" fillId="11" borderId="20"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32" fillId="11" borderId="20"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0" fontId="57" fillId="63" borderId="34" applyNumberFormat="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7"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7" fillId="0" borderId="0" applyFont="0" applyFill="0" applyBorder="0" applyAlignment="0" applyProtection="0"/>
    <xf numFmtId="0" fontId="11" fillId="0" borderId="0"/>
    <xf numFmtId="0" fontId="11" fillId="0" borderId="0"/>
    <xf numFmtId="0" fontId="11" fillId="0" borderId="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37" fontId="40"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0"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2"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11"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7" fillId="0" borderId="0" applyFont="0" applyFill="0" applyBorder="0" applyAlignment="0" applyProtection="0"/>
    <xf numFmtId="44" fontId="35" fillId="0" borderId="0" applyFont="0" applyFill="0" applyBorder="0" applyAlignment="0" applyProtection="0"/>
    <xf numFmtId="44" fontId="37" fillId="0" borderId="0" applyFont="0" applyFill="0" applyBorder="0" applyAlignment="0" applyProtection="0"/>
    <xf numFmtId="6" fontId="40" fillId="0" borderId="0" applyFont="0" applyFill="0" applyBorder="0" applyAlignment="0" applyProtection="0"/>
    <xf numFmtId="44" fontId="37" fillId="0" borderId="0" applyFont="0" applyFill="0" applyBorder="0" applyAlignment="0" applyProtection="0"/>
    <xf numFmtId="6" fontId="40"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6" fontId="40"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37" fillId="37" borderId="0" applyNumberFormat="0" applyAlignment="0">
      <alignment horizontal="right"/>
    </xf>
    <xf numFmtId="0" fontId="37" fillId="38" borderId="0" applyNumberFormat="0" applyAlignment="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33"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2" fillId="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25" fillId="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4" fillId="0" borderId="14"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22" fillId="0" borderId="14"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3" fillId="0" borderId="35"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6" fillId="0" borderId="15"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23" fillId="0" borderId="15"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5" fillId="0" borderId="36"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49" fillId="0" borderId="16"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24" fillId="0" borderId="16"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37"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49"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24"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2" fillId="9" borderId="17"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28" fillId="9" borderId="17"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1" fillId="49" borderId="33" applyNumberFormat="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4" fillId="0" borderId="19"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31" fillId="0" borderId="19"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6" fillId="8"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27" fillId="8"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40" fillId="0" borderId="0"/>
    <xf numFmtId="0" fontId="37"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7" fillId="0" borderId="0"/>
    <xf numFmtId="0" fontId="35" fillId="0" borderId="0"/>
    <xf numFmtId="0" fontId="35" fillId="0" borderId="0"/>
    <xf numFmtId="0" fontId="37" fillId="0" borderId="0"/>
    <xf numFmtId="0" fontId="35" fillId="0" borderId="0"/>
    <xf numFmtId="0" fontId="35"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7" fillId="0" borderId="0"/>
    <xf numFmtId="0" fontId="37"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7" fillId="0" borderId="0"/>
    <xf numFmtId="0" fontId="35" fillId="0" borderId="0"/>
    <xf numFmtId="0" fontId="35" fillId="0" borderId="0"/>
    <xf numFmtId="0" fontId="37" fillId="0" borderId="0"/>
    <xf numFmtId="0" fontId="35" fillId="0" borderId="0"/>
    <xf numFmtId="0" fontId="35" fillId="0" borderId="0"/>
    <xf numFmtId="0" fontId="37" fillId="0" borderId="0"/>
    <xf numFmtId="0" fontId="35" fillId="0" borderId="0"/>
    <xf numFmtId="0" fontId="35" fillId="0" borderId="0"/>
    <xf numFmtId="0" fontId="37"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7" fillId="0" borderId="0"/>
    <xf numFmtId="0" fontId="35" fillId="0" borderId="0"/>
    <xf numFmtId="0" fontId="35" fillId="0" borderId="0"/>
    <xf numFmtId="0" fontId="37" fillId="0" borderId="0"/>
    <xf numFmtId="0" fontId="35" fillId="0" borderId="0"/>
    <xf numFmtId="0" fontId="35" fillId="0" borderId="0"/>
    <xf numFmtId="0" fontId="37" fillId="0" borderId="0"/>
    <xf numFmtId="0" fontId="35" fillId="0" borderId="0"/>
    <xf numFmtId="0" fontId="35" fillId="0" borderId="0"/>
    <xf numFmtId="0" fontId="37" fillId="0" borderId="0"/>
    <xf numFmtId="0" fontId="37" fillId="0" borderId="0"/>
    <xf numFmtId="0" fontId="37"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5" fillId="0" borderId="0"/>
    <xf numFmtId="0" fontId="37" fillId="0" borderId="0"/>
    <xf numFmtId="0" fontId="37" fillId="0" borderId="0"/>
    <xf numFmtId="0" fontId="36"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36"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11" fillId="0" borderId="0"/>
    <xf numFmtId="0" fontId="35"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37" fillId="0" borderId="0"/>
    <xf numFmtId="0" fontId="35" fillId="0" borderId="0"/>
    <xf numFmtId="0" fontId="37"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7" fillId="0" borderId="0"/>
    <xf numFmtId="0" fontId="37" fillId="0" borderId="0"/>
    <xf numFmtId="0" fontId="37"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37" fillId="0" borderId="0"/>
    <xf numFmtId="0" fontId="37" fillId="0" borderId="0"/>
    <xf numFmtId="0" fontId="37" fillId="0" borderId="0"/>
    <xf numFmtId="0" fontId="11"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11" fillId="0" borderId="0"/>
    <xf numFmtId="0" fontId="37" fillId="0" borderId="0"/>
    <xf numFmtId="0" fontId="36" fillId="0" borderId="0"/>
    <xf numFmtId="0" fontId="37" fillId="0" borderId="0"/>
    <xf numFmtId="0" fontId="37" fillId="0" borderId="0"/>
    <xf numFmtId="0" fontId="37"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40" fillId="0" borderId="0"/>
    <xf numFmtId="0" fontId="40" fillId="0" borderId="0"/>
    <xf numFmtId="0" fontId="40" fillId="0" borderId="0"/>
    <xf numFmtId="0" fontId="35" fillId="0" borderId="0"/>
    <xf numFmtId="0" fontId="35" fillId="0" borderId="0"/>
    <xf numFmtId="0" fontId="37" fillId="0" borderId="0"/>
    <xf numFmtId="0" fontId="37" fillId="0" borderId="0"/>
    <xf numFmtId="0" fontId="36" fillId="0" borderId="0"/>
    <xf numFmtId="0" fontId="37"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6" fillId="0" borderId="0"/>
    <xf numFmtId="0" fontId="11" fillId="0" borderId="0"/>
    <xf numFmtId="0" fontId="11" fillId="0" borderId="0"/>
    <xf numFmtId="0" fontId="11" fillId="0" borderId="0"/>
    <xf numFmtId="0" fontId="36" fillId="0" borderId="0"/>
    <xf numFmtId="0" fontId="37" fillId="0" borderId="0"/>
    <xf numFmtId="0" fontId="36" fillId="0" borderId="0"/>
    <xf numFmtId="0" fontId="37" fillId="0" borderId="0"/>
    <xf numFmtId="0" fontId="37"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5" fillId="0" borderId="0"/>
    <xf numFmtId="0" fontId="35" fillId="0" borderId="0"/>
    <xf numFmtId="0" fontId="37" fillId="0" borderId="0"/>
    <xf numFmtId="0" fontId="37" fillId="0" borderId="0"/>
    <xf numFmtId="0" fontId="36" fillId="0" borderId="0"/>
    <xf numFmtId="0" fontId="37"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6" fillId="0" borderId="0"/>
    <xf numFmtId="0" fontId="36" fillId="0" borderId="0"/>
    <xf numFmtId="0" fontId="37" fillId="0" borderId="0"/>
    <xf numFmtId="0" fontId="36" fillId="0" borderId="0"/>
    <xf numFmtId="0" fontId="37" fillId="0" borderId="0"/>
    <xf numFmtId="0" fontId="37"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6" fillId="0" borderId="0"/>
    <xf numFmtId="0" fontId="35" fillId="0" borderId="0"/>
    <xf numFmtId="0" fontId="35"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6"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7" fillId="0" borderId="0"/>
    <xf numFmtId="0" fontId="37"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5" fillId="0" borderId="0"/>
    <xf numFmtId="0" fontId="35" fillId="0" borderId="0"/>
    <xf numFmtId="0" fontId="35" fillId="0" borderId="0"/>
    <xf numFmtId="0" fontId="35" fillId="0" borderId="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11" fillId="12" borderId="21"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35" fillId="65" borderId="39" applyNumberFormat="0" applyFont="0" applyAlignment="0" applyProtection="0"/>
    <xf numFmtId="0" fontId="11" fillId="12" borderId="21"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37" fillId="65" borderId="39" applyNumberFormat="0" applyFon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8" fillId="10" borderId="18"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29" fillId="10" borderId="18"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0" fontId="77" fillId="62" borderId="40"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0"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0"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21"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80" fillId="0" borderId="22"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1" fillId="0" borderId="22"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12"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3"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44" fontId="11" fillId="0" borderId="0" applyFont="0" applyFill="0" applyBorder="0" applyAlignment="0" applyProtection="0"/>
  </cellStyleXfs>
  <cellXfs count="467">
    <xf numFmtId="0" fontId="0" fillId="0" borderId="0" xfId="0"/>
    <xf numFmtId="0" fontId="0" fillId="0" borderId="0" xfId="0"/>
    <xf numFmtId="0" fontId="2" fillId="0" borderId="0" xfId="0" applyFont="1" applyFill="1" applyBorder="1"/>
    <xf numFmtId="0" fontId="0" fillId="0" borderId="0" xfId="0" applyFont="1"/>
    <xf numFmtId="0" fontId="4" fillId="0" borderId="0" xfId="0" applyFont="1"/>
    <xf numFmtId="0" fontId="4" fillId="0" borderId="0" xfId="0" applyFont="1" applyBorder="1" applyAlignment="1">
      <alignment horizontal="center"/>
    </xf>
    <xf numFmtId="0" fontId="3" fillId="0" borderId="0" xfId="0" applyFont="1" applyAlignment="1">
      <alignment horizontal="left"/>
    </xf>
    <xf numFmtId="0" fontId="0" fillId="3" borderId="0" xfId="0" applyFill="1" applyBorder="1"/>
    <xf numFmtId="0" fontId="0" fillId="0" borderId="0" xfId="0" applyFill="1" applyAlignment="1">
      <alignment horizontal="center" vertical="center"/>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xf numFmtId="0" fontId="7" fillId="2" borderId="1" xfId="0" applyFont="1" applyFill="1" applyBorder="1" applyAlignment="1">
      <alignment horizontal="center" vertical="center" wrapText="1"/>
    </xf>
    <xf numFmtId="0" fontId="8" fillId="0" borderId="0" xfId="0" applyFont="1" applyAlignment="1">
      <alignment horizontal="center" vertical="center" wrapText="1"/>
    </xf>
    <xf numFmtId="42" fontId="8" fillId="0" borderId="0" xfId="0" applyNumberFormat="1" applyFont="1"/>
    <xf numFmtId="42" fontId="7" fillId="0" borderId="0" xfId="0" applyNumberFormat="1" applyFont="1"/>
    <xf numFmtId="42" fontId="8" fillId="4" borderId="2" xfId="0" applyNumberFormat="1" applyFont="1" applyFill="1" applyBorder="1"/>
    <xf numFmtId="9" fontId="8" fillId="0" borderId="0" xfId="0" applyNumberFormat="1" applyFont="1" applyFill="1"/>
    <xf numFmtId="9" fontId="7" fillId="0" borderId="0" xfId="0" applyNumberFormat="1" applyFont="1"/>
    <xf numFmtId="0" fontId="6" fillId="0" borderId="0" xfId="0" applyFont="1"/>
    <xf numFmtId="0" fontId="10" fillId="0" borderId="0" xfId="0" applyFont="1" applyAlignment="1">
      <alignment horizontal="center" vertical="center" wrapText="1"/>
    </xf>
    <xf numFmtId="0" fontId="10" fillId="0" borderId="0" xfId="0" applyFont="1"/>
    <xf numFmtId="1" fontId="8" fillId="0" borderId="0" xfId="0" applyNumberFormat="1" applyFont="1" applyAlignment="1">
      <alignment horizontal="center" vertical="center" wrapText="1"/>
    </xf>
    <xf numFmtId="165" fontId="8" fillId="0" borderId="0" xfId="0" applyNumberFormat="1" applyFont="1"/>
    <xf numFmtId="165" fontId="7" fillId="0" borderId="0" xfId="0" applyNumberFormat="1" applyFont="1"/>
    <xf numFmtId="165" fontId="8" fillId="4" borderId="2" xfId="0" applyNumberFormat="1" applyFont="1" applyFill="1" applyBorder="1"/>
    <xf numFmtId="164" fontId="8" fillId="0" borderId="0" xfId="0" applyNumberFormat="1" applyFont="1"/>
    <xf numFmtId="164" fontId="7" fillId="0" borderId="0" xfId="0" applyNumberFormat="1" applyFont="1"/>
    <xf numFmtId="1" fontId="8" fillId="0" borderId="0" xfId="0" applyNumberFormat="1" applyFont="1"/>
    <xf numFmtId="0" fontId="3" fillId="5" borderId="0" xfId="0" applyFont="1" applyFill="1" applyBorder="1" applyAlignment="1">
      <alignment horizontal="center"/>
    </xf>
    <xf numFmtId="0" fontId="0" fillId="0" borderId="0" xfId="0" applyBorder="1" applyAlignment="1"/>
    <xf numFmtId="0" fontId="18" fillId="0" borderId="0" xfId="0" applyFont="1" applyAlignment="1">
      <alignment horizontal="center" wrapText="1"/>
    </xf>
    <xf numFmtId="166" fontId="12" fillId="0" borderId="0" xfId="1" applyNumberFormat="1" applyFont="1" applyAlignment="1">
      <alignment horizontal="center"/>
    </xf>
    <xf numFmtId="166" fontId="17" fillId="0" borderId="0" xfId="1" applyNumberFormat="1" applyFont="1" applyFill="1" applyBorder="1" applyAlignment="1">
      <alignment horizontal="center"/>
    </xf>
    <xf numFmtId="166" fontId="19" fillId="0" borderId="0" xfId="1" applyNumberFormat="1" applyFont="1" applyFill="1" applyBorder="1" applyAlignment="1">
      <alignment horizontal="center"/>
    </xf>
    <xf numFmtId="42" fontId="0" fillId="0" borderId="0" xfId="0" applyNumberFormat="1"/>
    <xf numFmtId="0" fontId="8" fillId="0" borderId="0" xfId="0" applyFont="1" applyAlignment="1">
      <alignment horizontal="left" vertical="top"/>
    </xf>
    <xf numFmtId="42" fontId="10" fillId="0" borderId="2" xfId="0" applyNumberFormat="1" applyFont="1" applyFill="1" applyBorder="1"/>
    <xf numFmtId="37" fontId="41" fillId="0" borderId="0" xfId="0" applyNumberFormat="1" applyFont="1" applyAlignment="1">
      <alignment horizontal="center"/>
    </xf>
    <xf numFmtId="0" fontId="0" fillId="0" borderId="0" xfId="0"/>
    <xf numFmtId="42" fontId="8" fillId="0" borderId="2" xfId="0" applyNumberFormat="1" applyFont="1" applyFill="1" applyBorder="1"/>
    <xf numFmtId="0" fontId="8" fillId="0" borderId="0" xfId="0" applyFont="1"/>
    <xf numFmtId="0" fontId="7" fillId="0" borderId="0" xfId="0" applyFont="1"/>
    <xf numFmtId="0" fontId="0" fillId="0" borderId="0" xfId="0" applyFill="1"/>
    <xf numFmtId="44" fontId="0" fillId="0" borderId="0" xfId="0" applyNumberFormat="1"/>
    <xf numFmtId="42" fontId="10" fillId="0" borderId="0" xfId="0" applyNumberFormat="1" applyFont="1"/>
    <xf numFmtId="0" fontId="0" fillId="0" borderId="0" xfId="0" applyBorder="1"/>
    <xf numFmtId="0" fontId="8" fillId="0" borderId="0" xfId="0" applyFont="1" applyBorder="1" applyAlignment="1">
      <alignment horizontal="left" indent="2"/>
    </xf>
    <xf numFmtId="0" fontId="1"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0" xfId="0" applyFill="1" applyBorder="1"/>
    <xf numFmtId="0" fontId="1" fillId="0" borderId="0" xfId="0" applyFont="1" applyFill="1" applyBorder="1"/>
    <xf numFmtId="0" fontId="0" fillId="0" borderId="0" xfId="0" applyFont="1" applyBorder="1"/>
    <xf numFmtId="0" fontId="7" fillId="4" borderId="2" xfId="0" applyFont="1" applyFill="1" applyBorder="1"/>
    <xf numFmtId="42" fontId="9" fillId="4" borderId="2" xfId="0" applyNumberFormat="1" applyFont="1" applyFill="1" applyBorder="1"/>
    <xf numFmtId="0" fontId="8" fillId="40" borderId="2" xfId="0" applyFont="1" applyFill="1" applyBorder="1" applyAlignment="1">
      <alignment horizontal="left" indent="2"/>
    </xf>
    <xf numFmtId="42" fontId="8" fillId="40" borderId="2" xfId="0" applyNumberFormat="1" applyFont="1" applyFill="1" applyBorder="1"/>
    <xf numFmtId="0" fontId="7" fillId="40" borderId="2" xfId="0" applyFont="1" applyFill="1" applyBorder="1"/>
    <xf numFmtId="42" fontId="7" fillId="40" borderId="2" xfId="0" applyNumberFormat="1" applyFont="1" applyFill="1" applyBorder="1"/>
    <xf numFmtId="0" fontId="7" fillId="43" borderId="2" xfId="0" applyFont="1" applyFill="1" applyBorder="1"/>
    <xf numFmtId="42" fontId="7" fillId="43" borderId="2" xfId="0" applyNumberFormat="1" applyFont="1" applyFill="1" applyBorder="1"/>
    <xf numFmtId="0" fontId="7" fillId="41" borderId="2" xfId="0" applyFont="1" applyFill="1" applyBorder="1"/>
    <xf numFmtId="42" fontId="7" fillId="41" borderId="2" xfId="0" applyNumberFormat="1" applyFont="1" applyFill="1" applyBorder="1"/>
    <xf numFmtId="9" fontId="8" fillId="4" borderId="2" xfId="0" applyNumberFormat="1" applyFont="1" applyFill="1" applyBorder="1" applyAlignment="1">
      <alignment horizontal="center"/>
    </xf>
    <xf numFmtId="9" fontId="8" fillId="40" borderId="2" xfId="0" applyNumberFormat="1" applyFont="1" applyFill="1" applyBorder="1" applyAlignment="1">
      <alignment horizontal="center"/>
    </xf>
    <xf numFmtId="9" fontId="7" fillId="40" borderId="2" xfId="0" applyNumberFormat="1" applyFont="1" applyFill="1" applyBorder="1" applyAlignment="1">
      <alignment horizontal="center"/>
    </xf>
    <xf numFmtId="9" fontId="7" fillId="43" borderId="2" xfId="0" applyNumberFormat="1" applyFont="1" applyFill="1" applyBorder="1" applyAlignment="1">
      <alignment horizontal="center"/>
    </xf>
    <xf numFmtId="9" fontId="7" fillId="41" borderId="2" xfId="0" applyNumberFormat="1" applyFont="1" applyFill="1" applyBorder="1" applyAlignment="1">
      <alignment horizontal="center"/>
    </xf>
    <xf numFmtId="9" fontId="7" fillId="5" borderId="2" xfId="0" applyNumberFormat="1" applyFont="1" applyFill="1" applyBorder="1" applyAlignment="1">
      <alignment horizontal="center"/>
    </xf>
    <xf numFmtId="165" fontId="7" fillId="4" borderId="2" xfId="0" applyNumberFormat="1" applyFont="1" applyFill="1" applyBorder="1"/>
    <xf numFmtId="165" fontId="8" fillId="40" borderId="2" xfId="0" applyNumberFormat="1" applyFont="1" applyFill="1" applyBorder="1"/>
    <xf numFmtId="165" fontId="7" fillId="40" borderId="2" xfId="0" applyNumberFormat="1" applyFont="1" applyFill="1" applyBorder="1"/>
    <xf numFmtId="167" fontId="8" fillId="40" borderId="2" xfId="0" applyNumberFormat="1" applyFont="1" applyFill="1" applyBorder="1"/>
    <xf numFmtId="167" fontId="7" fillId="40" borderId="2" xfId="0" applyNumberFormat="1" applyFont="1" applyFill="1" applyBorder="1"/>
    <xf numFmtId="167" fontId="8" fillId="4" borderId="2" xfId="0" applyNumberFormat="1" applyFont="1" applyFill="1" applyBorder="1"/>
    <xf numFmtId="167" fontId="7" fillId="4" borderId="2" xfId="0" applyNumberFormat="1" applyFont="1" applyFill="1" applyBorder="1"/>
    <xf numFmtId="167" fontId="7" fillId="43" borderId="2" xfId="0" applyNumberFormat="1" applyFont="1" applyFill="1" applyBorder="1"/>
    <xf numFmtId="167" fontId="7" fillId="42" borderId="2" xfId="0" applyNumberFormat="1" applyFont="1" applyFill="1" applyBorder="1"/>
    <xf numFmtId="0" fontId="45" fillId="0" borderId="0" xfId="0" applyFont="1" applyAlignment="1">
      <alignment vertical="center"/>
    </xf>
    <xf numFmtId="0" fontId="0" fillId="0" borderId="0" xfId="0" applyAlignment="1"/>
    <xf numFmtId="0" fontId="15" fillId="0" borderId="4" xfId="0" applyFont="1" applyBorder="1" applyAlignment="1">
      <alignment horizontal="left"/>
    </xf>
    <xf numFmtId="0" fontId="16" fillId="0" borderId="5" xfId="0" applyFont="1" applyBorder="1" applyAlignment="1">
      <alignment horizontal="left"/>
    </xf>
    <xf numFmtId="0" fontId="0" fillId="0" borderId="5" xfId="0" applyBorder="1" applyAlignment="1"/>
    <xf numFmtId="0" fontId="0" fillId="0" borderId="6" xfId="0" applyBorder="1" applyAlignment="1"/>
    <xf numFmtId="0" fontId="42" fillId="0" borderId="9" xfId="0" applyFont="1" applyBorder="1" applyAlignment="1">
      <alignment horizontal="left"/>
    </xf>
    <xf numFmtId="0" fontId="15" fillId="0" borderId="7" xfId="0" applyFont="1" applyBorder="1" applyAlignment="1">
      <alignment horizontal="left"/>
    </xf>
    <xf numFmtId="0" fontId="15" fillId="0" borderId="3" xfId="0" applyFont="1" applyBorder="1" applyAlignment="1">
      <alignment horizontal="left"/>
    </xf>
    <xf numFmtId="0" fontId="0" fillId="0" borderId="8" xfId="0" applyBorder="1" applyAlignment="1"/>
    <xf numFmtId="0" fontId="15" fillId="0" borderId="9" xfId="0" applyFont="1" applyBorder="1" applyAlignment="1">
      <alignment horizontal="left"/>
    </xf>
    <xf numFmtId="0" fontId="15" fillId="0" borderId="0" xfId="0" applyFont="1" applyBorder="1" applyAlignment="1">
      <alignment horizontal="left"/>
    </xf>
    <xf numFmtId="0" fontId="0" fillId="0" borderId="10" xfId="0" applyBorder="1" applyAlignment="1"/>
    <xf numFmtId="49"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16" fillId="0" borderId="6" xfId="0" applyFont="1" applyBorder="1" applyAlignment="1">
      <alignment horizontal="left"/>
    </xf>
    <xf numFmtId="0" fontId="15" fillId="0" borderId="10" xfId="0" applyFont="1" applyBorder="1" applyAlignment="1">
      <alignment horizontal="left"/>
    </xf>
    <xf numFmtId="0" fontId="15" fillId="0" borderId="8" xfId="0" applyFont="1" applyBorder="1" applyAlignment="1">
      <alignment horizontal="left"/>
    </xf>
    <xf numFmtId="0" fontId="16" fillId="0" borderId="0" xfId="0" applyFont="1" applyBorder="1" applyAlignment="1">
      <alignment horizontal="left"/>
    </xf>
    <xf numFmtId="0" fontId="7" fillId="4" borderId="2" xfId="0" applyFont="1" applyFill="1" applyBorder="1" applyAlignment="1"/>
    <xf numFmtId="0" fontId="7" fillId="40" borderId="2" xfId="0" applyFont="1" applyFill="1" applyBorder="1" applyAlignment="1"/>
    <xf numFmtId="0" fontId="7" fillId="5" borderId="2" xfId="0" applyFont="1" applyFill="1" applyBorder="1" applyAlignment="1"/>
    <xf numFmtId="0" fontId="8" fillId="0" borderId="0" xfId="0" applyFont="1" applyAlignment="1"/>
    <xf numFmtId="3" fontId="8" fillId="0" borderId="0" xfId="0" applyNumberFormat="1" applyFont="1"/>
    <xf numFmtId="3" fontId="9" fillId="4" borderId="2" xfId="0" applyNumberFormat="1" applyFont="1" applyFill="1" applyBorder="1"/>
    <xf numFmtId="3" fontId="7" fillId="0" borderId="0" xfId="0" applyNumberFormat="1" applyFont="1"/>
    <xf numFmtId="3" fontId="7" fillId="40" borderId="2" xfId="0" applyNumberFormat="1" applyFont="1" applyFill="1" applyBorder="1"/>
    <xf numFmtId="3" fontId="7" fillId="5" borderId="2" xfId="0" applyNumberFormat="1" applyFont="1" applyFill="1" applyBorder="1"/>
    <xf numFmtId="0" fontId="0" fillId="5" borderId="0" xfId="0" applyFill="1"/>
    <xf numFmtId="0" fontId="4" fillId="5" borderId="0" xfId="0" applyFont="1" applyFill="1" applyBorder="1" applyAlignment="1">
      <alignment horizontal="center"/>
    </xf>
    <xf numFmtId="3" fontId="7" fillId="5" borderId="0" xfId="0" applyNumberFormat="1" applyFont="1" applyFill="1" applyBorder="1"/>
    <xf numFmtId="0" fontId="0" fillId="5" borderId="0" xfId="0" applyFill="1" applyBorder="1" applyAlignment="1"/>
    <xf numFmtId="0" fontId="7" fillId="5" borderId="0" xfId="0" applyFont="1" applyFill="1" applyBorder="1" applyAlignment="1">
      <alignment horizontal="center" vertical="center" wrapText="1"/>
    </xf>
    <xf numFmtId="3" fontId="8" fillId="5" borderId="0" xfId="0" applyNumberFormat="1" applyFont="1" applyFill="1" applyBorder="1"/>
    <xf numFmtId="3" fontId="9" fillId="5" borderId="0" xfId="0" applyNumberFormat="1" applyFont="1" applyFill="1" applyBorder="1"/>
    <xf numFmtId="0" fontId="8" fillId="5" borderId="0" xfId="0" applyFont="1" applyFill="1"/>
    <xf numFmtId="0" fontId="0" fillId="5" borderId="0" xfId="0" applyFill="1" applyAlignment="1"/>
    <xf numFmtId="0" fontId="0" fillId="5" borderId="0" xfId="0" applyFill="1" applyBorder="1"/>
    <xf numFmtId="0" fontId="4" fillId="5" borderId="0" xfId="0" applyFont="1" applyFill="1" applyBorder="1"/>
    <xf numFmtId="0" fontId="46" fillId="0" borderId="0" xfId="0" applyNumberFormat="1" applyFont="1" applyAlignment="1">
      <alignment vertical="top" wrapText="1"/>
    </xf>
    <xf numFmtId="0" fontId="4" fillId="0" borderId="0" xfId="0" applyFont="1" applyBorder="1"/>
    <xf numFmtId="0" fontId="14" fillId="0" borderId="0" xfId="0" applyFont="1" applyBorder="1" applyAlignment="1"/>
    <xf numFmtId="0" fontId="15" fillId="5" borderId="9"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8" fillId="5" borderId="26" xfId="0" applyFont="1" applyFill="1" applyBorder="1" applyAlignment="1">
      <alignment horizontal="left"/>
    </xf>
    <xf numFmtId="0" fontId="7" fillId="5" borderId="26" xfId="0" applyFont="1" applyFill="1" applyBorder="1" applyAlignment="1"/>
    <xf numFmtId="0" fontId="8" fillId="5" borderId="0" xfId="0" applyFont="1" applyFill="1" applyBorder="1" applyAlignment="1"/>
    <xf numFmtId="0" fontId="46" fillId="5" borderId="0" xfId="0" applyNumberFormat="1" applyFont="1" applyFill="1" applyBorder="1" applyAlignment="1">
      <alignment vertical="top" wrapText="1"/>
    </xf>
    <xf numFmtId="0" fontId="2" fillId="5" borderId="0" xfId="0" applyFont="1" applyFill="1" applyBorder="1"/>
    <xf numFmtId="0" fontId="8" fillId="5" borderId="26" xfId="0" applyFont="1" applyFill="1" applyBorder="1" applyAlignment="1">
      <alignment horizontal="left" indent="2"/>
    </xf>
    <xf numFmtId="0" fontId="7" fillId="5" borderId="26" xfId="0" applyFont="1" applyFill="1" applyBorder="1"/>
    <xf numFmtId="0" fontId="8" fillId="5" borderId="26" xfId="0" applyFont="1" applyFill="1" applyBorder="1"/>
    <xf numFmtId="0" fontId="8" fillId="5" borderId="0" xfId="0" applyFont="1" applyFill="1" applyBorder="1"/>
    <xf numFmtId="0" fontId="7" fillId="4" borderId="1" xfId="0" applyFont="1" applyFill="1" applyBorder="1" applyAlignment="1"/>
    <xf numFmtId="0" fontId="7" fillId="40" borderId="1" xfId="0" applyFont="1" applyFill="1" applyBorder="1" applyAlignment="1"/>
    <xf numFmtId="0" fontId="8" fillId="0" borderId="2" xfId="0" applyFont="1" applyBorder="1" applyAlignment="1"/>
    <xf numFmtId="0" fontId="8" fillId="0" borderId="1" xfId="0" applyFont="1" applyBorder="1" applyAlignment="1"/>
    <xf numFmtId="49" fontId="8" fillId="0" borderId="0" xfId="0" applyNumberFormat="1" applyFont="1" applyAlignment="1">
      <alignment horizontal="left" vertical="top" wrapText="1"/>
    </xf>
    <xf numFmtId="0" fontId="8" fillId="0" borderId="0" xfId="0" applyFont="1" applyAlignment="1">
      <alignment vertical="top" wrapText="1"/>
    </xf>
    <xf numFmtId="0" fontId="0" fillId="5" borderId="9" xfId="0" applyFill="1" applyBorder="1" applyAlignment="1">
      <alignment horizontal="center" vertical="center" wrapText="1"/>
    </xf>
    <xf numFmtId="0" fontId="15" fillId="5" borderId="0" xfId="0" applyFont="1" applyFill="1" applyBorder="1" applyAlignment="1">
      <alignment horizontal="left"/>
    </xf>
    <xf numFmtId="0" fontId="3" fillId="5" borderId="0" xfId="0" applyFont="1" applyFill="1" applyAlignment="1">
      <alignment horizontal="left"/>
    </xf>
    <xf numFmtId="0" fontId="3" fillId="5" borderId="0" xfId="0" applyFont="1" applyFill="1" applyBorder="1" applyAlignment="1">
      <alignment horizontal="left"/>
    </xf>
    <xf numFmtId="0" fontId="1" fillId="5" borderId="26" xfId="0" applyFont="1" applyFill="1" applyBorder="1"/>
    <xf numFmtId="0" fontId="0" fillId="0" borderId="0" xfId="0" applyBorder="1" applyAlignment="1">
      <alignment horizontal="left"/>
    </xf>
    <xf numFmtId="0" fontId="3" fillId="0" borderId="0" xfId="0" applyFont="1" applyBorder="1" applyAlignment="1">
      <alignment horizontal="left"/>
    </xf>
    <xf numFmtId="0" fontId="15"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15" fillId="0" borderId="27" xfId="0" applyFont="1" applyBorder="1" applyAlignment="1">
      <alignment horizontal="left"/>
    </xf>
    <xf numFmtId="0" fontId="7" fillId="43" borderId="2" xfId="0" applyFont="1" applyFill="1" applyBorder="1" applyAlignment="1"/>
    <xf numFmtId="0" fontId="7" fillId="42" borderId="2" xfId="0" applyFont="1" applyFill="1" applyBorder="1" applyAlignment="1"/>
    <xf numFmtId="0" fontId="2" fillId="0" borderId="0" xfId="0" applyFont="1" applyFill="1" applyBorder="1" applyAlignment="1"/>
    <xf numFmtId="0" fontId="7" fillId="5" borderId="1" xfId="0" applyFont="1" applyFill="1" applyBorder="1" applyAlignment="1"/>
    <xf numFmtId="0" fontId="8" fillId="0" borderId="0" xfId="0" applyFont="1" applyBorder="1" applyAlignment="1">
      <alignment horizontal="left"/>
    </xf>
    <xf numFmtId="0" fontId="3" fillId="2" borderId="1" xfId="0" applyFont="1" applyFill="1" applyBorder="1" applyAlignment="1">
      <alignment horizontal="left"/>
    </xf>
    <xf numFmtId="0" fontId="5" fillId="5" borderId="0" xfId="0" applyFont="1" applyFill="1" applyBorder="1" applyAlignment="1">
      <alignment horizontal="center" vertical="center" wrapText="1"/>
    </xf>
    <xf numFmtId="3" fontId="0" fillId="0" borderId="0" xfId="0" applyNumberFormat="1" applyFill="1" applyBorder="1"/>
    <xf numFmtId="3" fontId="1" fillId="5" borderId="1" xfId="0" applyNumberFormat="1" applyFont="1" applyFill="1" applyBorder="1"/>
    <xf numFmtId="42" fontId="7" fillId="5" borderId="1" xfId="0" applyNumberFormat="1" applyFont="1" applyFill="1" applyBorder="1"/>
    <xf numFmtId="37" fontId="47" fillId="0" borderId="0" xfId="0" applyNumberFormat="1" applyFont="1" applyAlignment="1">
      <alignment horizontal="center"/>
    </xf>
    <xf numFmtId="165" fontId="7" fillId="5" borderId="1" xfId="0" applyNumberFormat="1" applyFont="1" applyFill="1" applyBorder="1"/>
    <xf numFmtId="42" fontId="10" fillId="5" borderId="2" xfId="0" applyNumberFormat="1" applyFont="1" applyFill="1" applyBorder="1"/>
    <xf numFmtId="3" fontId="8" fillId="40" borderId="1" xfId="0" applyNumberFormat="1" applyFont="1" applyFill="1" applyBorder="1"/>
    <xf numFmtId="0" fontId="8" fillId="5" borderId="26" xfId="0" applyFont="1" applyFill="1" applyBorder="1" applyAlignment="1">
      <alignment horizontal="center" vertical="center"/>
    </xf>
    <xf numFmtId="0" fontId="8" fillId="5" borderId="0" xfId="0" applyFont="1" applyFill="1" applyBorder="1" applyAlignment="1">
      <alignment horizontal="center" vertical="center"/>
    </xf>
    <xf numFmtId="0" fontId="0" fillId="0" borderId="32" xfId="0" applyBorder="1"/>
    <xf numFmtId="0" fontId="1" fillId="0" borderId="3" xfId="0" applyFont="1" applyBorder="1"/>
    <xf numFmtId="0" fontId="1" fillId="0" borderId="3" xfId="0" applyFont="1" applyBorder="1" applyAlignment="1">
      <alignment horizontal="center"/>
    </xf>
    <xf numFmtId="0" fontId="0" fillId="0" borderId="3" xfId="0" applyBorder="1"/>
    <xf numFmtId="0" fontId="0" fillId="0" borderId="0" xfId="0" applyBorder="1" applyAlignment="1">
      <alignment horizontal="center"/>
    </xf>
    <xf numFmtId="0" fontId="0" fillId="0" borderId="12" xfId="0" applyBorder="1"/>
    <xf numFmtId="0" fontId="0" fillId="0" borderId="5" xfId="0" applyBorder="1"/>
    <xf numFmtId="0" fontId="0" fillId="0" borderId="5" xfId="0" applyBorder="1" applyAlignment="1">
      <alignment horizontal="center"/>
    </xf>
    <xf numFmtId="0" fontId="1" fillId="0" borderId="3" xfId="0" applyFont="1" applyBorder="1" applyAlignment="1">
      <alignment horizontal="left"/>
    </xf>
    <xf numFmtId="0" fontId="7" fillId="2" borderId="13" xfId="0" applyFont="1" applyFill="1" applyBorder="1" applyAlignment="1">
      <alignment horizontal="center" vertical="center" wrapText="1"/>
    </xf>
    <xf numFmtId="0" fontId="44" fillId="0" borderId="25" xfId="0" applyFont="1" applyFill="1" applyBorder="1" applyAlignment="1">
      <alignment horizontal="center" vertical="center" wrapText="1"/>
    </xf>
    <xf numFmtId="9" fontId="8" fillId="4" borderId="2" xfId="0" applyNumberFormat="1" applyFont="1" applyFill="1" applyBorder="1" applyAlignment="1">
      <alignment horizontal="right"/>
    </xf>
    <xf numFmtId="9" fontId="7" fillId="4" borderId="2" xfId="0" applyNumberFormat="1" applyFont="1" applyFill="1" applyBorder="1" applyAlignment="1">
      <alignment horizontal="right"/>
    </xf>
    <xf numFmtId="9" fontId="8" fillId="40" borderId="2" xfId="0" applyNumberFormat="1" applyFont="1" applyFill="1" applyBorder="1" applyAlignment="1">
      <alignment horizontal="right"/>
    </xf>
    <xf numFmtId="9" fontId="7" fillId="40" borderId="2" xfId="0" applyNumberFormat="1" applyFont="1" applyFill="1" applyBorder="1" applyAlignment="1">
      <alignment horizontal="right"/>
    </xf>
    <xf numFmtId="9" fontId="7" fillId="5" borderId="2" xfId="0" applyNumberFormat="1" applyFont="1" applyFill="1" applyBorder="1" applyAlignment="1">
      <alignment horizontal="right"/>
    </xf>
    <xf numFmtId="0" fontId="9" fillId="2" borderId="1" xfId="0" applyFont="1" applyFill="1" applyBorder="1" applyAlignment="1">
      <alignment horizontal="center" vertical="center" wrapText="1"/>
    </xf>
    <xf numFmtId="42" fontId="10" fillId="5" borderId="0" xfId="0" applyNumberFormat="1" applyFont="1" applyFill="1"/>
    <xf numFmtId="167" fontId="8" fillId="4" borderId="1" xfId="0" applyNumberFormat="1" applyFont="1" applyFill="1" applyBorder="1"/>
    <xf numFmtId="167" fontId="7" fillId="4" borderId="1" xfId="0" applyNumberFormat="1" applyFont="1" applyFill="1" applyBorder="1"/>
    <xf numFmtId="167" fontId="8" fillId="40" borderId="1" xfId="0" applyNumberFormat="1" applyFont="1" applyFill="1" applyBorder="1"/>
    <xf numFmtId="167" fontId="7" fillId="40" borderId="1" xfId="0" applyNumberFormat="1" applyFont="1" applyFill="1" applyBorder="1"/>
    <xf numFmtId="167" fontId="7" fillId="43" borderId="1" xfId="0" applyNumberFormat="1" applyFont="1" applyFill="1" applyBorder="1"/>
    <xf numFmtId="3" fontId="8" fillId="4" borderId="1" xfId="0" applyNumberFormat="1" applyFont="1" applyFill="1" applyBorder="1"/>
    <xf numFmtId="3" fontId="9" fillId="4" borderId="1" xfId="0" applyNumberFormat="1" applyFont="1" applyFill="1" applyBorder="1"/>
    <xf numFmtId="3" fontId="7" fillId="40" borderId="1" xfId="0" applyNumberFormat="1" applyFont="1" applyFill="1" applyBorder="1"/>
    <xf numFmtId="3" fontId="7" fillId="5" borderId="1" xfId="0" applyNumberFormat="1" applyFont="1" applyFill="1" applyBorder="1"/>
    <xf numFmtId="165" fontId="7" fillId="4" borderId="1" xfId="0" applyNumberFormat="1" applyFont="1" applyFill="1" applyBorder="1"/>
    <xf numFmtId="42" fontId="8" fillId="5" borderId="1" xfId="0" applyNumberFormat="1" applyFont="1" applyFill="1" applyBorder="1"/>
    <xf numFmtId="0" fontId="8" fillId="4" borderId="2" xfId="0" applyFont="1" applyFill="1" applyBorder="1" applyAlignment="1">
      <alignment horizontal="left" wrapText="1"/>
    </xf>
    <xf numFmtId="3" fontId="8" fillId="4" borderId="1" xfId="0" applyNumberFormat="1" applyFont="1" applyFill="1" applyBorder="1" applyAlignment="1">
      <alignment wrapText="1"/>
    </xf>
    <xf numFmtId="0" fontId="8" fillId="0" borderId="0" xfId="0" applyFont="1" applyFill="1" applyBorder="1" applyAlignment="1">
      <alignment wrapText="1"/>
    </xf>
    <xf numFmtId="0" fontId="8" fillId="0" borderId="0" xfId="0" applyFont="1" applyFill="1" applyAlignment="1">
      <alignment wrapText="1"/>
    </xf>
    <xf numFmtId="0" fontId="8" fillId="0" borderId="0" xfId="0" applyFont="1" applyAlignment="1">
      <alignment wrapText="1"/>
    </xf>
    <xf numFmtId="0" fontId="8" fillId="40" borderId="2" xfId="0" applyFont="1" applyFill="1" applyBorder="1" applyAlignment="1">
      <alignment horizontal="left" wrapText="1"/>
    </xf>
    <xf numFmtId="0" fontId="8" fillId="5" borderId="26" xfId="0" applyFont="1" applyFill="1" applyBorder="1" applyAlignment="1">
      <alignment horizontal="left" wrapText="1"/>
    </xf>
    <xf numFmtId="0" fontId="0" fillId="0" borderId="32" xfId="0" applyBorder="1" applyAlignment="1">
      <alignment horizontal="center"/>
    </xf>
    <xf numFmtId="0" fontId="8" fillId="0" borderId="0" xfId="0" applyFont="1" applyAlignment="1">
      <alignment vertical="top" wrapText="1"/>
    </xf>
    <xf numFmtId="14" fontId="0" fillId="0" borderId="0" xfId="0" applyNumberFormat="1"/>
    <xf numFmtId="3" fontId="0" fillId="0" borderId="0" xfId="0" applyNumberFormat="1" applyFont="1" applyFill="1" applyBorder="1" applyAlignment="1">
      <alignment horizontal="center"/>
    </xf>
    <xf numFmtId="169" fontId="8" fillId="5" borderId="0" xfId="0" applyNumberFormat="1" applyFont="1" applyFill="1"/>
    <xf numFmtId="9" fontId="8" fillId="5" borderId="0" xfId="0" applyNumberFormat="1" applyFont="1" applyFill="1" applyBorder="1" applyAlignment="1">
      <alignment horizontal="right"/>
    </xf>
    <xf numFmtId="9" fontId="8" fillId="0" borderId="0" xfId="0" applyNumberFormat="1" applyFont="1" applyFill="1" applyAlignment="1">
      <alignment horizontal="right"/>
    </xf>
    <xf numFmtId="9" fontId="7" fillId="5" borderId="0" xfId="0" applyNumberFormat="1" applyFont="1" applyFill="1" applyBorder="1" applyAlignment="1">
      <alignment horizontal="right"/>
    </xf>
    <xf numFmtId="9" fontId="7" fillId="0" borderId="0" xfId="0" applyNumberFormat="1" applyFont="1" applyFill="1" applyAlignment="1">
      <alignment horizontal="right"/>
    </xf>
    <xf numFmtId="9" fontId="8" fillId="0" borderId="0" xfId="0" applyNumberFormat="1" applyFont="1" applyAlignment="1">
      <alignment horizontal="right"/>
    </xf>
    <xf numFmtId="9" fontId="7" fillId="43" borderId="2" xfId="0" applyNumberFormat="1" applyFont="1" applyFill="1" applyBorder="1" applyAlignment="1">
      <alignment horizontal="right"/>
    </xf>
    <xf numFmtId="9" fontId="7" fillId="42" borderId="2" xfId="0" applyNumberFormat="1" applyFont="1" applyFill="1" applyBorder="1" applyAlignment="1">
      <alignment horizontal="right"/>
    </xf>
    <xf numFmtId="37" fontId="8" fillId="4" borderId="2" xfId="0" applyNumberFormat="1" applyFont="1" applyFill="1" applyBorder="1"/>
    <xf numFmtId="37" fontId="7" fillId="4" borderId="2" xfId="0" applyNumberFormat="1" applyFont="1" applyFill="1" applyBorder="1"/>
    <xf numFmtId="37" fontId="8" fillId="40" borderId="2" xfId="0" applyNumberFormat="1" applyFont="1" applyFill="1" applyBorder="1"/>
    <xf numFmtId="37" fontId="7" fillId="40" borderId="2" xfId="0" applyNumberFormat="1" applyFont="1" applyFill="1" applyBorder="1"/>
    <xf numFmtId="37" fontId="7" fillId="5" borderId="1" xfId="0" applyNumberFormat="1" applyFont="1" applyFill="1" applyBorder="1"/>
    <xf numFmtId="0" fontId="20" fillId="0" borderId="0" xfId="0" applyFont="1"/>
    <xf numFmtId="0" fontId="13" fillId="0" borderId="0" xfId="0" applyFont="1" applyBorder="1" applyAlignment="1">
      <alignment horizontal="left"/>
    </xf>
    <xf numFmtId="0" fontId="8" fillId="0" borderId="0" xfId="0" applyFont="1" applyAlignment="1">
      <alignment vertical="top" wrapText="1"/>
    </xf>
    <xf numFmtId="0" fontId="13" fillId="0" borderId="0" xfId="0" applyFont="1" applyBorder="1" applyAlignment="1">
      <alignment horizontal="left"/>
    </xf>
    <xf numFmtId="0" fontId="14" fillId="0" borderId="0" xfId="0" applyFont="1" applyBorder="1" applyAlignment="1">
      <alignment horizontal="left"/>
    </xf>
    <xf numFmtId="0" fontId="10" fillId="0" borderId="0" xfId="0" applyFont="1" applyAlignment="1">
      <alignment horizontal="left" vertical="top" wrapText="1"/>
    </xf>
    <xf numFmtId="170" fontId="8" fillId="4" borderId="1" xfId="0" applyNumberFormat="1" applyFont="1" applyFill="1" applyBorder="1"/>
    <xf numFmtId="0" fontId="13" fillId="0" borderId="0" xfId="0" applyFont="1" applyBorder="1" applyAlignment="1">
      <alignment horizontal="left"/>
    </xf>
    <xf numFmtId="0" fontId="14" fillId="0" borderId="0" xfId="0" applyFont="1" applyBorder="1" applyAlignment="1">
      <alignment horizontal="left"/>
    </xf>
    <xf numFmtId="0" fontId="8" fillId="0" borderId="0" xfId="0" applyFont="1" applyAlignment="1">
      <alignment vertical="top" wrapText="1"/>
    </xf>
    <xf numFmtId="0" fontId="5" fillId="2" borderId="42"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0" fillId="0" borderId="0" xfId="0" applyFont="1" applyAlignment="1">
      <alignment horizontal="center" vertical="center" wrapText="1"/>
    </xf>
    <xf numFmtId="0" fontId="1" fillId="2" borderId="42" xfId="0" applyFont="1" applyFill="1" applyBorder="1" applyAlignment="1">
      <alignment horizontal="center" vertical="center" wrapText="1"/>
    </xf>
    <xf numFmtId="0" fontId="0" fillId="5" borderId="26" xfId="0" applyFont="1" applyFill="1" applyBorder="1" applyAlignment="1">
      <alignment horizontal="left" indent="2"/>
    </xf>
    <xf numFmtId="42" fontId="0" fillId="0" borderId="0" xfId="0" applyNumberFormat="1" applyFont="1"/>
    <xf numFmtId="39" fontId="6" fillId="4" borderId="2" xfId="0" applyNumberFormat="1" applyFont="1" applyFill="1" applyBorder="1"/>
    <xf numFmtId="39" fontId="84" fillId="4" borderId="2" xfId="0" applyNumberFormat="1" applyFont="1" applyFill="1" applyBorder="1"/>
    <xf numFmtId="39" fontId="6" fillId="40" borderId="2" xfId="0" applyNumberFormat="1" applyFont="1" applyFill="1" applyBorder="1"/>
    <xf numFmtId="39" fontId="84" fillId="40" borderId="2" xfId="0" applyNumberFormat="1" applyFont="1" applyFill="1" applyBorder="1"/>
    <xf numFmtId="0" fontId="1" fillId="5" borderId="42" xfId="0" applyFont="1" applyFill="1" applyBorder="1" applyAlignment="1"/>
    <xf numFmtId="39" fontId="1" fillId="5" borderId="42" xfId="0" applyNumberFormat="1" applyFont="1" applyFill="1" applyBorder="1"/>
    <xf numFmtId="39" fontId="84" fillId="5" borderId="42" xfId="0" applyNumberFormat="1" applyFont="1" applyFill="1" applyBorder="1"/>
    <xf numFmtId="0" fontId="0" fillId="0" borderId="0" xfId="0" applyFont="1" applyAlignment="1"/>
    <xf numFmtId="0" fontId="0" fillId="5" borderId="0" xfId="0" applyFont="1" applyFill="1" applyBorder="1"/>
    <xf numFmtId="0" fontId="1" fillId="4" borderId="2" xfId="0" applyFont="1" applyFill="1" applyBorder="1" applyAlignment="1">
      <alignment horizontal="left"/>
    </xf>
    <xf numFmtId="0" fontId="1" fillId="5" borderId="26" xfId="0" applyFont="1" applyFill="1" applyBorder="1" applyAlignment="1">
      <alignment horizontal="left" indent="2"/>
    </xf>
    <xf numFmtId="42" fontId="1" fillId="0" borderId="0" xfId="0" applyNumberFormat="1" applyFont="1"/>
    <xf numFmtId="0" fontId="3" fillId="0" borderId="0" xfId="0" applyFont="1" applyBorder="1" applyAlignment="1">
      <alignment horizontal="center"/>
    </xf>
    <xf numFmtId="0" fontId="1" fillId="40" borderId="2" xfId="0" applyFont="1" applyFill="1" applyBorder="1" applyAlignment="1">
      <alignment horizontal="left"/>
    </xf>
    <xf numFmtId="39" fontId="6" fillId="5" borderId="26" xfId="0" applyNumberFormat="1" applyFont="1" applyFill="1" applyBorder="1"/>
    <xf numFmtId="39" fontId="0" fillId="0" borderId="0" xfId="0" applyNumberFormat="1" applyFont="1"/>
    <xf numFmtId="39" fontId="1" fillId="0" borderId="0" xfId="0" applyNumberFormat="1" applyFont="1"/>
    <xf numFmtId="39" fontId="1" fillId="5" borderId="2" xfId="0" applyNumberFormat="1" applyFont="1" applyFill="1" applyBorder="1"/>
    <xf numFmtId="9" fontId="6" fillId="4" borderId="2" xfId="1" applyFont="1" applyFill="1" applyBorder="1"/>
    <xf numFmtId="9" fontId="0" fillId="0" borderId="0" xfId="0" applyNumberFormat="1" applyFont="1" applyFill="1"/>
    <xf numFmtId="9" fontId="6" fillId="40" borderId="2" xfId="1" applyFont="1" applyFill="1" applyBorder="1"/>
    <xf numFmtId="9" fontId="84" fillId="40" borderId="2" xfId="1" applyFont="1" applyFill="1" applyBorder="1"/>
    <xf numFmtId="9" fontId="1" fillId="0" borderId="0" xfId="0" applyNumberFormat="1" applyFont="1" applyFill="1"/>
    <xf numFmtId="9" fontId="1" fillId="5" borderId="2" xfId="1" applyFont="1" applyFill="1" applyBorder="1"/>
    <xf numFmtId="9" fontId="1" fillId="0" borderId="0" xfId="0" applyNumberFormat="1" applyFont="1"/>
    <xf numFmtId="0" fontId="0" fillId="5" borderId="31" xfId="0" applyFont="1" applyFill="1" applyBorder="1" applyAlignment="1">
      <alignment horizontal="left"/>
    </xf>
    <xf numFmtId="39" fontId="6" fillId="40" borderId="2" xfId="0" applyNumberFormat="1" applyFont="1" applyFill="1" applyBorder="1" applyAlignment="1">
      <alignment horizontal="right"/>
    </xf>
    <xf numFmtId="39" fontId="85" fillId="40" borderId="2" xfId="0" applyNumberFormat="1" applyFont="1" applyFill="1" applyBorder="1" applyAlignment="1">
      <alignment horizontal="right"/>
    </xf>
    <xf numFmtId="0" fontId="13" fillId="0" borderId="0" xfId="0" applyFont="1" applyBorder="1" applyAlignment="1">
      <alignment horizontal="left"/>
    </xf>
    <xf numFmtId="0" fontId="14" fillId="0" borderId="0" xfId="0" applyFont="1" applyBorder="1" applyAlignment="1">
      <alignment horizontal="left"/>
    </xf>
    <xf numFmtId="0" fontId="8" fillId="0" borderId="0" xfId="0" applyFont="1" applyAlignment="1">
      <alignment vertical="top" wrapText="1"/>
    </xf>
    <xf numFmtId="167" fontId="8" fillId="4" borderId="44" xfId="0" applyNumberFormat="1" applyFont="1" applyFill="1" applyBorder="1"/>
    <xf numFmtId="0" fontId="8" fillId="4" borderId="2" xfId="0" applyFont="1" applyFill="1" applyBorder="1" applyAlignment="1">
      <alignment horizontal="left" indent="2"/>
    </xf>
    <xf numFmtId="165" fontId="7" fillId="40" borderId="1" xfId="0" applyNumberFormat="1" applyFont="1" applyFill="1" applyBorder="1" applyAlignment="1"/>
    <xf numFmtId="165" fontId="7" fillId="5" borderId="1" xfId="0" applyNumberFormat="1" applyFont="1" applyFill="1" applyBorder="1" applyAlignment="1"/>
    <xf numFmtId="170" fontId="8" fillId="40" borderId="1" xfId="0" applyNumberFormat="1" applyFont="1" applyFill="1" applyBorder="1"/>
    <xf numFmtId="0" fontId="0" fillId="0" borderId="9" xfId="0" applyBorder="1" applyAlignment="1">
      <alignment horizontal="center" vertical="center" wrapText="1"/>
    </xf>
    <xf numFmtId="0" fontId="0" fillId="4" borderId="2" xfId="0" applyFont="1" applyFill="1" applyBorder="1" applyAlignment="1">
      <alignment horizontal="left" indent="2"/>
    </xf>
    <xf numFmtId="0" fontId="0" fillId="40" borderId="2" xfId="0" applyFont="1" applyFill="1" applyBorder="1" applyAlignment="1">
      <alignment horizontal="left" indent="2"/>
    </xf>
    <xf numFmtId="3" fontId="8" fillId="40" borderId="44" xfId="0" applyNumberFormat="1" applyFont="1" applyFill="1" applyBorder="1" applyAlignment="1">
      <alignment wrapText="1"/>
    </xf>
    <xf numFmtId="0" fontId="13" fillId="0" borderId="0" xfId="0" applyFont="1" applyBorder="1" applyAlignment="1">
      <alignment horizontal="left"/>
    </xf>
    <xf numFmtId="0" fontId="8" fillId="0" borderId="0" xfId="0" applyFont="1" applyAlignment="1">
      <alignment vertical="top" wrapText="1"/>
    </xf>
    <xf numFmtId="0" fontId="14" fillId="0" borderId="0" xfId="0" applyFont="1" applyBorder="1" applyAlignment="1">
      <alignment horizontal="left"/>
    </xf>
    <xf numFmtId="3" fontId="7" fillId="40" borderId="24" xfId="0" applyNumberFormat="1" applyFont="1" applyFill="1" applyBorder="1" applyAlignment="1">
      <alignment wrapText="1"/>
    </xf>
    <xf numFmtId="3" fontId="7" fillId="40" borderId="0" xfId="0" applyNumberFormat="1" applyFont="1" applyFill="1" applyBorder="1" applyAlignment="1">
      <alignment wrapText="1"/>
    </xf>
    <xf numFmtId="39" fontId="6" fillId="4" borderId="42" xfId="0" applyNumberFormat="1" applyFont="1" applyFill="1" applyBorder="1"/>
    <xf numFmtId="39" fontId="84" fillId="4" borderId="42" xfId="0" applyNumberFormat="1" applyFont="1" applyFill="1" applyBorder="1"/>
    <xf numFmtId="39" fontId="6" fillId="40" borderId="42" xfId="0" applyNumberFormat="1" applyFont="1" applyFill="1" applyBorder="1"/>
    <xf numFmtId="39" fontId="6" fillId="40" borderId="42" xfId="0" applyNumberFormat="1" applyFont="1" applyFill="1" applyBorder="1" applyAlignment="1">
      <alignment horizontal="right"/>
    </xf>
    <xf numFmtId="3" fontId="8" fillId="40" borderId="30" xfId="0" applyNumberFormat="1" applyFont="1" applyFill="1" applyBorder="1" applyAlignment="1">
      <alignment wrapText="1"/>
    </xf>
    <xf numFmtId="3" fontId="8" fillId="40" borderId="43" xfId="0" applyNumberFormat="1" applyFont="1" applyFill="1" applyBorder="1"/>
    <xf numFmtId="3" fontId="8" fillId="40" borderId="43" xfId="0" applyNumberFormat="1" applyFont="1" applyFill="1" applyBorder="1" applyAlignment="1">
      <alignment wrapText="1"/>
    </xf>
    <xf numFmtId="3" fontId="8" fillId="40" borderId="44" xfId="0" applyNumberFormat="1" applyFont="1" applyFill="1" applyBorder="1"/>
    <xf numFmtId="0" fontId="0" fillId="5" borderId="0" xfId="0" applyFill="1" applyBorder="1" applyAlignment="1">
      <alignment horizontal="center"/>
    </xf>
    <xf numFmtId="0" fontId="8" fillId="5" borderId="24" xfId="0" applyFont="1" applyFill="1" applyBorder="1" applyAlignment="1">
      <alignment horizontal="center" vertical="center"/>
    </xf>
    <xf numFmtId="3" fontId="8" fillId="40" borderId="0" xfId="0" applyNumberFormat="1" applyFont="1" applyFill="1" applyBorder="1"/>
    <xf numFmtId="3" fontId="8" fillId="40" borderId="0" xfId="0" applyNumberFormat="1" applyFont="1" applyFill="1" applyBorder="1" applyAlignment="1">
      <alignment wrapText="1"/>
    </xf>
    <xf numFmtId="0" fontId="8" fillId="40" borderId="43" xfId="0" applyFont="1" applyFill="1" applyBorder="1"/>
    <xf numFmtId="0" fontId="8" fillId="3" borderId="26" xfId="0" applyFont="1" applyFill="1" applyBorder="1"/>
    <xf numFmtId="0" fontId="7" fillId="2" borderId="44" xfId="0" applyFont="1" applyFill="1" applyBorder="1" applyAlignment="1">
      <alignment horizontal="center" vertical="center" wrapText="1"/>
    </xf>
    <xf numFmtId="166" fontId="12" fillId="39" borderId="0" xfId="1" applyNumberFormat="1" applyFont="1" applyFill="1" applyAlignment="1">
      <alignment horizontal="center"/>
    </xf>
    <xf numFmtId="42" fontId="8" fillId="4" borderId="44" xfId="0" applyNumberFormat="1" applyFont="1" applyFill="1" applyBorder="1"/>
    <xf numFmtId="42" fontId="8" fillId="40" borderId="44" xfId="0" applyNumberFormat="1" applyFont="1" applyFill="1" applyBorder="1"/>
    <xf numFmtId="42" fontId="7" fillId="43" borderId="44" xfId="0" applyNumberFormat="1" applyFont="1" applyFill="1" applyBorder="1"/>
    <xf numFmtId="42" fontId="7" fillId="41" borderId="44" xfId="0" applyNumberFormat="1" applyFont="1" applyFill="1" applyBorder="1"/>
    <xf numFmtId="0" fontId="7" fillId="5" borderId="44" xfId="0" applyFont="1" applyFill="1" applyBorder="1"/>
    <xf numFmtId="42" fontId="7" fillId="5" borderId="44" xfId="0" applyNumberFormat="1" applyFont="1" applyFill="1" applyBorder="1"/>
    <xf numFmtId="42" fontId="10" fillId="4" borderId="2" xfId="0" applyNumberFormat="1" applyFont="1" applyFill="1" applyBorder="1"/>
    <xf numFmtId="42" fontId="20" fillId="0" borderId="0" xfId="0" applyNumberFormat="1" applyFont="1"/>
    <xf numFmtId="42" fontId="10" fillId="40" borderId="2" xfId="0" applyNumberFormat="1" applyFont="1" applyFill="1" applyBorder="1"/>
    <xf numFmtId="42" fontId="9" fillId="40" borderId="2" xfId="0" applyNumberFormat="1" applyFont="1" applyFill="1" applyBorder="1"/>
    <xf numFmtId="42" fontId="9" fillId="43" borderId="2" xfId="0" applyNumberFormat="1" applyFont="1" applyFill="1" applyBorder="1"/>
    <xf numFmtId="42" fontId="9" fillId="41" borderId="2" xfId="0" applyNumberFormat="1" applyFont="1" applyFill="1" applyBorder="1"/>
    <xf numFmtId="42" fontId="9" fillId="5" borderId="44" xfId="0" applyNumberFormat="1" applyFont="1" applyFill="1" applyBorder="1"/>
    <xf numFmtId="0" fontId="8" fillId="4" borderId="2" xfId="0" applyFont="1" applyFill="1" applyBorder="1" applyAlignment="1">
      <alignment horizontal="center"/>
    </xf>
    <xf numFmtId="0" fontId="7" fillId="0" borderId="0" xfId="0" applyFont="1" applyAlignment="1">
      <alignment horizontal="center"/>
    </xf>
    <xf numFmtId="2" fontId="8" fillId="40" borderId="44" xfId="0" applyNumberFormat="1" applyFont="1" applyFill="1" applyBorder="1" applyAlignment="1">
      <alignment horizontal="center"/>
    </xf>
    <xf numFmtId="0" fontId="8" fillId="0" borderId="0" xfId="0" applyFont="1" applyAlignment="1">
      <alignment horizontal="center"/>
    </xf>
    <xf numFmtId="0" fontId="89" fillId="66" borderId="45" xfId="0" applyFont="1" applyFill="1" applyBorder="1" applyAlignment="1">
      <alignment vertical="center"/>
    </xf>
    <xf numFmtId="0" fontId="90" fillId="0" borderId="29" xfId="0" applyFont="1" applyBorder="1" applyAlignment="1">
      <alignment vertical="center"/>
    </xf>
    <xf numFmtId="0" fontId="1" fillId="4" borderId="2" xfId="0" applyFont="1" applyFill="1" applyBorder="1" applyAlignment="1"/>
    <xf numFmtId="0" fontId="1" fillId="40" borderId="2" xfId="0" applyFont="1" applyFill="1" applyBorder="1" applyAlignment="1"/>
    <xf numFmtId="0" fontId="0" fillId="0" borderId="12" xfId="0" applyBorder="1" applyAlignment="1">
      <alignment horizontal="center"/>
    </xf>
    <xf numFmtId="0" fontId="15" fillId="0" borderId="46" xfId="0" applyFont="1" applyBorder="1" applyAlignment="1">
      <alignment horizontal="left"/>
    </xf>
    <xf numFmtId="0" fontId="0" fillId="0" borderId="46" xfId="0" applyBorder="1" applyAlignment="1"/>
    <xf numFmtId="0" fontId="3" fillId="39" borderId="45" xfId="0" applyFont="1" applyFill="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0" fillId="42" borderId="5" xfId="0" applyFill="1" applyBorder="1"/>
    <xf numFmtId="0" fontId="0" fillId="42" borderId="6" xfId="0" applyFill="1" applyBorder="1"/>
    <xf numFmtId="0" fontId="0" fillId="0" borderId="9" xfId="0" applyBorder="1"/>
    <xf numFmtId="0" fontId="0" fillId="0" borderId="10" xfId="0" applyBorder="1"/>
    <xf numFmtId="0" fontId="1" fillId="0" borderId="7" xfId="0" applyFont="1" applyBorder="1"/>
    <xf numFmtId="0" fontId="0" fillId="0" borderId="4" xfId="0" applyBorder="1"/>
    <xf numFmtId="0" fontId="0" fillId="0" borderId="47" xfId="0" applyBorder="1"/>
    <xf numFmtId="0" fontId="0" fillId="5" borderId="9" xfId="0" applyFill="1" applyBorder="1"/>
    <xf numFmtId="0" fontId="0" fillId="0" borderId="48" xfId="0" applyBorder="1"/>
    <xf numFmtId="0" fontId="0" fillId="0" borderId="9" xfId="0" applyFont="1" applyBorder="1" applyAlignment="1">
      <alignment horizontal="left" indent="2"/>
    </xf>
    <xf numFmtId="0" fontId="0" fillId="0" borderId="0" xfId="0" applyBorder="1" applyAlignment="1">
      <alignment horizontal="left" indent="2"/>
    </xf>
    <xf numFmtId="0" fontId="0" fillId="0" borderId="10" xfId="0" applyBorder="1" applyAlignment="1">
      <alignment horizontal="left" indent="2"/>
    </xf>
    <xf numFmtId="168" fontId="0" fillId="42" borderId="4" xfId="0" applyNumberFormat="1" applyFill="1" applyBorder="1" applyAlignment="1">
      <alignment horizontal="left"/>
    </xf>
    <xf numFmtId="0" fontId="0" fillId="42" borderId="9" xfId="0" applyFill="1" applyBorder="1"/>
    <xf numFmtId="0" fontId="0" fillId="42" borderId="0" xfId="0" applyFill="1" applyBorder="1"/>
    <xf numFmtId="0" fontId="0" fillId="42" borderId="10" xfId="0" applyFill="1" applyBorder="1"/>
    <xf numFmtId="0" fontId="1" fillId="0" borderId="4" xfId="0" applyFont="1" applyBorder="1"/>
    <xf numFmtId="0" fontId="0" fillId="0" borderId="6" xfId="0" applyBorder="1"/>
    <xf numFmtId="0" fontId="0" fillId="0" borderId="8" xfId="0" applyBorder="1"/>
    <xf numFmtId="0" fontId="0" fillId="5" borderId="7" xfId="0" applyFill="1" applyBorder="1"/>
    <xf numFmtId="0" fontId="0" fillId="5" borderId="3" xfId="0" applyFill="1" applyBorder="1"/>
    <xf numFmtId="0" fontId="0" fillId="5" borderId="3" xfId="0" applyFill="1" applyBorder="1" applyAlignment="1">
      <alignment horizontal="center"/>
    </xf>
    <xf numFmtId="169" fontId="10" fillId="0" borderId="0" xfId="0" applyNumberFormat="1" applyFont="1"/>
    <xf numFmtId="169" fontId="8" fillId="0" borderId="0" xfId="0" applyNumberFormat="1" applyFont="1"/>
    <xf numFmtId="44" fontId="20" fillId="5" borderId="0" xfId="20884" applyFont="1" applyFill="1"/>
    <xf numFmtId="44" fontId="20" fillId="0" borderId="0" xfId="0" applyNumberFormat="1" applyFont="1"/>
    <xf numFmtId="39" fontId="6" fillId="4" borderId="2" xfId="0" applyNumberFormat="1" applyFont="1" applyFill="1" applyBorder="1" applyAlignment="1">
      <alignment horizontal="right"/>
    </xf>
    <xf numFmtId="9" fontId="6" fillId="4" borderId="2" xfId="1" applyFont="1" applyFill="1" applyBorder="1" applyAlignment="1">
      <alignment horizontal="right"/>
    </xf>
    <xf numFmtId="167" fontId="8" fillId="4" borderId="44" xfId="0" applyNumberFormat="1" applyFont="1" applyFill="1" applyBorder="1" applyAlignment="1">
      <alignment horizontal="right"/>
    </xf>
    <xf numFmtId="167" fontId="8" fillId="4" borderId="2" xfId="0" applyNumberFormat="1" applyFont="1" applyFill="1" applyBorder="1" applyAlignment="1">
      <alignment horizontal="right"/>
    </xf>
    <xf numFmtId="10" fontId="7" fillId="43" borderId="1" xfId="0" applyNumberFormat="1" applyFont="1" applyFill="1" applyBorder="1"/>
    <xf numFmtId="0" fontId="44" fillId="0" borderId="25" xfId="0" applyFont="1" applyFill="1" applyBorder="1" applyAlignment="1">
      <alignment horizontal="center"/>
    </xf>
    <xf numFmtId="0" fontId="44" fillId="5" borderId="25" xfId="0" applyFont="1" applyFill="1" applyBorder="1" applyAlignment="1">
      <alignment horizontal="center"/>
    </xf>
    <xf numFmtId="0" fontId="8" fillId="5" borderId="52" xfId="0" applyFont="1" applyFill="1" applyBorder="1" applyAlignment="1">
      <alignment horizontal="center" vertical="center"/>
    </xf>
    <xf numFmtId="3" fontId="8" fillId="40" borderId="53" xfId="0" applyNumberFormat="1" applyFont="1" applyFill="1" applyBorder="1"/>
    <xf numFmtId="0" fontId="8" fillId="5" borderId="56" xfId="0" applyFont="1" applyFill="1" applyBorder="1" applyAlignment="1">
      <alignment horizontal="center" vertical="center"/>
    </xf>
    <xf numFmtId="3" fontId="8" fillId="40" borderId="57" xfId="0" applyNumberFormat="1" applyFont="1" applyFill="1" applyBorder="1"/>
    <xf numFmtId="0" fontId="43" fillId="40" borderId="59" xfId="0" applyFont="1" applyFill="1" applyBorder="1" applyAlignment="1">
      <alignment horizontal="left" vertical="center"/>
    </xf>
    <xf numFmtId="3" fontId="8" fillId="40" borderId="60" xfId="0" applyNumberFormat="1" applyFont="1" applyFill="1" applyBorder="1"/>
    <xf numFmtId="3" fontId="8" fillId="40" borderId="46" xfId="0" applyNumberFormat="1" applyFont="1" applyFill="1" applyBorder="1"/>
    <xf numFmtId="0" fontId="86" fillId="40" borderId="64" xfId="0" applyFont="1" applyFill="1" applyBorder="1" applyAlignment="1">
      <alignment horizontal="left" vertical="center"/>
    </xf>
    <xf numFmtId="3" fontId="7" fillId="40" borderId="63" xfId="0" applyNumberFormat="1" applyFont="1" applyFill="1" applyBorder="1" applyAlignment="1">
      <alignment wrapText="1"/>
    </xf>
    <xf numFmtId="0" fontId="8" fillId="3" borderId="52" xfId="0" applyFont="1" applyFill="1" applyBorder="1"/>
    <xf numFmtId="0" fontId="8" fillId="3" borderId="56" xfId="0" applyFont="1" applyFill="1" applyBorder="1"/>
    <xf numFmtId="0" fontId="8" fillId="5" borderId="65"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66" xfId="0" applyFont="1" applyFill="1" applyBorder="1" applyAlignment="1">
      <alignment horizontal="center" vertical="center"/>
    </xf>
    <xf numFmtId="39" fontId="6" fillId="4" borderId="44" xfId="0" applyNumberFormat="1" applyFont="1" applyFill="1" applyBorder="1" applyAlignment="1">
      <alignment horizontal="right"/>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86" fillId="40" borderId="61" xfId="0" applyFont="1" applyFill="1" applyBorder="1" applyAlignment="1">
      <alignment horizontal="left" vertical="center"/>
    </xf>
    <xf numFmtId="0" fontId="1" fillId="5" borderId="0" xfId="0" applyFont="1" applyFill="1" applyBorder="1"/>
    <xf numFmtId="9" fontId="7" fillId="41" borderId="2" xfId="0" applyNumberFormat="1" applyFont="1" applyFill="1" applyBorder="1" applyAlignment="1">
      <alignment horizontal="right"/>
    </xf>
    <xf numFmtId="0" fontId="0" fillId="0" borderId="45" xfId="0" applyBorder="1"/>
    <xf numFmtId="17" fontId="0" fillId="0" borderId="45" xfId="0" applyNumberFormat="1" applyFill="1" applyBorder="1" applyAlignment="1">
      <alignment horizontal="center"/>
    </xf>
    <xf numFmtId="0" fontId="43" fillId="3" borderId="45" xfId="0" applyFont="1" applyFill="1" applyBorder="1" applyAlignment="1">
      <alignment horizontal="center" vertical="center" wrapText="1"/>
    </xf>
    <xf numFmtId="0" fontId="42" fillId="0" borderId="0" xfId="0" applyFont="1" applyBorder="1" applyAlignment="1">
      <alignment horizontal="left"/>
    </xf>
    <xf numFmtId="0" fontId="0" fillId="5" borderId="6" xfId="0" applyFill="1" applyBorder="1" applyAlignment="1"/>
    <xf numFmtId="0" fontId="0" fillId="5" borderId="10" xfId="0" applyFill="1" applyBorder="1" applyAlignment="1"/>
    <xf numFmtId="0" fontId="0" fillId="5" borderId="8" xfId="0" applyFill="1" applyBorder="1" applyAlignment="1"/>
    <xf numFmtId="44" fontId="0" fillId="0" borderId="0" xfId="0" applyNumberFormat="1" applyBorder="1" applyAlignment="1"/>
    <xf numFmtId="39" fontId="6" fillId="4" borderId="44" xfId="0" applyNumberFormat="1" applyFont="1" applyFill="1" applyBorder="1"/>
    <xf numFmtId="39" fontId="84" fillId="4" borderId="44" xfId="0" applyNumberFormat="1" applyFont="1" applyFill="1" applyBorder="1"/>
    <xf numFmtId="39" fontId="6" fillId="40" borderId="44" xfId="0" applyNumberFormat="1" applyFont="1" applyFill="1" applyBorder="1"/>
    <xf numFmtId="39" fontId="6" fillId="40" borderId="44" xfId="0" applyNumberFormat="1" applyFont="1" applyFill="1" applyBorder="1" applyAlignment="1">
      <alignment horizontal="right"/>
    </xf>
    <xf numFmtId="39" fontId="84" fillId="5" borderId="44" xfId="0" applyNumberFormat="1" applyFont="1" applyFill="1" applyBorder="1"/>
    <xf numFmtId="0" fontId="1" fillId="2" borderId="44" xfId="0" applyFont="1" applyFill="1" applyBorder="1" applyAlignment="1">
      <alignment horizontal="center" vertical="center" wrapText="1"/>
    </xf>
    <xf numFmtId="39" fontId="1" fillId="5" borderId="44" xfId="0" applyNumberFormat="1" applyFont="1" applyFill="1" applyBorder="1"/>
    <xf numFmtId="0" fontId="3" fillId="2" borderId="44" xfId="0" applyFont="1" applyFill="1" applyBorder="1" applyAlignment="1">
      <alignment horizontal="left"/>
    </xf>
    <xf numFmtId="0" fontId="3" fillId="2" borderId="44" xfId="0" applyFont="1" applyFill="1" applyBorder="1" applyAlignment="1">
      <alignment horizontal="center" vertical="center"/>
    </xf>
    <xf numFmtId="0" fontId="7" fillId="5" borderId="44" xfId="0" applyFont="1" applyFill="1" applyBorder="1" applyAlignment="1"/>
    <xf numFmtId="3" fontId="1" fillId="5" borderId="44" xfId="0" applyNumberFormat="1" applyFont="1" applyFill="1" applyBorder="1"/>
    <xf numFmtId="0" fontId="8" fillId="4" borderId="44" xfId="0" applyFont="1" applyFill="1" applyBorder="1" applyAlignment="1">
      <alignment horizontal="left" wrapText="1"/>
    </xf>
    <xf numFmtId="3" fontId="8" fillId="4" borderId="44" xfId="0" applyNumberFormat="1" applyFont="1" applyFill="1" applyBorder="1" applyAlignment="1">
      <alignment wrapText="1"/>
    </xf>
    <xf numFmtId="0" fontId="43" fillId="40" borderId="4" xfId="0" applyFont="1" applyFill="1" applyBorder="1" applyAlignment="1">
      <alignment horizontal="left" vertical="center"/>
    </xf>
    <xf numFmtId="0" fontId="86" fillId="40" borderId="9" xfId="0" applyFont="1" applyFill="1" applyBorder="1" applyAlignment="1">
      <alignment horizontal="left" vertical="center"/>
    </xf>
    <xf numFmtId="0" fontId="86" fillId="40" borderId="7" xfId="0" applyFont="1" applyFill="1" applyBorder="1" applyAlignment="1">
      <alignment horizontal="left" vertical="center"/>
    </xf>
    <xf numFmtId="0" fontId="8" fillId="5" borderId="46" xfId="0" applyFont="1" applyFill="1" applyBorder="1" applyAlignment="1">
      <alignment horizontal="center" vertical="center"/>
    </xf>
    <xf numFmtId="3" fontId="43" fillId="40" borderId="4" xfId="0" applyNumberFormat="1" applyFont="1" applyFill="1" applyBorder="1"/>
    <xf numFmtId="3" fontId="43" fillId="3" borderId="4" xfId="0" applyNumberFormat="1" applyFont="1" applyFill="1" applyBorder="1"/>
    <xf numFmtId="0" fontId="86" fillId="3" borderId="9" xfId="0" applyFont="1" applyFill="1" applyBorder="1" applyAlignment="1">
      <alignment horizontal="center" vertical="center"/>
    </xf>
    <xf numFmtId="0" fontId="86" fillId="3" borderId="7" xfId="0" applyFont="1" applyFill="1" applyBorder="1" applyAlignment="1">
      <alignment horizontal="center" vertical="center"/>
    </xf>
    <xf numFmtId="9" fontId="5" fillId="0" borderId="0" xfId="1" applyFont="1" applyFill="1" applyBorder="1" applyAlignment="1">
      <alignment vertical="center" wrapText="1"/>
    </xf>
    <xf numFmtId="9" fontId="0" fillId="0" borderId="0" xfId="1" applyFont="1" applyFill="1" applyAlignment="1">
      <alignment vertical="center"/>
    </xf>
    <xf numFmtId="0" fontId="1" fillId="0" borderId="12" xfId="0" applyFont="1" applyBorder="1" applyAlignment="1">
      <alignment horizontal="center" vertical="center"/>
    </xf>
    <xf numFmtId="0" fontId="86" fillId="40" borderId="9" xfId="0" applyFont="1" applyFill="1" applyBorder="1" applyAlignment="1">
      <alignment horizontal="left" vertical="center"/>
    </xf>
    <xf numFmtId="0" fontId="86" fillId="40" borderId="7" xfId="0" applyFont="1" applyFill="1" applyBorder="1" applyAlignment="1">
      <alignment horizontal="left" vertical="center"/>
    </xf>
    <xf numFmtId="0" fontId="8" fillId="3" borderId="23" xfId="0" applyFont="1" applyFill="1" applyBorder="1"/>
    <xf numFmtId="3" fontId="8" fillId="40" borderId="67" xfId="0" applyNumberFormat="1" applyFont="1" applyFill="1" applyBorder="1"/>
    <xf numFmtId="3" fontId="8" fillId="40" borderId="68" xfId="0" applyNumberFormat="1" applyFont="1" applyFill="1" applyBorder="1"/>
    <xf numFmtId="0" fontId="8" fillId="3" borderId="65" xfId="0" applyFont="1" applyFill="1" applyBorder="1"/>
    <xf numFmtId="0" fontId="8" fillId="3" borderId="66" xfId="0" applyFont="1" applyFill="1" applyBorder="1"/>
    <xf numFmtId="0" fontId="8" fillId="5" borderId="5" xfId="0" applyFont="1" applyFill="1" applyBorder="1" applyAlignment="1">
      <alignment horizontal="center" vertical="center"/>
    </xf>
    <xf numFmtId="0" fontId="0" fillId="5" borderId="46" xfId="0" applyFill="1" applyBorder="1"/>
    <xf numFmtId="3" fontId="8" fillId="40" borderId="5" xfId="0" applyNumberFormat="1" applyFont="1" applyFill="1" applyBorder="1"/>
    <xf numFmtId="167" fontId="8" fillId="40" borderId="1" xfId="0" applyNumberFormat="1" applyFont="1" applyFill="1" applyBorder="1" applyAlignment="1">
      <alignment horizontal="right"/>
    </xf>
    <xf numFmtId="167" fontId="8" fillId="40" borderId="2" xfId="0" applyNumberFormat="1" applyFont="1" applyFill="1" applyBorder="1" applyAlignment="1">
      <alignment horizontal="right"/>
    </xf>
    <xf numFmtId="0" fontId="0" fillId="42" borderId="7" xfId="0" applyFill="1" applyBorder="1" applyAlignment="1">
      <alignment wrapText="1"/>
    </xf>
    <xf numFmtId="0" fontId="0" fillId="0" borderId="3" xfId="0" applyBorder="1" applyAlignment="1">
      <alignment wrapText="1"/>
    </xf>
    <xf numFmtId="0" fontId="0" fillId="0" borderId="8" xfId="0" applyBorder="1" applyAlignment="1">
      <alignment wrapText="1"/>
    </xf>
    <xf numFmtId="0" fontId="6" fillId="0" borderId="12" xfId="0" applyFont="1" applyBorder="1" applyAlignment="1">
      <alignment horizontal="center"/>
    </xf>
    <xf numFmtId="0" fontId="6" fillId="0" borderId="49" xfId="0" applyFont="1" applyBorder="1" applyAlignment="1">
      <alignment horizontal="center"/>
    </xf>
    <xf numFmtId="0" fontId="6" fillId="5" borderId="12" xfId="0" applyFont="1" applyFill="1" applyBorder="1" applyAlignment="1">
      <alignment horizontal="center"/>
    </xf>
    <xf numFmtId="0" fontId="6" fillId="5" borderId="49" xfId="0" applyFont="1" applyFill="1" applyBorder="1" applyAlignment="1">
      <alignment horizontal="center"/>
    </xf>
    <xf numFmtId="0" fontId="6" fillId="0" borderId="9" xfId="0" applyFont="1" applyBorder="1" applyAlignment="1">
      <alignment horizontal="left" vertical="top" wrapText="1" indent="2"/>
    </xf>
    <xf numFmtId="0" fontId="6" fillId="0" borderId="0" xfId="0" applyFont="1" applyBorder="1" applyAlignment="1">
      <alignment horizontal="left" vertical="top" wrapText="1" indent="2"/>
    </xf>
    <xf numFmtId="0" fontId="6" fillId="0" borderId="10" xfId="0" applyFont="1" applyBorder="1" applyAlignment="1">
      <alignment horizontal="left" vertical="top" wrapText="1" indent="2"/>
    </xf>
    <xf numFmtId="0" fontId="6" fillId="0" borderId="7" xfId="0" applyFont="1" applyBorder="1" applyAlignment="1">
      <alignment horizontal="left" vertical="top" wrapText="1" indent="2"/>
    </xf>
    <xf numFmtId="0" fontId="6" fillId="0" borderId="3" xfId="0" applyFont="1" applyBorder="1" applyAlignment="1">
      <alignment horizontal="left" vertical="top" wrapText="1" indent="2"/>
    </xf>
    <xf numFmtId="0" fontId="6" fillId="0" borderId="8" xfId="0" applyFont="1" applyBorder="1" applyAlignment="1">
      <alignment horizontal="left" vertical="top" wrapText="1" indent="2"/>
    </xf>
    <xf numFmtId="0" fontId="6" fillId="5" borderId="50" xfId="0" applyFont="1" applyFill="1" applyBorder="1" applyAlignment="1">
      <alignment horizontal="center"/>
    </xf>
    <xf numFmtId="0" fontId="6" fillId="5" borderId="51" xfId="0" applyFont="1" applyFill="1" applyBorder="1" applyAlignment="1">
      <alignment horizont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13" fillId="0" borderId="0" xfId="0" applyFont="1" applyBorder="1" applyAlignment="1">
      <alignment horizontal="left"/>
    </xf>
    <xf numFmtId="0" fontId="15" fillId="0" borderId="27" xfId="0" applyFont="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86" fillId="40" borderId="61" xfId="0" applyFont="1" applyFill="1" applyBorder="1" applyAlignment="1">
      <alignment horizontal="left" vertical="center"/>
    </xf>
    <xf numFmtId="0" fontId="86" fillId="40" borderId="62" xfId="0" applyFont="1" applyFill="1" applyBorder="1" applyAlignment="1">
      <alignment horizontal="left" vertical="center"/>
    </xf>
    <xf numFmtId="0" fontId="8" fillId="0" borderId="0" xfId="0" applyFont="1" applyBorder="1" applyAlignment="1">
      <alignment vertical="top" wrapText="1"/>
    </xf>
    <xf numFmtId="3" fontId="8" fillId="3" borderId="54" xfId="0" applyNumberFormat="1" applyFont="1" applyFill="1" applyBorder="1" applyAlignment="1">
      <alignment vertical="top" wrapText="1"/>
    </xf>
    <xf numFmtId="3" fontId="8" fillId="3" borderId="55" xfId="0" applyNumberFormat="1" applyFont="1" applyFill="1" applyBorder="1" applyAlignment="1">
      <alignment vertical="top" wrapText="1"/>
    </xf>
    <xf numFmtId="3" fontId="8" fillId="3" borderId="58" xfId="0" applyNumberFormat="1" applyFont="1" applyFill="1" applyBorder="1" applyAlignment="1">
      <alignment vertical="top" wrapText="1"/>
    </xf>
    <xf numFmtId="3" fontId="8" fillId="40" borderId="54" xfId="0" applyNumberFormat="1" applyFont="1" applyFill="1" applyBorder="1" applyAlignment="1">
      <alignment horizontal="left" vertical="top" wrapText="1"/>
    </xf>
    <xf numFmtId="3" fontId="8" fillId="40" borderId="55" xfId="0" applyNumberFormat="1" applyFont="1" applyFill="1" applyBorder="1" applyAlignment="1">
      <alignment horizontal="left" vertical="top" wrapText="1"/>
    </xf>
    <xf numFmtId="3" fontId="8" fillId="40" borderId="58" xfId="0" applyNumberFormat="1" applyFont="1" applyFill="1" applyBorder="1" applyAlignment="1">
      <alignment horizontal="left" vertical="top" wrapText="1"/>
    </xf>
    <xf numFmtId="3" fontId="8" fillId="40" borderId="54" xfId="0" applyNumberFormat="1" applyFont="1" applyFill="1" applyBorder="1" applyAlignment="1">
      <alignment vertical="top" wrapText="1"/>
    </xf>
    <xf numFmtId="3" fontId="8" fillId="40" borderId="55" xfId="0" applyNumberFormat="1" applyFont="1" applyFill="1" applyBorder="1" applyAlignment="1">
      <alignment vertical="top" wrapText="1"/>
    </xf>
    <xf numFmtId="3" fontId="7" fillId="40" borderId="54" xfId="0" applyNumberFormat="1" applyFont="1" applyFill="1" applyBorder="1" applyAlignment="1">
      <alignment horizontal="left" vertical="top" wrapText="1"/>
    </xf>
    <xf numFmtId="3" fontId="7" fillId="40" borderId="55" xfId="0" applyNumberFormat="1" applyFont="1" applyFill="1" applyBorder="1" applyAlignment="1">
      <alignment horizontal="left" vertical="top" wrapText="1"/>
    </xf>
    <xf numFmtId="3" fontId="7" fillId="40" borderId="58" xfId="0" applyNumberFormat="1" applyFont="1" applyFill="1" applyBorder="1" applyAlignment="1">
      <alignment horizontal="left" vertical="top" wrapText="1"/>
    </xf>
    <xf numFmtId="0" fontId="86" fillId="40" borderId="9" xfId="0" applyFont="1" applyFill="1" applyBorder="1" applyAlignment="1">
      <alignment horizontal="left" vertical="center"/>
    </xf>
    <xf numFmtId="0" fontId="86" fillId="40" borderId="7" xfId="0" applyFont="1" applyFill="1" applyBorder="1" applyAlignment="1">
      <alignment horizontal="left" vertical="center"/>
    </xf>
    <xf numFmtId="3" fontId="8" fillId="40" borderId="58" xfId="0" applyNumberFormat="1" applyFont="1" applyFill="1" applyBorder="1" applyAlignment="1">
      <alignment vertical="top" wrapText="1"/>
    </xf>
    <xf numFmtId="0" fontId="8" fillId="0" borderId="0" xfId="0" applyFont="1" applyAlignment="1">
      <alignment vertical="top" wrapText="1"/>
    </xf>
    <xf numFmtId="0" fontId="14" fillId="0" borderId="0" xfId="0" applyFont="1" applyBorder="1" applyAlignment="1">
      <alignment horizontal="left"/>
    </xf>
  </cellXfs>
  <cellStyles count="20885">
    <cellStyle name="20% - Accent1" xfId="20" builtinId="30" customBuiltin="1"/>
    <cellStyle name="20% - Accent1 10 2" xfId="178"/>
    <cellStyle name="20% - Accent1 10 3" xfId="179"/>
    <cellStyle name="20% - Accent1 11 2" xfId="180"/>
    <cellStyle name="20% - Accent1 11 3" xfId="181"/>
    <cellStyle name="20% - Accent1 12 2" xfId="182"/>
    <cellStyle name="20% - Accent1 12 3" xfId="183"/>
    <cellStyle name="20% - Accent1 13 2" xfId="184"/>
    <cellStyle name="20% - Accent1 13 3" xfId="185"/>
    <cellStyle name="20% - Accent1 14 2" xfId="186"/>
    <cellStyle name="20% - Accent1 14 3" xfId="187"/>
    <cellStyle name="20% - Accent1 15" xfId="188"/>
    <cellStyle name="20% - Accent1 15 2" xfId="189"/>
    <cellStyle name="20% - Accent1 15 3" xfId="190"/>
    <cellStyle name="20% - Accent1 15 4" xfId="191"/>
    <cellStyle name="20% - Accent1 15 5" xfId="192"/>
    <cellStyle name="20% - Accent1 15 6" xfId="193"/>
    <cellStyle name="20% - Accent1 15 7" xfId="194"/>
    <cellStyle name="20% - Accent1 16" xfId="195"/>
    <cellStyle name="20% - Accent1 17" xfId="196"/>
    <cellStyle name="20% - Accent1 18" xfId="197"/>
    <cellStyle name="20% - Accent1 19" xfId="198"/>
    <cellStyle name="20% - Accent1 2" xfId="199"/>
    <cellStyle name="20% - Accent1 2 2" xfId="200"/>
    <cellStyle name="20% - Accent1 2 3" xfId="201"/>
    <cellStyle name="20% - Accent1 20" xfId="202"/>
    <cellStyle name="20% - Accent1 21" xfId="203"/>
    <cellStyle name="20% - Accent1 22" xfId="204"/>
    <cellStyle name="20% - Accent1 3" xfId="205"/>
    <cellStyle name="20% - Accent1 3 2" xfId="206"/>
    <cellStyle name="20% - Accent1 3 3" xfId="207"/>
    <cellStyle name="20% - Accent1 4" xfId="208"/>
    <cellStyle name="20% - Accent1 4 2" xfId="209"/>
    <cellStyle name="20% - Accent1 4 3" xfId="210"/>
    <cellStyle name="20% - Accent1 5 2" xfId="211"/>
    <cellStyle name="20% - Accent1 5 3" xfId="212"/>
    <cellStyle name="20% - Accent1 6 2" xfId="213"/>
    <cellStyle name="20% - Accent1 6 3" xfId="214"/>
    <cellStyle name="20% - Accent1 7 2" xfId="215"/>
    <cellStyle name="20% - Accent1 7 3" xfId="216"/>
    <cellStyle name="20% - Accent1 8 2" xfId="217"/>
    <cellStyle name="20% - Accent1 8 3" xfId="218"/>
    <cellStyle name="20% - Accent1 9 2" xfId="219"/>
    <cellStyle name="20% - Accent1 9 3" xfId="220"/>
    <cellStyle name="20% - Accent2" xfId="24" builtinId="34" customBuiltin="1"/>
    <cellStyle name="20% - Accent2 10 2" xfId="221"/>
    <cellStyle name="20% - Accent2 10 3" xfId="222"/>
    <cellStyle name="20% - Accent2 11 2" xfId="223"/>
    <cellStyle name="20% - Accent2 11 3" xfId="224"/>
    <cellStyle name="20% - Accent2 12 2" xfId="225"/>
    <cellStyle name="20% - Accent2 12 3" xfId="226"/>
    <cellStyle name="20% - Accent2 13 2" xfId="227"/>
    <cellStyle name="20% - Accent2 13 3" xfId="228"/>
    <cellStyle name="20% - Accent2 14 2" xfId="229"/>
    <cellStyle name="20% - Accent2 14 3" xfId="230"/>
    <cellStyle name="20% - Accent2 15" xfId="231"/>
    <cellStyle name="20% - Accent2 15 2" xfId="232"/>
    <cellStyle name="20% - Accent2 15 3" xfId="233"/>
    <cellStyle name="20% - Accent2 15 4" xfId="234"/>
    <cellStyle name="20% - Accent2 15 5" xfId="235"/>
    <cellStyle name="20% - Accent2 15 6" xfId="236"/>
    <cellStyle name="20% - Accent2 15 7" xfId="237"/>
    <cellStyle name="20% - Accent2 16" xfId="238"/>
    <cellStyle name="20% - Accent2 17" xfId="239"/>
    <cellStyle name="20% - Accent2 18" xfId="240"/>
    <cellStyle name="20% - Accent2 19" xfId="241"/>
    <cellStyle name="20% - Accent2 2" xfId="242"/>
    <cellStyle name="20% - Accent2 2 2" xfId="243"/>
    <cellStyle name="20% - Accent2 2 3" xfId="244"/>
    <cellStyle name="20% - Accent2 20" xfId="245"/>
    <cellStyle name="20% - Accent2 21" xfId="246"/>
    <cellStyle name="20% - Accent2 22" xfId="247"/>
    <cellStyle name="20% - Accent2 3" xfId="248"/>
    <cellStyle name="20% - Accent2 3 2" xfId="249"/>
    <cellStyle name="20% - Accent2 3 3" xfId="250"/>
    <cellStyle name="20% - Accent2 4" xfId="251"/>
    <cellStyle name="20% - Accent2 4 2" xfId="252"/>
    <cellStyle name="20% - Accent2 4 3" xfId="253"/>
    <cellStyle name="20% - Accent2 5 2" xfId="254"/>
    <cellStyle name="20% - Accent2 5 3" xfId="255"/>
    <cellStyle name="20% - Accent2 6 2" xfId="256"/>
    <cellStyle name="20% - Accent2 6 3" xfId="257"/>
    <cellStyle name="20% - Accent2 7 2" xfId="258"/>
    <cellStyle name="20% - Accent2 7 3" xfId="259"/>
    <cellStyle name="20% - Accent2 8 2" xfId="260"/>
    <cellStyle name="20% - Accent2 8 3" xfId="261"/>
    <cellStyle name="20% - Accent2 9 2" xfId="262"/>
    <cellStyle name="20% - Accent2 9 3" xfId="263"/>
    <cellStyle name="20% - Accent3" xfId="28" builtinId="38" customBuiltin="1"/>
    <cellStyle name="20% - Accent3 10 2" xfId="264"/>
    <cellStyle name="20% - Accent3 10 3" xfId="265"/>
    <cellStyle name="20% - Accent3 11 2" xfId="266"/>
    <cellStyle name="20% - Accent3 11 3" xfId="267"/>
    <cellStyle name="20% - Accent3 12 2" xfId="268"/>
    <cellStyle name="20% - Accent3 12 3" xfId="269"/>
    <cellStyle name="20% - Accent3 13 2" xfId="270"/>
    <cellStyle name="20% - Accent3 13 3" xfId="271"/>
    <cellStyle name="20% - Accent3 14 2" xfId="272"/>
    <cellStyle name="20% - Accent3 14 3" xfId="273"/>
    <cellStyle name="20% - Accent3 15" xfId="274"/>
    <cellStyle name="20% - Accent3 15 2" xfId="275"/>
    <cellStyle name="20% - Accent3 15 3" xfId="276"/>
    <cellStyle name="20% - Accent3 15 4" xfId="277"/>
    <cellStyle name="20% - Accent3 15 5" xfId="278"/>
    <cellStyle name="20% - Accent3 15 6" xfId="279"/>
    <cellStyle name="20% - Accent3 15 7" xfId="280"/>
    <cellStyle name="20% - Accent3 16" xfId="281"/>
    <cellStyle name="20% - Accent3 17" xfId="282"/>
    <cellStyle name="20% - Accent3 18" xfId="283"/>
    <cellStyle name="20% - Accent3 19" xfId="284"/>
    <cellStyle name="20% - Accent3 2" xfId="285"/>
    <cellStyle name="20% - Accent3 2 2" xfId="286"/>
    <cellStyle name="20% - Accent3 2 3" xfId="287"/>
    <cellStyle name="20% - Accent3 20" xfId="288"/>
    <cellStyle name="20% - Accent3 21" xfId="289"/>
    <cellStyle name="20% - Accent3 22" xfId="290"/>
    <cellStyle name="20% - Accent3 3" xfId="291"/>
    <cellStyle name="20% - Accent3 3 2" xfId="292"/>
    <cellStyle name="20% - Accent3 3 3" xfId="293"/>
    <cellStyle name="20% - Accent3 4" xfId="294"/>
    <cellStyle name="20% - Accent3 4 2" xfId="295"/>
    <cellStyle name="20% - Accent3 4 3" xfId="296"/>
    <cellStyle name="20% - Accent3 5 2" xfId="297"/>
    <cellStyle name="20% - Accent3 5 3" xfId="298"/>
    <cellStyle name="20% - Accent3 6 2" xfId="299"/>
    <cellStyle name="20% - Accent3 6 3" xfId="300"/>
    <cellStyle name="20% - Accent3 7 2" xfId="301"/>
    <cellStyle name="20% - Accent3 7 3" xfId="302"/>
    <cellStyle name="20% - Accent3 8 2" xfId="303"/>
    <cellStyle name="20% - Accent3 8 3" xfId="304"/>
    <cellStyle name="20% - Accent3 9 2" xfId="305"/>
    <cellStyle name="20% - Accent3 9 3" xfId="306"/>
    <cellStyle name="20% - Accent4" xfId="32" builtinId="42" customBuiltin="1"/>
    <cellStyle name="20% - Accent4 10 2" xfId="307"/>
    <cellStyle name="20% - Accent4 10 3" xfId="308"/>
    <cellStyle name="20% - Accent4 11 2" xfId="309"/>
    <cellStyle name="20% - Accent4 11 3" xfId="310"/>
    <cellStyle name="20% - Accent4 12 2" xfId="311"/>
    <cellStyle name="20% - Accent4 12 3" xfId="312"/>
    <cellStyle name="20% - Accent4 13 2" xfId="313"/>
    <cellStyle name="20% - Accent4 13 3" xfId="314"/>
    <cellStyle name="20% - Accent4 14 2" xfId="315"/>
    <cellStyle name="20% - Accent4 14 3" xfId="316"/>
    <cellStyle name="20% - Accent4 15" xfId="317"/>
    <cellStyle name="20% - Accent4 15 2" xfId="318"/>
    <cellStyle name="20% - Accent4 15 3" xfId="319"/>
    <cellStyle name="20% - Accent4 15 4" xfId="320"/>
    <cellStyle name="20% - Accent4 15 5" xfId="321"/>
    <cellStyle name="20% - Accent4 15 6" xfId="322"/>
    <cellStyle name="20% - Accent4 15 7" xfId="323"/>
    <cellStyle name="20% - Accent4 16" xfId="324"/>
    <cellStyle name="20% - Accent4 17" xfId="325"/>
    <cellStyle name="20% - Accent4 18" xfId="326"/>
    <cellStyle name="20% - Accent4 19" xfId="327"/>
    <cellStyle name="20% - Accent4 2" xfId="328"/>
    <cellStyle name="20% - Accent4 2 2" xfId="329"/>
    <cellStyle name="20% - Accent4 2 3" xfId="330"/>
    <cellStyle name="20% - Accent4 20" xfId="331"/>
    <cellStyle name="20% - Accent4 21" xfId="332"/>
    <cellStyle name="20% - Accent4 22" xfId="333"/>
    <cellStyle name="20% - Accent4 3" xfId="334"/>
    <cellStyle name="20% - Accent4 3 2" xfId="335"/>
    <cellStyle name="20% - Accent4 3 3" xfId="336"/>
    <cellStyle name="20% - Accent4 4" xfId="337"/>
    <cellStyle name="20% - Accent4 4 2" xfId="338"/>
    <cellStyle name="20% - Accent4 4 3" xfId="339"/>
    <cellStyle name="20% - Accent4 5 2" xfId="340"/>
    <cellStyle name="20% - Accent4 5 3" xfId="341"/>
    <cellStyle name="20% - Accent4 6 2" xfId="342"/>
    <cellStyle name="20% - Accent4 6 3" xfId="343"/>
    <cellStyle name="20% - Accent4 7 2" xfId="344"/>
    <cellStyle name="20% - Accent4 7 3" xfId="345"/>
    <cellStyle name="20% - Accent4 8 2" xfId="346"/>
    <cellStyle name="20% - Accent4 8 3" xfId="347"/>
    <cellStyle name="20% - Accent4 9 2" xfId="348"/>
    <cellStyle name="20% - Accent4 9 3" xfId="349"/>
    <cellStyle name="20% - Accent5" xfId="36" builtinId="46" customBuiltin="1"/>
    <cellStyle name="20% - Accent5 10 2" xfId="350"/>
    <cellStyle name="20% - Accent5 10 3" xfId="351"/>
    <cellStyle name="20% - Accent5 11 2" xfId="352"/>
    <cellStyle name="20% - Accent5 11 3" xfId="353"/>
    <cellStyle name="20% - Accent5 12 2" xfId="354"/>
    <cellStyle name="20% - Accent5 12 3" xfId="355"/>
    <cellStyle name="20% - Accent5 13 2" xfId="356"/>
    <cellStyle name="20% - Accent5 13 3" xfId="357"/>
    <cellStyle name="20% - Accent5 14 2" xfId="358"/>
    <cellStyle name="20% - Accent5 14 3" xfId="359"/>
    <cellStyle name="20% - Accent5 15" xfId="360"/>
    <cellStyle name="20% - Accent5 15 2" xfId="361"/>
    <cellStyle name="20% - Accent5 15 3" xfId="362"/>
    <cellStyle name="20% - Accent5 15 4" xfId="363"/>
    <cellStyle name="20% - Accent5 15 5" xfId="364"/>
    <cellStyle name="20% - Accent5 15 6" xfId="365"/>
    <cellStyle name="20% - Accent5 15 7" xfId="366"/>
    <cellStyle name="20% - Accent5 16" xfId="367"/>
    <cellStyle name="20% - Accent5 17" xfId="368"/>
    <cellStyle name="20% - Accent5 18" xfId="369"/>
    <cellStyle name="20% - Accent5 19" xfId="370"/>
    <cellStyle name="20% - Accent5 2" xfId="371"/>
    <cellStyle name="20% - Accent5 2 2" xfId="372"/>
    <cellStyle name="20% - Accent5 2 3" xfId="373"/>
    <cellStyle name="20% - Accent5 20" xfId="374"/>
    <cellStyle name="20% - Accent5 21" xfId="375"/>
    <cellStyle name="20% - Accent5 22" xfId="376"/>
    <cellStyle name="20% - Accent5 3" xfId="377"/>
    <cellStyle name="20% - Accent5 3 2" xfId="378"/>
    <cellStyle name="20% - Accent5 3 3" xfId="379"/>
    <cellStyle name="20% - Accent5 4" xfId="380"/>
    <cellStyle name="20% - Accent5 4 2" xfId="381"/>
    <cellStyle name="20% - Accent5 4 3" xfId="382"/>
    <cellStyle name="20% - Accent5 5 2" xfId="383"/>
    <cellStyle name="20% - Accent5 5 3" xfId="384"/>
    <cellStyle name="20% - Accent5 6 2" xfId="385"/>
    <cellStyle name="20% - Accent5 6 3" xfId="386"/>
    <cellStyle name="20% - Accent5 7 2" xfId="387"/>
    <cellStyle name="20% - Accent5 7 3" xfId="388"/>
    <cellStyle name="20% - Accent5 8 2" xfId="389"/>
    <cellStyle name="20% - Accent5 8 3" xfId="390"/>
    <cellStyle name="20% - Accent5 9 2" xfId="391"/>
    <cellStyle name="20% - Accent5 9 3" xfId="392"/>
    <cellStyle name="20% - Accent6" xfId="40" builtinId="50" customBuiltin="1"/>
    <cellStyle name="20% - Accent6 10 2" xfId="393"/>
    <cellStyle name="20% - Accent6 10 3" xfId="394"/>
    <cellStyle name="20% - Accent6 11 2" xfId="395"/>
    <cellStyle name="20% - Accent6 11 3" xfId="396"/>
    <cellStyle name="20% - Accent6 12 2" xfId="397"/>
    <cellStyle name="20% - Accent6 12 3" xfId="398"/>
    <cellStyle name="20% - Accent6 13 2" xfId="399"/>
    <cellStyle name="20% - Accent6 13 3" xfId="400"/>
    <cellStyle name="20% - Accent6 14 2" xfId="401"/>
    <cellStyle name="20% - Accent6 14 3" xfId="402"/>
    <cellStyle name="20% - Accent6 15" xfId="403"/>
    <cellStyle name="20% - Accent6 15 2" xfId="404"/>
    <cellStyle name="20% - Accent6 15 3" xfId="405"/>
    <cellStyle name="20% - Accent6 15 4" xfId="406"/>
    <cellStyle name="20% - Accent6 15 5" xfId="407"/>
    <cellStyle name="20% - Accent6 15 6" xfId="408"/>
    <cellStyle name="20% - Accent6 15 7" xfId="409"/>
    <cellStyle name="20% - Accent6 16" xfId="410"/>
    <cellStyle name="20% - Accent6 17" xfId="411"/>
    <cellStyle name="20% - Accent6 18" xfId="412"/>
    <cellStyle name="20% - Accent6 19" xfId="413"/>
    <cellStyle name="20% - Accent6 2" xfId="414"/>
    <cellStyle name="20% - Accent6 2 2" xfId="415"/>
    <cellStyle name="20% - Accent6 2 3" xfId="416"/>
    <cellStyle name="20% - Accent6 20" xfId="417"/>
    <cellStyle name="20% - Accent6 21" xfId="418"/>
    <cellStyle name="20% - Accent6 22" xfId="419"/>
    <cellStyle name="20% - Accent6 3" xfId="420"/>
    <cellStyle name="20% - Accent6 3 2" xfId="421"/>
    <cellStyle name="20% - Accent6 3 3" xfId="422"/>
    <cellStyle name="20% - Accent6 4" xfId="423"/>
    <cellStyle name="20% - Accent6 4 2" xfId="424"/>
    <cellStyle name="20% - Accent6 4 3" xfId="425"/>
    <cellStyle name="20% - Accent6 5 2" xfId="426"/>
    <cellStyle name="20% - Accent6 5 3" xfId="427"/>
    <cellStyle name="20% - Accent6 6 2" xfId="428"/>
    <cellStyle name="20% - Accent6 6 3" xfId="429"/>
    <cellStyle name="20% - Accent6 7 2" xfId="430"/>
    <cellStyle name="20% - Accent6 7 3" xfId="431"/>
    <cellStyle name="20% - Accent6 8 2" xfId="432"/>
    <cellStyle name="20% - Accent6 8 3" xfId="433"/>
    <cellStyle name="20% - Accent6 9 2" xfId="434"/>
    <cellStyle name="20% - Accent6 9 3" xfId="435"/>
    <cellStyle name="40% - Accent1" xfId="21" builtinId="31" customBuiltin="1"/>
    <cellStyle name="40% - Accent1 10 2" xfId="436"/>
    <cellStyle name="40% - Accent1 10 3" xfId="437"/>
    <cellStyle name="40% - Accent1 11 2" xfId="438"/>
    <cellStyle name="40% - Accent1 11 3" xfId="439"/>
    <cellStyle name="40% - Accent1 12 2" xfId="440"/>
    <cellStyle name="40% - Accent1 12 3" xfId="441"/>
    <cellStyle name="40% - Accent1 13 2" xfId="442"/>
    <cellStyle name="40% - Accent1 13 3" xfId="443"/>
    <cellStyle name="40% - Accent1 14 2" xfId="444"/>
    <cellStyle name="40% - Accent1 14 3" xfId="445"/>
    <cellStyle name="40% - Accent1 15" xfId="446"/>
    <cellStyle name="40% - Accent1 15 2" xfId="447"/>
    <cellStyle name="40% - Accent1 15 3" xfId="448"/>
    <cellStyle name="40% - Accent1 15 4" xfId="449"/>
    <cellStyle name="40% - Accent1 15 5" xfId="450"/>
    <cellStyle name="40% - Accent1 15 6" xfId="451"/>
    <cellStyle name="40% - Accent1 15 7" xfId="452"/>
    <cellStyle name="40% - Accent1 16" xfId="453"/>
    <cellStyle name="40% - Accent1 17" xfId="454"/>
    <cellStyle name="40% - Accent1 18" xfId="455"/>
    <cellStyle name="40% - Accent1 19" xfId="456"/>
    <cellStyle name="40% - Accent1 2" xfId="457"/>
    <cellStyle name="40% - Accent1 2 2" xfId="458"/>
    <cellStyle name="40% - Accent1 2 3" xfId="459"/>
    <cellStyle name="40% - Accent1 20" xfId="460"/>
    <cellStyle name="40% - Accent1 21" xfId="461"/>
    <cellStyle name="40% - Accent1 22" xfId="462"/>
    <cellStyle name="40% - Accent1 3" xfId="463"/>
    <cellStyle name="40% - Accent1 3 2" xfId="464"/>
    <cellStyle name="40% - Accent1 3 3" xfId="465"/>
    <cellStyle name="40% - Accent1 4" xfId="466"/>
    <cellStyle name="40% - Accent1 4 2" xfId="467"/>
    <cellStyle name="40% - Accent1 4 3" xfId="468"/>
    <cellStyle name="40% - Accent1 5 2" xfId="469"/>
    <cellStyle name="40% - Accent1 5 3" xfId="470"/>
    <cellStyle name="40% - Accent1 6 2" xfId="471"/>
    <cellStyle name="40% - Accent1 6 3" xfId="472"/>
    <cellStyle name="40% - Accent1 7 2" xfId="473"/>
    <cellStyle name="40% - Accent1 7 3" xfId="474"/>
    <cellStyle name="40% - Accent1 8 2" xfId="475"/>
    <cellStyle name="40% - Accent1 8 3" xfId="476"/>
    <cellStyle name="40% - Accent1 9 2" xfId="477"/>
    <cellStyle name="40% - Accent1 9 3" xfId="478"/>
    <cellStyle name="40% - Accent2" xfId="25" builtinId="35" customBuiltin="1"/>
    <cellStyle name="40% - Accent2 10 2" xfId="479"/>
    <cellStyle name="40% - Accent2 10 3" xfId="480"/>
    <cellStyle name="40% - Accent2 11 2" xfId="481"/>
    <cellStyle name="40% - Accent2 11 3" xfId="482"/>
    <cellStyle name="40% - Accent2 12 2" xfId="483"/>
    <cellStyle name="40% - Accent2 12 3" xfId="484"/>
    <cellStyle name="40% - Accent2 13 2" xfId="485"/>
    <cellStyle name="40% - Accent2 13 3" xfId="486"/>
    <cellStyle name="40% - Accent2 14 2" xfId="487"/>
    <cellStyle name="40% - Accent2 14 3" xfId="488"/>
    <cellStyle name="40% - Accent2 15" xfId="489"/>
    <cellStyle name="40% - Accent2 15 2" xfId="490"/>
    <cellStyle name="40% - Accent2 15 3" xfId="491"/>
    <cellStyle name="40% - Accent2 15 4" xfId="492"/>
    <cellStyle name="40% - Accent2 15 5" xfId="493"/>
    <cellStyle name="40% - Accent2 15 6" xfId="494"/>
    <cellStyle name="40% - Accent2 15 7" xfId="495"/>
    <cellStyle name="40% - Accent2 16" xfId="496"/>
    <cellStyle name="40% - Accent2 17" xfId="497"/>
    <cellStyle name="40% - Accent2 18" xfId="498"/>
    <cellStyle name="40% - Accent2 19" xfId="499"/>
    <cellStyle name="40% - Accent2 2" xfId="500"/>
    <cellStyle name="40% - Accent2 2 2" xfId="501"/>
    <cellStyle name="40% - Accent2 2 3" xfId="502"/>
    <cellStyle name="40% - Accent2 20" xfId="503"/>
    <cellStyle name="40% - Accent2 21" xfId="504"/>
    <cellStyle name="40% - Accent2 22" xfId="505"/>
    <cellStyle name="40% - Accent2 3" xfId="506"/>
    <cellStyle name="40% - Accent2 3 2" xfId="507"/>
    <cellStyle name="40% - Accent2 3 3" xfId="508"/>
    <cellStyle name="40% - Accent2 4" xfId="509"/>
    <cellStyle name="40% - Accent2 4 2" xfId="510"/>
    <cellStyle name="40% - Accent2 4 3" xfId="511"/>
    <cellStyle name="40% - Accent2 5 2" xfId="512"/>
    <cellStyle name="40% - Accent2 5 3" xfId="513"/>
    <cellStyle name="40% - Accent2 6 2" xfId="514"/>
    <cellStyle name="40% - Accent2 6 3" xfId="515"/>
    <cellStyle name="40% - Accent2 7 2" xfId="516"/>
    <cellStyle name="40% - Accent2 7 3" xfId="517"/>
    <cellStyle name="40% - Accent2 8 2" xfId="518"/>
    <cellStyle name="40% - Accent2 8 3" xfId="519"/>
    <cellStyle name="40% - Accent2 9 2" xfId="520"/>
    <cellStyle name="40% - Accent2 9 3" xfId="521"/>
    <cellStyle name="40% - Accent3" xfId="29" builtinId="39" customBuiltin="1"/>
    <cellStyle name="40% - Accent3 10 2" xfId="522"/>
    <cellStyle name="40% - Accent3 10 3" xfId="523"/>
    <cellStyle name="40% - Accent3 11 2" xfId="524"/>
    <cellStyle name="40% - Accent3 11 3" xfId="525"/>
    <cellStyle name="40% - Accent3 12 2" xfId="526"/>
    <cellStyle name="40% - Accent3 12 3" xfId="527"/>
    <cellStyle name="40% - Accent3 13 2" xfId="528"/>
    <cellStyle name="40% - Accent3 13 3" xfId="529"/>
    <cellStyle name="40% - Accent3 14 2" xfId="530"/>
    <cellStyle name="40% - Accent3 14 3" xfId="531"/>
    <cellStyle name="40% - Accent3 15" xfId="532"/>
    <cellStyle name="40% - Accent3 15 2" xfId="533"/>
    <cellStyle name="40% - Accent3 15 3" xfId="534"/>
    <cellStyle name="40% - Accent3 15 4" xfId="535"/>
    <cellStyle name="40% - Accent3 15 5" xfId="536"/>
    <cellStyle name="40% - Accent3 15 6" xfId="537"/>
    <cellStyle name="40% - Accent3 15 7" xfId="538"/>
    <cellStyle name="40% - Accent3 16" xfId="539"/>
    <cellStyle name="40% - Accent3 17" xfId="540"/>
    <cellStyle name="40% - Accent3 18" xfId="541"/>
    <cellStyle name="40% - Accent3 19" xfId="542"/>
    <cellStyle name="40% - Accent3 2" xfId="543"/>
    <cellStyle name="40% - Accent3 2 2" xfId="544"/>
    <cellStyle name="40% - Accent3 2 3" xfId="545"/>
    <cellStyle name="40% - Accent3 20" xfId="546"/>
    <cellStyle name="40% - Accent3 21" xfId="547"/>
    <cellStyle name="40% - Accent3 22" xfId="548"/>
    <cellStyle name="40% - Accent3 3" xfId="549"/>
    <cellStyle name="40% - Accent3 3 2" xfId="550"/>
    <cellStyle name="40% - Accent3 3 3" xfId="551"/>
    <cellStyle name="40% - Accent3 4" xfId="552"/>
    <cellStyle name="40% - Accent3 4 2" xfId="553"/>
    <cellStyle name="40% - Accent3 4 3" xfId="554"/>
    <cellStyle name="40% - Accent3 5 2" xfId="555"/>
    <cellStyle name="40% - Accent3 5 3" xfId="556"/>
    <cellStyle name="40% - Accent3 6 2" xfId="557"/>
    <cellStyle name="40% - Accent3 6 3" xfId="558"/>
    <cellStyle name="40% - Accent3 7 2" xfId="559"/>
    <cellStyle name="40% - Accent3 7 3" xfId="560"/>
    <cellStyle name="40% - Accent3 8 2" xfId="561"/>
    <cellStyle name="40% - Accent3 8 3" xfId="562"/>
    <cellStyle name="40% - Accent3 9 2" xfId="563"/>
    <cellStyle name="40% - Accent3 9 3" xfId="564"/>
    <cellStyle name="40% - Accent4" xfId="33" builtinId="43" customBuiltin="1"/>
    <cellStyle name="40% - Accent4 10 2" xfId="565"/>
    <cellStyle name="40% - Accent4 10 3" xfId="566"/>
    <cellStyle name="40% - Accent4 11 2" xfId="567"/>
    <cellStyle name="40% - Accent4 11 3" xfId="568"/>
    <cellStyle name="40% - Accent4 12 2" xfId="569"/>
    <cellStyle name="40% - Accent4 12 3" xfId="570"/>
    <cellStyle name="40% - Accent4 13 2" xfId="571"/>
    <cellStyle name="40% - Accent4 13 3" xfId="572"/>
    <cellStyle name="40% - Accent4 14 2" xfId="573"/>
    <cellStyle name="40% - Accent4 14 3" xfId="574"/>
    <cellStyle name="40% - Accent4 15" xfId="575"/>
    <cellStyle name="40% - Accent4 15 2" xfId="576"/>
    <cellStyle name="40% - Accent4 15 3" xfId="577"/>
    <cellStyle name="40% - Accent4 15 4" xfId="578"/>
    <cellStyle name="40% - Accent4 15 5" xfId="579"/>
    <cellStyle name="40% - Accent4 15 6" xfId="580"/>
    <cellStyle name="40% - Accent4 15 7" xfId="581"/>
    <cellStyle name="40% - Accent4 16" xfId="582"/>
    <cellStyle name="40% - Accent4 17" xfId="583"/>
    <cellStyle name="40% - Accent4 18" xfId="584"/>
    <cellStyle name="40% - Accent4 19" xfId="585"/>
    <cellStyle name="40% - Accent4 2" xfId="586"/>
    <cellStyle name="40% - Accent4 2 2" xfId="587"/>
    <cellStyle name="40% - Accent4 2 3" xfId="588"/>
    <cellStyle name="40% - Accent4 20" xfId="589"/>
    <cellStyle name="40% - Accent4 21" xfId="590"/>
    <cellStyle name="40% - Accent4 22" xfId="591"/>
    <cellStyle name="40% - Accent4 3" xfId="592"/>
    <cellStyle name="40% - Accent4 3 2" xfId="593"/>
    <cellStyle name="40% - Accent4 3 3" xfId="594"/>
    <cellStyle name="40% - Accent4 4" xfId="595"/>
    <cellStyle name="40% - Accent4 4 2" xfId="596"/>
    <cellStyle name="40% - Accent4 4 3" xfId="597"/>
    <cellStyle name="40% - Accent4 5 2" xfId="598"/>
    <cellStyle name="40% - Accent4 5 3" xfId="599"/>
    <cellStyle name="40% - Accent4 6 2" xfId="600"/>
    <cellStyle name="40% - Accent4 6 3" xfId="601"/>
    <cellStyle name="40% - Accent4 7 2" xfId="602"/>
    <cellStyle name="40% - Accent4 7 3" xfId="603"/>
    <cellStyle name="40% - Accent4 8 2" xfId="604"/>
    <cellStyle name="40% - Accent4 8 3" xfId="605"/>
    <cellStyle name="40% - Accent4 9 2" xfId="606"/>
    <cellStyle name="40% - Accent4 9 3" xfId="607"/>
    <cellStyle name="40% - Accent5" xfId="37" builtinId="47" customBuiltin="1"/>
    <cellStyle name="40% - Accent5 10 2" xfId="608"/>
    <cellStyle name="40% - Accent5 10 3" xfId="609"/>
    <cellStyle name="40% - Accent5 11 2" xfId="610"/>
    <cellStyle name="40% - Accent5 11 3" xfId="611"/>
    <cellStyle name="40% - Accent5 12 2" xfId="612"/>
    <cellStyle name="40% - Accent5 12 3" xfId="613"/>
    <cellStyle name="40% - Accent5 13 2" xfId="614"/>
    <cellStyle name="40% - Accent5 13 3" xfId="615"/>
    <cellStyle name="40% - Accent5 14 2" xfId="616"/>
    <cellStyle name="40% - Accent5 14 3" xfId="617"/>
    <cellStyle name="40% - Accent5 15" xfId="618"/>
    <cellStyle name="40% - Accent5 15 2" xfId="619"/>
    <cellStyle name="40% - Accent5 15 3" xfId="620"/>
    <cellStyle name="40% - Accent5 15 4" xfId="621"/>
    <cellStyle name="40% - Accent5 15 5" xfId="622"/>
    <cellStyle name="40% - Accent5 15 6" xfId="623"/>
    <cellStyle name="40% - Accent5 15 7" xfId="624"/>
    <cellStyle name="40% - Accent5 16" xfId="625"/>
    <cellStyle name="40% - Accent5 17" xfId="626"/>
    <cellStyle name="40% - Accent5 18" xfId="627"/>
    <cellStyle name="40% - Accent5 19" xfId="628"/>
    <cellStyle name="40% - Accent5 2" xfId="629"/>
    <cellStyle name="40% - Accent5 2 2" xfId="630"/>
    <cellStyle name="40% - Accent5 2 3" xfId="631"/>
    <cellStyle name="40% - Accent5 20" xfId="632"/>
    <cellStyle name="40% - Accent5 21" xfId="633"/>
    <cellStyle name="40% - Accent5 22" xfId="634"/>
    <cellStyle name="40% - Accent5 3" xfId="635"/>
    <cellStyle name="40% - Accent5 3 2" xfId="636"/>
    <cellStyle name="40% - Accent5 3 3" xfId="637"/>
    <cellStyle name="40% - Accent5 4" xfId="638"/>
    <cellStyle name="40% - Accent5 4 2" xfId="639"/>
    <cellStyle name="40% - Accent5 4 3" xfId="640"/>
    <cellStyle name="40% - Accent5 5 2" xfId="641"/>
    <cellStyle name="40% - Accent5 5 3" xfId="642"/>
    <cellStyle name="40% - Accent5 6 2" xfId="643"/>
    <cellStyle name="40% - Accent5 6 3" xfId="644"/>
    <cellStyle name="40% - Accent5 7 2" xfId="645"/>
    <cellStyle name="40% - Accent5 7 3" xfId="646"/>
    <cellStyle name="40% - Accent5 8 2" xfId="647"/>
    <cellStyle name="40% - Accent5 8 3" xfId="648"/>
    <cellStyle name="40% - Accent5 9 2" xfId="649"/>
    <cellStyle name="40% - Accent5 9 3" xfId="650"/>
    <cellStyle name="40% - Accent6" xfId="41" builtinId="51" customBuiltin="1"/>
    <cellStyle name="40% - Accent6 10 2" xfId="651"/>
    <cellStyle name="40% - Accent6 10 3" xfId="652"/>
    <cellStyle name="40% - Accent6 11 2" xfId="653"/>
    <cellStyle name="40% - Accent6 11 3" xfId="654"/>
    <cellStyle name="40% - Accent6 12 2" xfId="655"/>
    <cellStyle name="40% - Accent6 12 3" xfId="656"/>
    <cellStyle name="40% - Accent6 13 2" xfId="657"/>
    <cellStyle name="40% - Accent6 13 3" xfId="658"/>
    <cellStyle name="40% - Accent6 14 2" xfId="659"/>
    <cellStyle name="40% - Accent6 14 3" xfId="660"/>
    <cellStyle name="40% - Accent6 15" xfId="661"/>
    <cellStyle name="40% - Accent6 15 2" xfId="662"/>
    <cellStyle name="40% - Accent6 15 3" xfId="663"/>
    <cellStyle name="40% - Accent6 15 4" xfId="664"/>
    <cellStyle name="40% - Accent6 15 5" xfId="665"/>
    <cellStyle name="40% - Accent6 15 6" xfId="666"/>
    <cellStyle name="40% - Accent6 15 7" xfId="667"/>
    <cellStyle name="40% - Accent6 16" xfId="668"/>
    <cellStyle name="40% - Accent6 17" xfId="669"/>
    <cellStyle name="40% - Accent6 18" xfId="670"/>
    <cellStyle name="40% - Accent6 19" xfId="671"/>
    <cellStyle name="40% - Accent6 2" xfId="672"/>
    <cellStyle name="40% - Accent6 2 2" xfId="673"/>
    <cellStyle name="40% - Accent6 2 3" xfId="674"/>
    <cellStyle name="40% - Accent6 20" xfId="675"/>
    <cellStyle name="40% - Accent6 21" xfId="676"/>
    <cellStyle name="40% - Accent6 22" xfId="677"/>
    <cellStyle name="40% - Accent6 3" xfId="678"/>
    <cellStyle name="40% - Accent6 3 2" xfId="679"/>
    <cellStyle name="40% - Accent6 3 3" xfId="680"/>
    <cellStyle name="40% - Accent6 4" xfId="681"/>
    <cellStyle name="40% - Accent6 4 2" xfId="682"/>
    <cellStyle name="40% - Accent6 4 3" xfId="683"/>
    <cellStyle name="40% - Accent6 5 2" xfId="684"/>
    <cellStyle name="40% - Accent6 5 3" xfId="685"/>
    <cellStyle name="40% - Accent6 6 2" xfId="686"/>
    <cellStyle name="40% - Accent6 6 3" xfId="687"/>
    <cellStyle name="40% - Accent6 7 2" xfId="688"/>
    <cellStyle name="40% - Accent6 7 3" xfId="689"/>
    <cellStyle name="40% - Accent6 8 2" xfId="690"/>
    <cellStyle name="40% - Accent6 8 3" xfId="691"/>
    <cellStyle name="40% - Accent6 9 2" xfId="692"/>
    <cellStyle name="40% - Accent6 9 3" xfId="693"/>
    <cellStyle name="60% - Accent1" xfId="22" builtinId="32" customBuiltin="1"/>
    <cellStyle name="60% - Accent1 10 2" xfId="694"/>
    <cellStyle name="60% - Accent1 10 3" xfId="695"/>
    <cellStyle name="60% - Accent1 11 2" xfId="696"/>
    <cellStyle name="60% - Accent1 11 3" xfId="697"/>
    <cellStyle name="60% - Accent1 12 2" xfId="698"/>
    <cellStyle name="60% - Accent1 12 3" xfId="699"/>
    <cellStyle name="60% - Accent1 13 2" xfId="700"/>
    <cellStyle name="60% - Accent1 13 3" xfId="701"/>
    <cellStyle name="60% - Accent1 14 2" xfId="702"/>
    <cellStyle name="60% - Accent1 14 3" xfId="703"/>
    <cellStyle name="60% - Accent1 15" xfId="704"/>
    <cellStyle name="60% - Accent1 15 2" xfId="705"/>
    <cellStyle name="60% - Accent1 15 3" xfId="706"/>
    <cellStyle name="60% - Accent1 15 4" xfId="707"/>
    <cellStyle name="60% - Accent1 15 5" xfId="708"/>
    <cellStyle name="60% - Accent1 15 6" xfId="709"/>
    <cellStyle name="60% - Accent1 15 7" xfId="710"/>
    <cellStyle name="60% - Accent1 16" xfId="711"/>
    <cellStyle name="60% - Accent1 17" xfId="712"/>
    <cellStyle name="60% - Accent1 18" xfId="713"/>
    <cellStyle name="60% - Accent1 19" xfId="714"/>
    <cellStyle name="60% - Accent1 2" xfId="715"/>
    <cellStyle name="60% - Accent1 2 2" xfId="716"/>
    <cellStyle name="60% - Accent1 2 3" xfId="717"/>
    <cellStyle name="60% - Accent1 20" xfId="718"/>
    <cellStyle name="60% - Accent1 21" xfId="719"/>
    <cellStyle name="60% - Accent1 22" xfId="720"/>
    <cellStyle name="60% - Accent1 3" xfId="721"/>
    <cellStyle name="60% - Accent1 3 2" xfId="722"/>
    <cellStyle name="60% - Accent1 3 3" xfId="723"/>
    <cellStyle name="60% - Accent1 4 2" xfId="724"/>
    <cellStyle name="60% - Accent1 4 3" xfId="725"/>
    <cellStyle name="60% - Accent1 5 2" xfId="726"/>
    <cellStyle name="60% - Accent1 5 3" xfId="727"/>
    <cellStyle name="60% - Accent1 6 2" xfId="728"/>
    <cellStyle name="60% - Accent1 6 3" xfId="729"/>
    <cellStyle name="60% - Accent1 7 2" xfId="730"/>
    <cellStyle name="60% - Accent1 7 3" xfId="731"/>
    <cellStyle name="60% - Accent1 8 2" xfId="732"/>
    <cellStyle name="60% - Accent1 8 3" xfId="733"/>
    <cellStyle name="60% - Accent1 9 2" xfId="734"/>
    <cellStyle name="60% - Accent1 9 3" xfId="735"/>
    <cellStyle name="60% - Accent2" xfId="26" builtinId="36" customBuiltin="1"/>
    <cellStyle name="60% - Accent2 10 2" xfId="736"/>
    <cellStyle name="60% - Accent2 10 3" xfId="737"/>
    <cellStyle name="60% - Accent2 11 2" xfId="738"/>
    <cellStyle name="60% - Accent2 11 3" xfId="739"/>
    <cellStyle name="60% - Accent2 12 2" xfId="740"/>
    <cellStyle name="60% - Accent2 12 3" xfId="741"/>
    <cellStyle name="60% - Accent2 13 2" xfId="742"/>
    <cellStyle name="60% - Accent2 13 3" xfId="743"/>
    <cellStyle name="60% - Accent2 14 2" xfId="744"/>
    <cellStyle name="60% - Accent2 14 3" xfId="745"/>
    <cellStyle name="60% - Accent2 15" xfId="746"/>
    <cellStyle name="60% - Accent2 15 2" xfId="747"/>
    <cellStyle name="60% - Accent2 15 3" xfId="748"/>
    <cellStyle name="60% - Accent2 15 4" xfId="749"/>
    <cellStyle name="60% - Accent2 15 5" xfId="750"/>
    <cellStyle name="60% - Accent2 15 6" xfId="751"/>
    <cellStyle name="60% - Accent2 15 7" xfId="752"/>
    <cellStyle name="60% - Accent2 16" xfId="753"/>
    <cellStyle name="60% - Accent2 17" xfId="754"/>
    <cellStyle name="60% - Accent2 18" xfId="755"/>
    <cellStyle name="60% - Accent2 19" xfId="756"/>
    <cellStyle name="60% - Accent2 2" xfId="757"/>
    <cellStyle name="60% - Accent2 2 2" xfId="758"/>
    <cellStyle name="60% - Accent2 2 3" xfId="759"/>
    <cellStyle name="60% - Accent2 20" xfId="760"/>
    <cellStyle name="60% - Accent2 21" xfId="761"/>
    <cellStyle name="60% - Accent2 22" xfId="762"/>
    <cellStyle name="60% - Accent2 3" xfId="763"/>
    <cellStyle name="60% - Accent2 3 2" xfId="764"/>
    <cellStyle name="60% - Accent2 3 3" xfId="765"/>
    <cellStyle name="60% - Accent2 4 2" xfId="766"/>
    <cellStyle name="60% - Accent2 4 3" xfId="767"/>
    <cellStyle name="60% - Accent2 5 2" xfId="768"/>
    <cellStyle name="60% - Accent2 5 3" xfId="769"/>
    <cellStyle name="60% - Accent2 6 2" xfId="770"/>
    <cellStyle name="60% - Accent2 6 3" xfId="771"/>
    <cellStyle name="60% - Accent2 7 2" xfId="772"/>
    <cellStyle name="60% - Accent2 7 3" xfId="773"/>
    <cellStyle name="60% - Accent2 8 2" xfId="774"/>
    <cellStyle name="60% - Accent2 8 3" xfId="775"/>
    <cellStyle name="60% - Accent2 9 2" xfId="776"/>
    <cellStyle name="60% - Accent2 9 3" xfId="777"/>
    <cellStyle name="60% - Accent3" xfId="30" builtinId="40" customBuiltin="1"/>
    <cellStyle name="60% - Accent3 10 2" xfId="778"/>
    <cellStyle name="60% - Accent3 10 3" xfId="779"/>
    <cellStyle name="60% - Accent3 11 2" xfId="780"/>
    <cellStyle name="60% - Accent3 11 3" xfId="781"/>
    <cellStyle name="60% - Accent3 12 2" xfId="782"/>
    <cellStyle name="60% - Accent3 12 3" xfId="783"/>
    <cellStyle name="60% - Accent3 13 2" xfId="784"/>
    <cellStyle name="60% - Accent3 13 3" xfId="785"/>
    <cellStyle name="60% - Accent3 14 2" xfId="786"/>
    <cellStyle name="60% - Accent3 14 3" xfId="787"/>
    <cellStyle name="60% - Accent3 15" xfId="788"/>
    <cellStyle name="60% - Accent3 15 2" xfId="789"/>
    <cellStyle name="60% - Accent3 15 3" xfId="790"/>
    <cellStyle name="60% - Accent3 15 4" xfId="791"/>
    <cellStyle name="60% - Accent3 15 5" xfId="792"/>
    <cellStyle name="60% - Accent3 15 6" xfId="793"/>
    <cellStyle name="60% - Accent3 15 7" xfId="794"/>
    <cellStyle name="60% - Accent3 16" xfId="795"/>
    <cellStyle name="60% - Accent3 17" xfId="796"/>
    <cellStyle name="60% - Accent3 18" xfId="797"/>
    <cellStyle name="60% - Accent3 19" xfId="798"/>
    <cellStyle name="60% - Accent3 2" xfId="799"/>
    <cellStyle name="60% - Accent3 2 2" xfId="800"/>
    <cellStyle name="60% - Accent3 2 3" xfId="801"/>
    <cellStyle name="60% - Accent3 20" xfId="802"/>
    <cellStyle name="60% - Accent3 21" xfId="803"/>
    <cellStyle name="60% - Accent3 22" xfId="804"/>
    <cellStyle name="60% - Accent3 3" xfId="805"/>
    <cellStyle name="60% - Accent3 3 2" xfId="806"/>
    <cellStyle name="60% - Accent3 3 3" xfId="807"/>
    <cellStyle name="60% - Accent3 4 2" xfId="808"/>
    <cellStyle name="60% - Accent3 4 3" xfId="809"/>
    <cellStyle name="60% - Accent3 5 2" xfId="810"/>
    <cellStyle name="60% - Accent3 5 3" xfId="811"/>
    <cellStyle name="60% - Accent3 6 2" xfId="812"/>
    <cellStyle name="60% - Accent3 6 3" xfId="813"/>
    <cellStyle name="60% - Accent3 7 2" xfId="814"/>
    <cellStyle name="60% - Accent3 7 3" xfId="815"/>
    <cellStyle name="60% - Accent3 8 2" xfId="816"/>
    <cellStyle name="60% - Accent3 8 3" xfId="817"/>
    <cellStyle name="60% - Accent3 9 2" xfId="818"/>
    <cellStyle name="60% - Accent3 9 3" xfId="819"/>
    <cellStyle name="60% - Accent4" xfId="34" builtinId="44" customBuiltin="1"/>
    <cellStyle name="60% - Accent4 10 2" xfId="820"/>
    <cellStyle name="60% - Accent4 10 3" xfId="821"/>
    <cellStyle name="60% - Accent4 11 2" xfId="822"/>
    <cellStyle name="60% - Accent4 11 3" xfId="823"/>
    <cellStyle name="60% - Accent4 12 2" xfId="824"/>
    <cellStyle name="60% - Accent4 12 3" xfId="825"/>
    <cellStyle name="60% - Accent4 13 2" xfId="826"/>
    <cellStyle name="60% - Accent4 13 3" xfId="827"/>
    <cellStyle name="60% - Accent4 14 2" xfId="828"/>
    <cellStyle name="60% - Accent4 14 3" xfId="829"/>
    <cellStyle name="60% - Accent4 15" xfId="830"/>
    <cellStyle name="60% - Accent4 15 2" xfId="831"/>
    <cellStyle name="60% - Accent4 15 3" xfId="832"/>
    <cellStyle name="60% - Accent4 15 4" xfId="833"/>
    <cellStyle name="60% - Accent4 15 5" xfId="834"/>
    <cellStyle name="60% - Accent4 15 6" xfId="835"/>
    <cellStyle name="60% - Accent4 15 7" xfId="836"/>
    <cellStyle name="60% - Accent4 16" xfId="837"/>
    <cellStyle name="60% - Accent4 17" xfId="838"/>
    <cellStyle name="60% - Accent4 18" xfId="839"/>
    <cellStyle name="60% - Accent4 19" xfId="840"/>
    <cellStyle name="60% - Accent4 2" xfId="841"/>
    <cellStyle name="60% - Accent4 2 2" xfId="842"/>
    <cellStyle name="60% - Accent4 2 3" xfId="843"/>
    <cellStyle name="60% - Accent4 20" xfId="844"/>
    <cellStyle name="60% - Accent4 21" xfId="845"/>
    <cellStyle name="60% - Accent4 22" xfId="846"/>
    <cellStyle name="60% - Accent4 3" xfId="847"/>
    <cellStyle name="60% - Accent4 3 2" xfId="848"/>
    <cellStyle name="60% - Accent4 3 3" xfId="849"/>
    <cellStyle name="60% - Accent4 4 2" xfId="850"/>
    <cellStyle name="60% - Accent4 4 3" xfId="851"/>
    <cellStyle name="60% - Accent4 5 2" xfId="852"/>
    <cellStyle name="60% - Accent4 5 3" xfId="853"/>
    <cellStyle name="60% - Accent4 6 2" xfId="854"/>
    <cellStyle name="60% - Accent4 6 3" xfId="855"/>
    <cellStyle name="60% - Accent4 7 2" xfId="856"/>
    <cellStyle name="60% - Accent4 7 3" xfId="857"/>
    <cellStyle name="60% - Accent4 8 2" xfId="858"/>
    <cellStyle name="60% - Accent4 8 3" xfId="859"/>
    <cellStyle name="60% - Accent4 9 2" xfId="860"/>
    <cellStyle name="60% - Accent4 9 3" xfId="861"/>
    <cellStyle name="60% - Accent5" xfId="38" builtinId="48" customBuiltin="1"/>
    <cellStyle name="60% - Accent5 10 2" xfId="862"/>
    <cellStyle name="60% - Accent5 10 3" xfId="863"/>
    <cellStyle name="60% - Accent5 11 2" xfId="864"/>
    <cellStyle name="60% - Accent5 11 3" xfId="865"/>
    <cellStyle name="60% - Accent5 12 2" xfId="866"/>
    <cellStyle name="60% - Accent5 12 3" xfId="867"/>
    <cellStyle name="60% - Accent5 13 2" xfId="868"/>
    <cellStyle name="60% - Accent5 13 3" xfId="869"/>
    <cellStyle name="60% - Accent5 14 2" xfId="870"/>
    <cellStyle name="60% - Accent5 14 3" xfId="871"/>
    <cellStyle name="60% - Accent5 15" xfId="872"/>
    <cellStyle name="60% - Accent5 15 2" xfId="873"/>
    <cellStyle name="60% - Accent5 15 3" xfId="874"/>
    <cellStyle name="60% - Accent5 15 4" xfId="875"/>
    <cellStyle name="60% - Accent5 15 5" xfId="876"/>
    <cellStyle name="60% - Accent5 15 6" xfId="877"/>
    <cellStyle name="60% - Accent5 15 7" xfId="878"/>
    <cellStyle name="60% - Accent5 16" xfId="879"/>
    <cellStyle name="60% - Accent5 17" xfId="880"/>
    <cellStyle name="60% - Accent5 18" xfId="881"/>
    <cellStyle name="60% - Accent5 19" xfId="882"/>
    <cellStyle name="60% - Accent5 2" xfId="883"/>
    <cellStyle name="60% - Accent5 2 2" xfId="884"/>
    <cellStyle name="60% - Accent5 2 3" xfId="885"/>
    <cellStyle name="60% - Accent5 20" xfId="886"/>
    <cellStyle name="60% - Accent5 21" xfId="887"/>
    <cellStyle name="60% - Accent5 22" xfId="888"/>
    <cellStyle name="60% - Accent5 3" xfId="889"/>
    <cellStyle name="60% - Accent5 3 2" xfId="890"/>
    <cellStyle name="60% - Accent5 3 3" xfId="891"/>
    <cellStyle name="60% - Accent5 4 2" xfId="892"/>
    <cellStyle name="60% - Accent5 4 3" xfId="893"/>
    <cellStyle name="60% - Accent5 5 2" xfId="894"/>
    <cellStyle name="60% - Accent5 5 3" xfId="895"/>
    <cellStyle name="60% - Accent5 6 2" xfId="896"/>
    <cellStyle name="60% - Accent5 6 3" xfId="897"/>
    <cellStyle name="60% - Accent5 7 2" xfId="898"/>
    <cellStyle name="60% - Accent5 7 3" xfId="899"/>
    <cellStyle name="60% - Accent5 8 2" xfId="900"/>
    <cellStyle name="60% - Accent5 8 3" xfId="901"/>
    <cellStyle name="60% - Accent5 9 2" xfId="902"/>
    <cellStyle name="60% - Accent5 9 3" xfId="903"/>
    <cellStyle name="60% - Accent6" xfId="42" builtinId="52" customBuiltin="1"/>
    <cellStyle name="60% - Accent6 10 2" xfId="904"/>
    <cellStyle name="60% - Accent6 10 3" xfId="905"/>
    <cellStyle name="60% - Accent6 11 2" xfId="906"/>
    <cellStyle name="60% - Accent6 11 3" xfId="907"/>
    <cellStyle name="60% - Accent6 12 2" xfId="908"/>
    <cellStyle name="60% - Accent6 12 3" xfId="909"/>
    <cellStyle name="60% - Accent6 13 2" xfId="910"/>
    <cellStyle name="60% - Accent6 13 3" xfId="911"/>
    <cellStyle name="60% - Accent6 14 2" xfId="912"/>
    <cellStyle name="60% - Accent6 14 3" xfId="913"/>
    <cellStyle name="60% - Accent6 15" xfId="914"/>
    <cellStyle name="60% - Accent6 15 2" xfId="915"/>
    <cellStyle name="60% - Accent6 15 3" xfId="916"/>
    <cellStyle name="60% - Accent6 15 4" xfId="917"/>
    <cellStyle name="60% - Accent6 15 5" xfId="918"/>
    <cellStyle name="60% - Accent6 15 6" xfId="919"/>
    <cellStyle name="60% - Accent6 15 7" xfId="920"/>
    <cellStyle name="60% - Accent6 16" xfId="921"/>
    <cellStyle name="60% - Accent6 17" xfId="922"/>
    <cellStyle name="60% - Accent6 18" xfId="923"/>
    <cellStyle name="60% - Accent6 19" xfId="924"/>
    <cellStyle name="60% - Accent6 2" xfId="925"/>
    <cellStyle name="60% - Accent6 2 2" xfId="926"/>
    <cellStyle name="60% - Accent6 2 3" xfId="927"/>
    <cellStyle name="60% - Accent6 20" xfId="928"/>
    <cellStyle name="60% - Accent6 21" xfId="929"/>
    <cellStyle name="60% - Accent6 22" xfId="930"/>
    <cellStyle name="60% - Accent6 3" xfId="931"/>
    <cellStyle name="60% - Accent6 3 2" xfId="932"/>
    <cellStyle name="60% - Accent6 3 3" xfId="933"/>
    <cellStyle name="60% - Accent6 4 2" xfId="934"/>
    <cellStyle name="60% - Accent6 4 3" xfId="935"/>
    <cellStyle name="60% - Accent6 5 2" xfId="936"/>
    <cellStyle name="60% - Accent6 5 3" xfId="937"/>
    <cellStyle name="60% - Accent6 6 2" xfId="938"/>
    <cellStyle name="60% - Accent6 6 3" xfId="939"/>
    <cellStyle name="60% - Accent6 7 2" xfId="940"/>
    <cellStyle name="60% - Accent6 7 3" xfId="941"/>
    <cellStyle name="60% - Accent6 8 2" xfId="942"/>
    <cellStyle name="60% - Accent6 8 3" xfId="943"/>
    <cellStyle name="60% - Accent6 9 2" xfId="944"/>
    <cellStyle name="60% - Accent6 9 3" xfId="945"/>
    <cellStyle name="Accent1" xfId="19" builtinId="29" customBuiltin="1"/>
    <cellStyle name="Accent1 10 2" xfId="946"/>
    <cellStyle name="Accent1 10 3" xfId="947"/>
    <cellStyle name="Accent1 11 2" xfId="948"/>
    <cellStyle name="Accent1 11 3" xfId="949"/>
    <cellStyle name="Accent1 12 2" xfId="950"/>
    <cellStyle name="Accent1 12 3" xfId="951"/>
    <cellStyle name="Accent1 13 2" xfId="952"/>
    <cellStyle name="Accent1 13 3" xfId="953"/>
    <cellStyle name="Accent1 14 2" xfId="954"/>
    <cellStyle name="Accent1 14 3" xfId="955"/>
    <cellStyle name="Accent1 15" xfId="956"/>
    <cellStyle name="Accent1 15 2" xfId="957"/>
    <cellStyle name="Accent1 15 3" xfId="958"/>
    <cellStyle name="Accent1 15 4" xfId="959"/>
    <cellStyle name="Accent1 15 5" xfId="960"/>
    <cellStyle name="Accent1 15 6" xfId="961"/>
    <cellStyle name="Accent1 15 7" xfId="962"/>
    <cellStyle name="Accent1 16" xfId="963"/>
    <cellStyle name="Accent1 17" xfId="964"/>
    <cellStyle name="Accent1 18" xfId="965"/>
    <cellStyle name="Accent1 19" xfId="966"/>
    <cellStyle name="Accent1 2" xfId="967"/>
    <cellStyle name="Accent1 2 2" xfId="968"/>
    <cellStyle name="Accent1 2 3" xfId="969"/>
    <cellStyle name="Accent1 20" xfId="970"/>
    <cellStyle name="Accent1 21" xfId="971"/>
    <cellStyle name="Accent1 22" xfId="972"/>
    <cellStyle name="Accent1 3" xfId="973"/>
    <cellStyle name="Accent1 3 2" xfId="974"/>
    <cellStyle name="Accent1 3 3" xfId="975"/>
    <cellStyle name="Accent1 4 2" xfId="976"/>
    <cellStyle name="Accent1 4 3" xfId="977"/>
    <cellStyle name="Accent1 5 2" xfId="978"/>
    <cellStyle name="Accent1 5 3" xfId="979"/>
    <cellStyle name="Accent1 6 2" xfId="980"/>
    <cellStyle name="Accent1 6 3" xfId="981"/>
    <cellStyle name="Accent1 7 2" xfId="982"/>
    <cellStyle name="Accent1 7 3" xfId="983"/>
    <cellStyle name="Accent1 8 2" xfId="984"/>
    <cellStyle name="Accent1 8 3" xfId="985"/>
    <cellStyle name="Accent1 9 2" xfId="986"/>
    <cellStyle name="Accent1 9 3" xfId="987"/>
    <cellStyle name="Accent2" xfId="23" builtinId="33" customBuiltin="1"/>
    <cellStyle name="Accent2 10 2" xfId="988"/>
    <cellStyle name="Accent2 10 3" xfId="989"/>
    <cellStyle name="Accent2 11 2" xfId="990"/>
    <cellStyle name="Accent2 11 3" xfId="991"/>
    <cellStyle name="Accent2 12 2" xfId="992"/>
    <cellStyle name="Accent2 12 3" xfId="993"/>
    <cellStyle name="Accent2 13 2" xfId="994"/>
    <cellStyle name="Accent2 13 3" xfId="995"/>
    <cellStyle name="Accent2 14 2" xfId="996"/>
    <cellStyle name="Accent2 14 3" xfId="997"/>
    <cellStyle name="Accent2 15" xfId="998"/>
    <cellStyle name="Accent2 15 2" xfId="999"/>
    <cellStyle name="Accent2 15 3" xfId="1000"/>
    <cellStyle name="Accent2 15 4" xfId="1001"/>
    <cellStyle name="Accent2 15 5" xfId="1002"/>
    <cellStyle name="Accent2 15 6" xfId="1003"/>
    <cellStyle name="Accent2 15 7" xfId="1004"/>
    <cellStyle name="Accent2 16" xfId="1005"/>
    <cellStyle name="Accent2 17" xfId="1006"/>
    <cellStyle name="Accent2 18" xfId="1007"/>
    <cellStyle name="Accent2 19" xfId="1008"/>
    <cellStyle name="Accent2 2" xfId="1009"/>
    <cellStyle name="Accent2 2 2" xfId="1010"/>
    <cellStyle name="Accent2 2 3" xfId="1011"/>
    <cellStyle name="Accent2 20" xfId="1012"/>
    <cellStyle name="Accent2 21" xfId="1013"/>
    <cellStyle name="Accent2 22" xfId="1014"/>
    <cellStyle name="Accent2 3" xfId="1015"/>
    <cellStyle name="Accent2 3 2" xfId="1016"/>
    <cellStyle name="Accent2 3 3" xfId="1017"/>
    <cellStyle name="Accent2 4 2" xfId="1018"/>
    <cellStyle name="Accent2 4 3" xfId="1019"/>
    <cellStyle name="Accent2 5 2" xfId="1020"/>
    <cellStyle name="Accent2 5 3" xfId="1021"/>
    <cellStyle name="Accent2 6 2" xfId="1022"/>
    <cellStyle name="Accent2 6 3" xfId="1023"/>
    <cellStyle name="Accent2 7 2" xfId="1024"/>
    <cellStyle name="Accent2 7 3" xfId="1025"/>
    <cellStyle name="Accent2 8 2" xfId="1026"/>
    <cellStyle name="Accent2 8 3" xfId="1027"/>
    <cellStyle name="Accent2 9 2" xfId="1028"/>
    <cellStyle name="Accent2 9 3" xfId="1029"/>
    <cellStyle name="Accent3" xfId="27" builtinId="37" customBuiltin="1"/>
    <cellStyle name="Accent3 10 2" xfId="1030"/>
    <cellStyle name="Accent3 10 3" xfId="1031"/>
    <cellStyle name="Accent3 11 2" xfId="1032"/>
    <cellStyle name="Accent3 11 3" xfId="1033"/>
    <cellStyle name="Accent3 12 2" xfId="1034"/>
    <cellStyle name="Accent3 12 3" xfId="1035"/>
    <cellStyle name="Accent3 13 2" xfId="1036"/>
    <cellStyle name="Accent3 13 3" xfId="1037"/>
    <cellStyle name="Accent3 14 2" xfId="1038"/>
    <cellStyle name="Accent3 14 3" xfId="1039"/>
    <cellStyle name="Accent3 15" xfId="1040"/>
    <cellStyle name="Accent3 15 2" xfId="1041"/>
    <cellStyle name="Accent3 15 3" xfId="1042"/>
    <cellStyle name="Accent3 15 4" xfId="1043"/>
    <cellStyle name="Accent3 15 5" xfId="1044"/>
    <cellStyle name="Accent3 15 6" xfId="1045"/>
    <cellStyle name="Accent3 15 7" xfId="1046"/>
    <cellStyle name="Accent3 16" xfId="1047"/>
    <cellStyle name="Accent3 17" xfId="1048"/>
    <cellStyle name="Accent3 18" xfId="1049"/>
    <cellStyle name="Accent3 19" xfId="1050"/>
    <cellStyle name="Accent3 2" xfId="1051"/>
    <cellStyle name="Accent3 2 2" xfId="1052"/>
    <cellStyle name="Accent3 2 3" xfId="1053"/>
    <cellStyle name="Accent3 20" xfId="1054"/>
    <cellStyle name="Accent3 21" xfId="1055"/>
    <cellStyle name="Accent3 22" xfId="1056"/>
    <cellStyle name="Accent3 3" xfId="1057"/>
    <cellStyle name="Accent3 3 2" xfId="1058"/>
    <cellStyle name="Accent3 3 3" xfId="1059"/>
    <cellStyle name="Accent3 4 2" xfId="1060"/>
    <cellStyle name="Accent3 4 3" xfId="1061"/>
    <cellStyle name="Accent3 5 2" xfId="1062"/>
    <cellStyle name="Accent3 5 3" xfId="1063"/>
    <cellStyle name="Accent3 6 2" xfId="1064"/>
    <cellStyle name="Accent3 6 3" xfId="1065"/>
    <cellStyle name="Accent3 7 2" xfId="1066"/>
    <cellStyle name="Accent3 7 3" xfId="1067"/>
    <cellStyle name="Accent3 8 2" xfId="1068"/>
    <cellStyle name="Accent3 8 3" xfId="1069"/>
    <cellStyle name="Accent3 9 2" xfId="1070"/>
    <cellStyle name="Accent3 9 3" xfId="1071"/>
    <cellStyle name="Accent4" xfId="31" builtinId="41" customBuiltin="1"/>
    <cellStyle name="Accent4 10 2" xfId="1072"/>
    <cellStyle name="Accent4 10 3" xfId="1073"/>
    <cellStyle name="Accent4 11 2" xfId="1074"/>
    <cellStyle name="Accent4 11 3" xfId="1075"/>
    <cellStyle name="Accent4 12 2" xfId="1076"/>
    <cellStyle name="Accent4 12 3" xfId="1077"/>
    <cellStyle name="Accent4 13 2" xfId="1078"/>
    <cellStyle name="Accent4 13 3" xfId="1079"/>
    <cellStyle name="Accent4 14 2" xfId="1080"/>
    <cellStyle name="Accent4 14 3" xfId="1081"/>
    <cellStyle name="Accent4 15" xfId="1082"/>
    <cellStyle name="Accent4 15 2" xfId="1083"/>
    <cellStyle name="Accent4 15 3" xfId="1084"/>
    <cellStyle name="Accent4 15 4" xfId="1085"/>
    <cellStyle name="Accent4 15 5" xfId="1086"/>
    <cellStyle name="Accent4 15 6" xfId="1087"/>
    <cellStyle name="Accent4 15 7" xfId="1088"/>
    <cellStyle name="Accent4 16" xfId="1089"/>
    <cellStyle name="Accent4 17" xfId="1090"/>
    <cellStyle name="Accent4 18" xfId="1091"/>
    <cellStyle name="Accent4 19" xfId="1092"/>
    <cellStyle name="Accent4 2" xfId="1093"/>
    <cellStyle name="Accent4 2 2" xfId="1094"/>
    <cellStyle name="Accent4 2 3" xfId="1095"/>
    <cellStyle name="Accent4 20" xfId="1096"/>
    <cellStyle name="Accent4 21" xfId="1097"/>
    <cellStyle name="Accent4 22" xfId="1098"/>
    <cellStyle name="Accent4 3" xfId="1099"/>
    <cellStyle name="Accent4 3 2" xfId="1100"/>
    <cellStyle name="Accent4 3 3" xfId="1101"/>
    <cellStyle name="Accent4 4 2" xfId="1102"/>
    <cellStyle name="Accent4 4 3" xfId="1103"/>
    <cellStyle name="Accent4 5 2" xfId="1104"/>
    <cellStyle name="Accent4 5 3" xfId="1105"/>
    <cellStyle name="Accent4 6 2" xfId="1106"/>
    <cellStyle name="Accent4 6 3" xfId="1107"/>
    <cellStyle name="Accent4 7 2" xfId="1108"/>
    <cellStyle name="Accent4 7 3" xfId="1109"/>
    <cellStyle name="Accent4 8 2" xfId="1110"/>
    <cellStyle name="Accent4 8 3" xfId="1111"/>
    <cellStyle name="Accent4 9 2" xfId="1112"/>
    <cellStyle name="Accent4 9 3" xfId="1113"/>
    <cellStyle name="Accent5" xfId="35" builtinId="45" customBuiltin="1"/>
    <cellStyle name="Accent5 10 2" xfId="1114"/>
    <cellStyle name="Accent5 10 3" xfId="1115"/>
    <cellStyle name="Accent5 11 2" xfId="1116"/>
    <cellStyle name="Accent5 11 3" xfId="1117"/>
    <cellStyle name="Accent5 12 2" xfId="1118"/>
    <cellStyle name="Accent5 12 3" xfId="1119"/>
    <cellStyle name="Accent5 13 2" xfId="1120"/>
    <cellStyle name="Accent5 13 3" xfId="1121"/>
    <cellStyle name="Accent5 14 2" xfId="1122"/>
    <cellStyle name="Accent5 14 3" xfId="1123"/>
    <cellStyle name="Accent5 15" xfId="1124"/>
    <cellStyle name="Accent5 15 2" xfId="1125"/>
    <cellStyle name="Accent5 15 3" xfId="1126"/>
    <cellStyle name="Accent5 15 4" xfId="1127"/>
    <cellStyle name="Accent5 15 5" xfId="1128"/>
    <cellStyle name="Accent5 15 6" xfId="1129"/>
    <cellStyle name="Accent5 15 7" xfId="1130"/>
    <cellStyle name="Accent5 16" xfId="1131"/>
    <cellStyle name="Accent5 17" xfId="1132"/>
    <cellStyle name="Accent5 18" xfId="1133"/>
    <cellStyle name="Accent5 19" xfId="1134"/>
    <cellStyle name="Accent5 2" xfId="1135"/>
    <cellStyle name="Accent5 2 2" xfId="1136"/>
    <cellStyle name="Accent5 2 3" xfId="1137"/>
    <cellStyle name="Accent5 20" xfId="1138"/>
    <cellStyle name="Accent5 21" xfId="1139"/>
    <cellStyle name="Accent5 22" xfId="1140"/>
    <cellStyle name="Accent5 3" xfId="1141"/>
    <cellStyle name="Accent5 3 2" xfId="1142"/>
    <cellStyle name="Accent5 3 3" xfId="1143"/>
    <cellStyle name="Accent5 4 2" xfId="1144"/>
    <cellStyle name="Accent5 4 3" xfId="1145"/>
    <cellStyle name="Accent5 5 2" xfId="1146"/>
    <cellStyle name="Accent5 5 3" xfId="1147"/>
    <cellStyle name="Accent5 6 2" xfId="1148"/>
    <cellStyle name="Accent5 6 3" xfId="1149"/>
    <cellStyle name="Accent5 7 2" xfId="1150"/>
    <cellStyle name="Accent5 7 3" xfId="1151"/>
    <cellStyle name="Accent5 8 2" xfId="1152"/>
    <cellStyle name="Accent5 8 3" xfId="1153"/>
    <cellStyle name="Accent5 9 2" xfId="1154"/>
    <cellStyle name="Accent5 9 3" xfId="1155"/>
    <cellStyle name="Accent6" xfId="39" builtinId="49" customBuiltin="1"/>
    <cellStyle name="Accent6 10 2" xfId="1156"/>
    <cellStyle name="Accent6 10 3" xfId="1157"/>
    <cellStyle name="Accent6 11 2" xfId="1158"/>
    <cellStyle name="Accent6 11 3" xfId="1159"/>
    <cellStyle name="Accent6 12 2" xfId="1160"/>
    <cellStyle name="Accent6 12 3" xfId="1161"/>
    <cellStyle name="Accent6 13 2" xfId="1162"/>
    <cellStyle name="Accent6 13 3" xfId="1163"/>
    <cellStyle name="Accent6 14 2" xfId="1164"/>
    <cellStyle name="Accent6 14 3" xfId="1165"/>
    <cellStyle name="Accent6 15" xfId="1166"/>
    <cellStyle name="Accent6 15 2" xfId="1167"/>
    <cellStyle name="Accent6 15 3" xfId="1168"/>
    <cellStyle name="Accent6 15 4" xfId="1169"/>
    <cellStyle name="Accent6 15 5" xfId="1170"/>
    <cellStyle name="Accent6 15 6" xfId="1171"/>
    <cellStyle name="Accent6 15 7" xfId="1172"/>
    <cellStyle name="Accent6 16" xfId="1173"/>
    <cellStyle name="Accent6 17" xfId="1174"/>
    <cellStyle name="Accent6 18" xfId="1175"/>
    <cellStyle name="Accent6 19" xfId="1176"/>
    <cellStyle name="Accent6 2" xfId="1177"/>
    <cellStyle name="Accent6 2 2" xfId="1178"/>
    <cellStyle name="Accent6 2 3" xfId="1179"/>
    <cellStyle name="Accent6 20" xfId="1180"/>
    <cellStyle name="Accent6 21" xfId="1181"/>
    <cellStyle name="Accent6 22" xfId="1182"/>
    <cellStyle name="Accent6 3" xfId="1183"/>
    <cellStyle name="Accent6 3 2" xfId="1184"/>
    <cellStyle name="Accent6 3 3" xfId="1185"/>
    <cellStyle name="Accent6 4 2" xfId="1186"/>
    <cellStyle name="Accent6 4 3" xfId="1187"/>
    <cellStyle name="Accent6 5 2" xfId="1188"/>
    <cellStyle name="Accent6 5 3" xfId="1189"/>
    <cellStyle name="Accent6 6 2" xfId="1190"/>
    <cellStyle name="Accent6 6 3" xfId="1191"/>
    <cellStyle name="Accent6 7 2" xfId="1192"/>
    <cellStyle name="Accent6 7 3" xfId="1193"/>
    <cellStyle name="Accent6 8 2" xfId="1194"/>
    <cellStyle name="Accent6 8 3" xfId="1195"/>
    <cellStyle name="Accent6 9 2" xfId="1196"/>
    <cellStyle name="Accent6 9 3" xfId="1197"/>
    <cellStyle name="Bad" xfId="8" builtinId="27" customBuiltin="1"/>
    <cellStyle name="Bad 10 2" xfId="1198"/>
    <cellStyle name="Bad 10 3" xfId="1199"/>
    <cellStyle name="Bad 11 2" xfId="1200"/>
    <cellStyle name="Bad 11 3" xfId="1201"/>
    <cellStyle name="Bad 12 2" xfId="1202"/>
    <cellStyle name="Bad 12 3" xfId="1203"/>
    <cellStyle name="Bad 13 2" xfId="1204"/>
    <cellStyle name="Bad 13 3" xfId="1205"/>
    <cellStyle name="Bad 14 2" xfId="1206"/>
    <cellStyle name="Bad 14 3" xfId="1207"/>
    <cellStyle name="Bad 15" xfId="1208"/>
    <cellStyle name="Bad 15 2" xfId="1209"/>
    <cellStyle name="Bad 15 3" xfId="1210"/>
    <cellStyle name="Bad 15 4" xfId="1211"/>
    <cellStyle name="Bad 15 5" xfId="1212"/>
    <cellStyle name="Bad 15 6" xfId="1213"/>
    <cellStyle name="Bad 15 7" xfId="1214"/>
    <cellStyle name="Bad 16" xfId="1215"/>
    <cellStyle name="Bad 17" xfId="1216"/>
    <cellStyle name="Bad 18" xfId="1217"/>
    <cellStyle name="Bad 19" xfId="1218"/>
    <cellStyle name="Bad 2" xfId="1219"/>
    <cellStyle name="Bad 2 2" xfId="1220"/>
    <cellStyle name="Bad 2 3" xfId="1221"/>
    <cellStyle name="Bad 20" xfId="1222"/>
    <cellStyle name="Bad 21" xfId="1223"/>
    <cellStyle name="Bad 22" xfId="1224"/>
    <cellStyle name="Bad 3" xfId="1225"/>
    <cellStyle name="Bad 3 2" xfId="1226"/>
    <cellStyle name="Bad 3 3" xfId="1227"/>
    <cellStyle name="Bad 4 2" xfId="1228"/>
    <cellStyle name="Bad 4 3" xfId="1229"/>
    <cellStyle name="Bad 5 2" xfId="1230"/>
    <cellStyle name="Bad 5 3" xfId="1231"/>
    <cellStyle name="Bad 6 2" xfId="1232"/>
    <cellStyle name="Bad 6 3" xfId="1233"/>
    <cellStyle name="Bad 7 2" xfId="1234"/>
    <cellStyle name="Bad 7 3" xfId="1235"/>
    <cellStyle name="Bad 8 2" xfId="1236"/>
    <cellStyle name="Bad 8 3" xfId="1237"/>
    <cellStyle name="Bad 9 2" xfId="1238"/>
    <cellStyle name="Bad 9 3" xfId="1239"/>
    <cellStyle name="Calculation" xfId="12" builtinId="22" customBuiltin="1"/>
    <cellStyle name="Calculation 10 2" xfId="1240"/>
    <cellStyle name="Calculation 10 3" xfId="1241"/>
    <cellStyle name="Calculation 11 2" xfId="1242"/>
    <cellStyle name="Calculation 11 3" xfId="1243"/>
    <cellStyle name="Calculation 12 2" xfId="1244"/>
    <cellStyle name="Calculation 12 3" xfId="1245"/>
    <cellStyle name="Calculation 13 2" xfId="1246"/>
    <cellStyle name="Calculation 13 3" xfId="1247"/>
    <cellStyle name="Calculation 14 2" xfId="1248"/>
    <cellStyle name="Calculation 14 3" xfId="1249"/>
    <cellStyle name="Calculation 15" xfId="1250"/>
    <cellStyle name="Calculation 15 2" xfId="1251"/>
    <cellStyle name="Calculation 15 3" xfId="1252"/>
    <cellStyle name="Calculation 15 4" xfId="1253"/>
    <cellStyle name="Calculation 15 5" xfId="1254"/>
    <cellStyle name="Calculation 15 6" xfId="1255"/>
    <cellStyle name="Calculation 15 7" xfId="1256"/>
    <cellStyle name="Calculation 16" xfId="1257"/>
    <cellStyle name="Calculation 17" xfId="1258"/>
    <cellStyle name="Calculation 18" xfId="1259"/>
    <cellStyle name="Calculation 19" xfId="1260"/>
    <cellStyle name="Calculation 2" xfId="1261"/>
    <cellStyle name="Calculation 2 2" xfId="1262"/>
    <cellStyle name="Calculation 2 3" xfId="1263"/>
    <cellStyle name="Calculation 20" xfId="1264"/>
    <cellStyle name="Calculation 21" xfId="1265"/>
    <cellStyle name="Calculation 22" xfId="1266"/>
    <cellStyle name="Calculation 3" xfId="1267"/>
    <cellStyle name="Calculation 3 2" xfId="1268"/>
    <cellStyle name="Calculation 3 3" xfId="1269"/>
    <cellStyle name="Calculation 4 2" xfId="1270"/>
    <cellStyle name="Calculation 4 3" xfId="1271"/>
    <cellStyle name="Calculation 5 2" xfId="1272"/>
    <cellStyle name="Calculation 5 3" xfId="1273"/>
    <cellStyle name="Calculation 6 2" xfId="1274"/>
    <cellStyle name="Calculation 6 3" xfId="1275"/>
    <cellStyle name="Calculation 7 2" xfId="1276"/>
    <cellStyle name="Calculation 7 3" xfId="1277"/>
    <cellStyle name="Calculation 8 2" xfId="1278"/>
    <cellStyle name="Calculation 8 3" xfId="1279"/>
    <cellStyle name="Calculation 9 2" xfId="1280"/>
    <cellStyle name="Calculation 9 3" xfId="1281"/>
    <cellStyle name="Check Cell" xfId="14" builtinId="23" customBuiltin="1"/>
    <cellStyle name="Check Cell 10 2" xfId="1282"/>
    <cellStyle name="Check Cell 10 3" xfId="1283"/>
    <cellStyle name="Check Cell 11 2" xfId="1284"/>
    <cellStyle name="Check Cell 11 3" xfId="1285"/>
    <cellStyle name="Check Cell 12 2" xfId="1286"/>
    <cellStyle name="Check Cell 12 3" xfId="1287"/>
    <cellStyle name="Check Cell 13 2" xfId="1288"/>
    <cellStyle name="Check Cell 13 3" xfId="1289"/>
    <cellStyle name="Check Cell 14 2" xfId="1290"/>
    <cellStyle name="Check Cell 14 3" xfId="1291"/>
    <cellStyle name="Check Cell 15" xfId="1292"/>
    <cellStyle name="Check Cell 15 2" xfId="1293"/>
    <cellStyle name="Check Cell 15 3" xfId="1294"/>
    <cellStyle name="Check Cell 15 4" xfId="1295"/>
    <cellStyle name="Check Cell 15 5" xfId="1296"/>
    <cellStyle name="Check Cell 15 6" xfId="1297"/>
    <cellStyle name="Check Cell 15 7" xfId="1298"/>
    <cellStyle name="Check Cell 16" xfId="1299"/>
    <cellStyle name="Check Cell 17" xfId="1300"/>
    <cellStyle name="Check Cell 18" xfId="1301"/>
    <cellStyle name="Check Cell 19" xfId="1302"/>
    <cellStyle name="Check Cell 2" xfId="1303"/>
    <cellStyle name="Check Cell 2 2" xfId="1304"/>
    <cellStyle name="Check Cell 2 3" xfId="1305"/>
    <cellStyle name="Check Cell 20" xfId="1306"/>
    <cellStyle name="Check Cell 21" xfId="1307"/>
    <cellStyle name="Check Cell 22" xfId="1308"/>
    <cellStyle name="Check Cell 3" xfId="1309"/>
    <cellStyle name="Check Cell 3 2" xfId="1310"/>
    <cellStyle name="Check Cell 3 3" xfId="1311"/>
    <cellStyle name="Check Cell 4 2" xfId="1312"/>
    <cellStyle name="Check Cell 4 3" xfId="1313"/>
    <cellStyle name="Check Cell 5 2" xfId="1314"/>
    <cellStyle name="Check Cell 5 3" xfId="1315"/>
    <cellStyle name="Check Cell 6 2" xfId="1316"/>
    <cellStyle name="Check Cell 6 3" xfId="1317"/>
    <cellStyle name="Check Cell 7 2" xfId="1318"/>
    <cellStyle name="Check Cell 7 3" xfId="1319"/>
    <cellStyle name="Check Cell 8 2" xfId="1320"/>
    <cellStyle name="Check Cell 8 3" xfId="1321"/>
    <cellStyle name="Check Cell 9 2" xfId="1322"/>
    <cellStyle name="Check Cell 9 3" xfId="1323"/>
    <cellStyle name="Comma 10" xfId="1324"/>
    <cellStyle name="Comma 10 10" xfId="177"/>
    <cellStyle name="Comma 10 10 2" xfId="1325"/>
    <cellStyle name="Comma 10 11" xfId="1326"/>
    <cellStyle name="Comma 10 12" xfId="1327"/>
    <cellStyle name="Comma 10 13" xfId="1328"/>
    <cellStyle name="Comma 10 14" xfId="1329"/>
    <cellStyle name="Comma 10 15" xfId="1330"/>
    <cellStyle name="Comma 10 16" xfId="1331"/>
    <cellStyle name="Comma 10 17" xfId="1332"/>
    <cellStyle name="Comma 10 2" xfId="1333"/>
    <cellStyle name="Comma 10 2 2" xfId="1334"/>
    <cellStyle name="Comma 10 3" xfId="1335"/>
    <cellStyle name="Comma 10 3 2" xfId="1336"/>
    <cellStyle name="Comma 10 4" xfId="1337"/>
    <cellStyle name="Comma 10 4 2" xfId="1338"/>
    <cellStyle name="Comma 10 5" xfId="1339"/>
    <cellStyle name="Comma 10 5 2" xfId="1340"/>
    <cellStyle name="Comma 10 6" xfId="1341"/>
    <cellStyle name="Comma 10 7" xfId="1342"/>
    <cellStyle name="Comma 10 8" xfId="1343"/>
    <cellStyle name="Comma 10 9" xfId="1344"/>
    <cellStyle name="Comma 11" xfId="1345"/>
    <cellStyle name="Comma 11 2" xfId="1346"/>
    <cellStyle name="Comma 11 2 10" xfId="1347"/>
    <cellStyle name="Comma 11 2 2" xfId="1348"/>
    <cellStyle name="Comma 11 2 3" xfId="1349"/>
    <cellStyle name="Comma 11 2 4" xfId="1350"/>
    <cellStyle name="Comma 11 2 5" xfId="1351"/>
    <cellStyle name="Comma 11 2 6" xfId="1352"/>
    <cellStyle name="Comma 11 2 7" xfId="1353"/>
    <cellStyle name="Comma 11 2 8" xfId="1354"/>
    <cellStyle name="Comma 11 2 9" xfId="1355"/>
    <cellStyle name="Comma 11 3" xfId="1356"/>
    <cellStyle name="Comma 11 3 10" xfId="1357"/>
    <cellStyle name="Comma 11 3 2" xfId="1358"/>
    <cellStyle name="Comma 11 3 3" xfId="1359"/>
    <cellStyle name="Comma 11 3 4" xfId="1360"/>
    <cellStyle name="Comma 11 3 5" xfId="1361"/>
    <cellStyle name="Comma 11 3 6" xfId="1362"/>
    <cellStyle name="Comma 11 3 7" xfId="1363"/>
    <cellStyle name="Comma 11 3 8" xfId="1364"/>
    <cellStyle name="Comma 11 3 9" xfId="1365"/>
    <cellStyle name="Comma 11 4" xfId="1366"/>
    <cellStyle name="Comma 11 4 10" xfId="1367"/>
    <cellStyle name="Comma 11 4 2" xfId="1368"/>
    <cellStyle name="Comma 11 4 3" xfId="1369"/>
    <cellStyle name="Comma 11 4 4" xfId="1370"/>
    <cellStyle name="Comma 11 4 5" xfId="1371"/>
    <cellStyle name="Comma 11 4 6" xfId="1372"/>
    <cellStyle name="Comma 11 4 7" xfId="1373"/>
    <cellStyle name="Comma 11 4 8" xfId="1374"/>
    <cellStyle name="Comma 11 4 9" xfId="1375"/>
    <cellStyle name="Comma 11 5" xfId="1376"/>
    <cellStyle name="Comma 11 5 10" xfId="1377"/>
    <cellStyle name="Comma 11 5 2" xfId="1378"/>
    <cellStyle name="Comma 11 5 3" xfId="1379"/>
    <cellStyle name="Comma 11 5 4" xfId="1380"/>
    <cellStyle name="Comma 11 5 5" xfId="1381"/>
    <cellStyle name="Comma 11 5 6" xfId="1382"/>
    <cellStyle name="Comma 11 5 7" xfId="1383"/>
    <cellStyle name="Comma 11 5 8" xfId="1384"/>
    <cellStyle name="Comma 11 5 9" xfId="1385"/>
    <cellStyle name="Comma 11 6" xfId="1386"/>
    <cellStyle name="Comma 11 6 10" xfId="1387"/>
    <cellStyle name="Comma 11 6 2" xfId="1388"/>
    <cellStyle name="Comma 11 6 3" xfId="1389"/>
    <cellStyle name="Comma 11 6 4" xfId="1390"/>
    <cellStyle name="Comma 11 6 5" xfId="1391"/>
    <cellStyle name="Comma 11 6 6" xfId="1392"/>
    <cellStyle name="Comma 11 6 7" xfId="1393"/>
    <cellStyle name="Comma 11 6 8" xfId="1394"/>
    <cellStyle name="Comma 11 6 9" xfId="1395"/>
    <cellStyle name="Comma 11 7" xfId="1396"/>
    <cellStyle name="Comma 11 7 10" xfId="1397"/>
    <cellStyle name="Comma 11 7 2" xfId="1398"/>
    <cellStyle name="Comma 11 7 3" xfId="1399"/>
    <cellStyle name="Comma 11 7 4" xfId="1400"/>
    <cellStyle name="Comma 11 7 5" xfId="1401"/>
    <cellStyle name="Comma 11 7 6" xfId="1402"/>
    <cellStyle name="Comma 11 7 7" xfId="1403"/>
    <cellStyle name="Comma 11 7 8" xfId="1404"/>
    <cellStyle name="Comma 11 7 9" xfId="1405"/>
    <cellStyle name="Comma 11 8" xfId="1406"/>
    <cellStyle name="Comma 12" xfId="1407"/>
    <cellStyle name="Comma 12 2" xfId="1408"/>
    <cellStyle name="Comma 13" xfId="1409"/>
    <cellStyle name="Comma 13 2" xfId="1410"/>
    <cellStyle name="Comma 14" xfId="1411"/>
    <cellStyle name="Comma 14 2" xfId="1412"/>
    <cellStyle name="Comma 15" xfId="1413"/>
    <cellStyle name="Comma 15 2" xfId="1414"/>
    <cellStyle name="Comma 16" xfId="1415"/>
    <cellStyle name="Comma 16 2" xfId="1416"/>
    <cellStyle name="Comma 17" xfId="1417"/>
    <cellStyle name="Comma 17 2" xfId="1418"/>
    <cellStyle name="Comma 18" xfId="1419"/>
    <cellStyle name="Comma 18 2" xfId="1420"/>
    <cellStyle name="Comma 19" xfId="1421"/>
    <cellStyle name="Comma 19 2" xfId="1422"/>
    <cellStyle name="Comma 2" xfId="46"/>
    <cellStyle name="Comma 2 10" xfId="1423"/>
    <cellStyle name="Comma 2 11" xfId="1424"/>
    <cellStyle name="Comma 2 12" xfId="1425"/>
    <cellStyle name="Comma 2 13" xfId="1426"/>
    <cellStyle name="Comma 2 14" xfId="1427"/>
    <cellStyle name="Comma 2 15" xfId="1428"/>
    <cellStyle name="Comma 2 16" xfId="1429"/>
    <cellStyle name="Comma 2 17" xfId="1430"/>
    <cellStyle name="Comma 2 18" xfId="1431"/>
    <cellStyle name="Comma 2 19" xfId="1432"/>
    <cellStyle name="Comma 2 2" xfId="1433"/>
    <cellStyle name="Comma 2 2 10" xfId="1434"/>
    <cellStyle name="Comma 2 2 11" xfId="1435"/>
    <cellStyle name="Comma 2 2 12" xfId="1436"/>
    <cellStyle name="Comma 2 2 13" xfId="1437"/>
    <cellStyle name="Comma 2 2 14" xfId="1438"/>
    <cellStyle name="Comma 2 2 15" xfId="1439"/>
    <cellStyle name="Comma 2 2 16" xfId="1440"/>
    <cellStyle name="Comma 2 2 17" xfId="1441"/>
    <cellStyle name="Comma 2 2 18" xfId="1442"/>
    <cellStyle name="Comma 2 2 19" xfId="1443"/>
    <cellStyle name="Comma 2 2 2" xfId="1444"/>
    <cellStyle name="Comma 2 2 2 2" xfId="1445"/>
    <cellStyle name="Comma 2 2 2 3" xfId="1446"/>
    <cellStyle name="Comma 2 2 2 4" xfId="1447"/>
    <cellStyle name="Comma 2 2 20" xfId="1448"/>
    <cellStyle name="Comma 2 2 21" xfId="1449"/>
    <cellStyle name="Comma 2 2 22" xfId="1450"/>
    <cellStyle name="Comma 2 2 23" xfId="1451"/>
    <cellStyle name="Comma 2 2 24" xfId="1452"/>
    <cellStyle name="Comma 2 2 25" xfId="1453"/>
    <cellStyle name="Comma 2 2 26" xfId="1454"/>
    <cellStyle name="Comma 2 2 27" xfId="1455"/>
    <cellStyle name="Comma 2 2 28" xfId="1456"/>
    <cellStyle name="Comma 2 2 29" xfId="1457"/>
    <cellStyle name="Comma 2 2 3" xfId="1458"/>
    <cellStyle name="Comma 2 2 30" xfId="1459"/>
    <cellStyle name="Comma 2 2 31" xfId="1460"/>
    <cellStyle name="Comma 2 2 4" xfId="1461"/>
    <cellStyle name="Comma 2 2 5" xfId="1462"/>
    <cellStyle name="Comma 2 2 6" xfId="1463"/>
    <cellStyle name="Comma 2 2 7" xfId="1464"/>
    <cellStyle name="Comma 2 2 8" xfId="1465"/>
    <cellStyle name="Comma 2 2 9" xfId="1466"/>
    <cellStyle name="Comma 2 20" xfId="1467"/>
    <cellStyle name="Comma 2 21" xfId="1468"/>
    <cellStyle name="Comma 2 22" xfId="1469"/>
    <cellStyle name="Comma 2 23" xfId="1470"/>
    <cellStyle name="Comma 2 24" xfId="1471"/>
    <cellStyle name="Comma 2 25" xfId="1472"/>
    <cellStyle name="Comma 2 26" xfId="1473"/>
    <cellStyle name="Comma 2 27" xfId="1474"/>
    <cellStyle name="Comma 2 28" xfId="1475"/>
    <cellStyle name="Comma 2 29" xfId="1476"/>
    <cellStyle name="Comma 2 3" xfId="1477"/>
    <cellStyle name="Comma 2 3 10" xfId="1478"/>
    <cellStyle name="Comma 2 3 11" xfId="1479"/>
    <cellStyle name="Comma 2 3 12" xfId="1480"/>
    <cellStyle name="Comma 2 3 2" xfId="1481"/>
    <cellStyle name="Comma 2 3 2 2" xfId="1482"/>
    <cellStyle name="Comma 2 3 2 3" xfId="1483"/>
    <cellStyle name="Comma 2 3 2 4" xfId="1484"/>
    <cellStyle name="Comma 2 3 3" xfId="1485"/>
    <cellStyle name="Comma 2 3 3 2" xfId="1486"/>
    <cellStyle name="Comma 2 3 4" xfId="1487"/>
    <cellStyle name="Comma 2 3 5" xfId="1488"/>
    <cellStyle name="Comma 2 3 6" xfId="1489"/>
    <cellStyle name="Comma 2 3 7" xfId="1490"/>
    <cellStyle name="Comma 2 3 8" xfId="1491"/>
    <cellStyle name="Comma 2 3 9" xfId="1492"/>
    <cellStyle name="Comma 2 30" xfId="1493"/>
    <cellStyle name="Comma 2 31" xfId="1494"/>
    <cellStyle name="Comma 2 32" xfId="1495"/>
    <cellStyle name="Comma 2 33" xfId="1496"/>
    <cellStyle name="Comma 2 34" xfId="1497"/>
    <cellStyle name="Comma 2 35" xfId="1498"/>
    <cellStyle name="Comma 2 36" xfId="1499"/>
    <cellStyle name="Comma 2 37" xfId="1500"/>
    <cellStyle name="Comma 2 38" xfId="1501"/>
    <cellStyle name="Comma 2 39" xfId="1502"/>
    <cellStyle name="Comma 2 4" xfId="1503"/>
    <cellStyle name="Comma 2 40" xfId="1504"/>
    <cellStyle name="Comma 2 41" xfId="1505"/>
    <cellStyle name="Comma 2 42" xfId="1506"/>
    <cellStyle name="Comma 2 43" xfId="1507"/>
    <cellStyle name="Comma 2 44" xfId="1508"/>
    <cellStyle name="Comma 2 45" xfId="1509"/>
    <cellStyle name="Comma 2 46" xfId="1510"/>
    <cellStyle name="Comma 2 47" xfId="1511"/>
    <cellStyle name="Comma 2 48" xfId="1512"/>
    <cellStyle name="Comma 2 49" xfId="1513"/>
    <cellStyle name="Comma 2 5" xfId="1514"/>
    <cellStyle name="Comma 2 50" xfId="1515"/>
    <cellStyle name="Comma 2 51" xfId="1516"/>
    <cellStyle name="Comma 2 52" xfId="1517"/>
    <cellStyle name="Comma 2 53" xfId="1518"/>
    <cellStyle name="Comma 2 54" xfId="1519"/>
    <cellStyle name="Comma 2 55" xfId="1520"/>
    <cellStyle name="Comma 2 56" xfId="1521"/>
    <cellStyle name="Comma 2 6" xfId="1522"/>
    <cellStyle name="Comma 2 7" xfId="1523"/>
    <cellStyle name="Comma 2 8" xfId="1524"/>
    <cellStyle name="Comma 2 9" xfId="1525"/>
    <cellStyle name="Comma 20" xfId="1526"/>
    <cellStyle name="Comma 20 2" xfId="1527"/>
    <cellStyle name="Comma 21" xfId="1528"/>
    <cellStyle name="Comma 21 2" xfId="1529"/>
    <cellStyle name="Comma 22" xfId="1530"/>
    <cellStyle name="Comma 22 2" xfId="1531"/>
    <cellStyle name="Comma 23" xfId="1532"/>
    <cellStyle name="Comma 24" xfId="1533"/>
    <cellStyle name="Comma 25" xfId="1534"/>
    <cellStyle name="Comma 26" xfId="1535"/>
    <cellStyle name="Comma 27" xfId="1536"/>
    <cellStyle name="Comma 28" xfId="1537"/>
    <cellStyle name="Comma 29" xfId="1538"/>
    <cellStyle name="Comma 3" xfId="44"/>
    <cellStyle name="Comma 3 10" xfId="1539"/>
    <cellStyle name="Comma 3 11" xfId="1540"/>
    <cellStyle name="Comma 3 12" xfId="1541"/>
    <cellStyle name="Comma 3 13" xfId="1542"/>
    <cellStyle name="Comma 3 14" xfId="1543"/>
    <cellStyle name="Comma 3 15" xfId="1544"/>
    <cellStyle name="Comma 3 16" xfId="1545"/>
    <cellStyle name="Comma 3 17" xfId="1546"/>
    <cellStyle name="Comma 3 18" xfId="1547"/>
    <cellStyle name="Comma 3 19" xfId="1548"/>
    <cellStyle name="Comma 3 2" xfId="1549"/>
    <cellStyle name="Comma 3 20" xfId="1550"/>
    <cellStyle name="Comma 3 21" xfId="1551"/>
    <cellStyle name="Comma 3 22" xfId="1552"/>
    <cellStyle name="Comma 3 23" xfId="1553"/>
    <cellStyle name="Comma 3 24" xfId="1554"/>
    <cellStyle name="Comma 3 25" xfId="1555"/>
    <cellStyle name="Comma 3 26" xfId="1556"/>
    <cellStyle name="Comma 3 27" xfId="1557"/>
    <cellStyle name="Comma 3 28" xfId="1558"/>
    <cellStyle name="Comma 3 29" xfId="1559"/>
    <cellStyle name="Comma 3 3" xfId="1560"/>
    <cellStyle name="Comma 3 30" xfId="1561"/>
    <cellStyle name="Comma 3 31" xfId="1562"/>
    <cellStyle name="Comma 3 32" xfId="1563"/>
    <cellStyle name="Comma 3 33" xfId="1564"/>
    <cellStyle name="Comma 3 34" xfId="1565"/>
    <cellStyle name="Comma 3 35" xfId="1566"/>
    <cellStyle name="Comma 3 36" xfId="1567"/>
    <cellStyle name="Comma 3 37" xfId="1568"/>
    <cellStyle name="Comma 3 38" xfId="1569"/>
    <cellStyle name="Comma 3 39" xfId="1570"/>
    <cellStyle name="Comma 3 4" xfId="1571"/>
    <cellStyle name="Comma 3 40" xfId="1572"/>
    <cellStyle name="Comma 3 41" xfId="1573"/>
    <cellStyle name="Comma 3 42" xfId="1574"/>
    <cellStyle name="Comma 3 43" xfId="1575"/>
    <cellStyle name="Comma 3 5" xfId="1576"/>
    <cellStyle name="Comma 3 6" xfId="1577"/>
    <cellStyle name="Comma 3 7" xfId="1578"/>
    <cellStyle name="Comma 3 8" xfId="1579"/>
    <cellStyle name="Comma 3 9" xfId="1580"/>
    <cellStyle name="Comma 30" xfId="1581"/>
    <cellStyle name="Comma 31" xfId="1582"/>
    <cellStyle name="Comma 31 2" xfId="1583"/>
    <cellStyle name="Comma 31 3" xfId="1584"/>
    <cellStyle name="Comma 31 4" xfId="1585"/>
    <cellStyle name="Comma 31 5" xfId="1586"/>
    <cellStyle name="Comma 31 6" xfId="1587"/>
    <cellStyle name="Comma 31 7" xfId="1588"/>
    <cellStyle name="Comma 32" xfId="1589"/>
    <cellStyle name="Comma 33" xfId="1590"/>
    <cellStyle name="Comma 34" xfId="1591"/>
    <cellStyle name="Comma 35" xfId="1592"/>
    <cellStyle name="Comma 36" xfId="1593"/>
    <cellStyle name="Comma 37" xfId="1594"/>
    <cellStyle name="Comma 38" xfId="1595"/>
    <cellStyle name="Comma 39" xfId="1596"/>
    <cellStyle name="Comma 39 2" xfId="1597"/>
    <cellStyle name="Comma 4" xfId="168"/>
    <cellStyle name="Comma 4 2" xfId="1598"/>
    <cellStyle name="Comma 4 3" xfId="1599"/>
    <cellStyle name="Comma 4 4" xfId="1600"/>
    <cellStyle name="Comma 4 5" xfId="1601"/>
    <cellStyle name="Comma 4 6" xfId="1602"/>
    <cellStyle name="Comma 4 7" xfId="20861"/>
    <cellStyle name="Comma 40" xfId="1603"/>
    <cellStyle name="Comma 40 2" xfId="1604"/>
    <cellStyle name="Comma 41" xfId="1605"/>
    <cellStyle name="Comma 41 2" xfId="1606"/>
    <cellStyle name="Comma 42" xfId="1607"/>
    <cellStyle name="Comma 42 2" xfId="1608"/>
    <cellStyle name="Comma 43" xfId="1609"/>
    <cellStyle name="Comma 43 10" xfId="1610"/>
    <cellStyle name="Comma 43 2" xfId="1611"/>
    <cellStyle name="Comma 43 3" xfId="1612"/>
    <cellStyle name="Comma 43 4" xfId="1613"/>
    <cellStyle name="Comma 43 5" xfId="1614"/>
    <cellStyle name="Comma 43 6" xfId="1615"/>
    <cellStyle name="Comma 43 7" xfId="1616"/>
    <cellStyle name="Comma 43 8" xfId="1617"/>
    <cellStyle name="Comma 43 9" xfId="1618"/>
    <cellStyle name="Comma 44" xfId="1619"/>
    <cellStyle name="Comma 44 10" xfId="1620"/>
    <cellStyle name="Comma 44 2" xfId="1621"/>
    <cellStyle name="Comma 44 3" xfId="1622"/>
    <cellStyle name="Comma 44 4" xfId="1623"/>
    <cellStyle name="Comma 44 5" xfId="1624"/>
    <cellStyle name="Comma 44 6" xfId="1625"/>
    <cellStyle name="Comma 44 7" xfId="1626"/>
    <cellStyle name="Comma 44 8" xfId="1627"/>
    <cellStyle name="Comma 44 9" xfId="1628"/>
    <cellStyle name="Comma 45" xfId="1629"/>
    <cellStyle name="Comma 45 10" xfId="1630"/>
    <cellStyle name="Comma 45 2" xfId="1631"/>
    <cellStyle name="Comma 45 3" xfId="1632"/>
    <cellStyle name="Comma 45 4" xfId="1633"/>
    <cellStyle name="Comma 45 5" xfId="1634"/>
    <cellStyle name="Comma 45 6" xfId="1635"/>
    <cellStyle name="Comma 45 7" xfId="1636"/>
    <cellStyle name="Comma 45 8" xfId="1637"/>
    <cellStyle name="Comma 45 9" xfId="1638"/>
    <cellStyle name="Comma 46" xfId="1639"/>
    <cellStyle name="Comma 46 10" xfId="1640"/>
    <cellStyle name="Comma 46 2" xfId="1641"/>
    <cellStyle name="Comma 46 3" xfId="1642"/>
    <cellStyle name="Comma 46 4" xfId="1643"/>
    <cellStyle name="Comma 46 5" xfId="1644"/>
    <cellStyle name="Comma 46 6" xfId="1645"/>
    <cellStyle name="Comma 46 7" xfId="1646"/>
    <cellStyle name="Comma 46 8" xfId="1647"/>
    <cellStyle name="Comma 46 9" xfId="1648"/>
    <cellStyle name="Comma 47" xfId="1649"/>
    <cellStyle name="Comma 47 10" xfId="1650"/>
    <cellStyle name="Comma 47 2" xfId="1651"/>
    <cellStyle name="Comma 47 3" xfId="1652"/>
    <cellStyle name="Comma 47 4" xfId="1653"/>
    <cellStyle name="Comma 47 5" xfId="1654"/>
    <cellStyle name="Comma 47 6" xfId="1655"/>
    <cellStyle name="Comma 47 7" xfId="1656"/>
    <cellStyle name="Comma 47 8" xfId="1657"/>
    <cellStyle name="Comma 47 9" xfId="1658"/>
    <cellStyle name="Comma 48" xfId="1659"/>
    <cellStyle name="Comma 48 10" xfId="1660"/>
    <cellStyle name="Comma 48 2" xfId="1661"/>
    <cellStyle name="Comma 48 3" xfId="1662"/>
    <cellStyle name="Comma 48 4" xfId="1663"/>
    <cellStyle name="Comma 48 5" xfId="1664"/>
    <cellStyle name="Comma 48 6" xfId="1665"/>
    <cellStyle name="Comma 48 7" xfId="1666"/>
    <cellStyle name="Comma 48 8" xfId="1667"/>
    <cellStyle name="Comma 48 9" xfId="1668"/>
    <cellStyle name="Comma 49 2" xfId="1669"/>
    <cellStyle name="Comma 5" xfId="1670"/>
    <cellStyle name="Comma 5 10" xfId="1671"/>
    <cellStyle name="Comma 5 10 2" xfId="1672"/>
    <cellStyle name="Comma 5 11" xfId="1673"/>
    <cellStyle name="Comma 5 11 2" xfId="1674"/>
    <cellStyle name="Comma 5 12" xfId="1675"/>
    <cellStyle name="Comma 5 12 2" xfId="1676"/>
    <cellStyle name="Comma 5 13" xfId="1677"/>
    <cellStyle name="Comma 5 13 2" xfId="1678"/>
    <cellStyle name="Comma 5 14" xfId="1679"/>
    <cellStyle name="Comma 5 14 2" xfId="1680"/>
    <cellStyle name="Comma 5 15" xfId="1681"/>
    <cellStyle name="Comma 5 15 2" xfId="1682"/>
    <cellStyle name="Comma 5 16" xfId="1683"/>
    <cellStyle name="Comma 5 16 2" xfId="1684"/>
    <cellStyle name="Comma 5 17" xfId="1685"/>
    <cellStyle name="Comma 5 17 2" xfId="1686"/>
    <cellStyle name="Comma 5 18" xfId="1687"/>
    <cellStyle name="Comma 5 19" xfId="1688"/>
    <cellStyle name="Comma 5 2" xfId="1689"/>
    <cellStyle name="Comma 5 2 2" xfId="1690"/>
    <cellStyle name="Comma 5 20" xfId="1691"/>
    <cellStyle name="Comma 5 21" xfId="1692"/>
    <cellStyle name="Comma 5 22" xfId="1693"/>
    <cellStyle name="Comma 5 23" xfId="1694"/>
    <cellStyle name="Comma 5 3" xfId="1695"/>
    <cellStyle name="Comma 5 3 2" xfId="1696"/>
    <cellStyle name="Comma 5 4" xfId="1697"/>
    <cellStyle name="Comma 5 4 2" xfId="1698"/>
    <cellStyle name="Comma 5 5" xfId="1699"/>
    <cellStyle name="Comma 5 5 2" xfId="1700"/>
    <cellStyle name="Comma 5 6" xfId="1701"/>
    <cellStyle name="Comma 5 6 2" xfId="1702"/>
    <cellStyle name="Comma 5 7" xfId="1703"/>
    <cellStyle name="Comma 5 7 2" xfId="1704"/>
    <cellStyle name="Comma 5 8" xfId="1705"/>
    <cellStyle name="Comma 5 8 2" xfId="1706"/>
    <cellStyle name="Comma 5 9" xfId="1707"/>
    <cellStyle name="Comma 5 9 2" xfId="1708"/>
    <cellStyle name="Comma 50 2" xfId="1709"/>
    <cellStyle name="Comma 52" xfId="1710"/>
    <cellStyle name="Comma 53" xfId="1711"/>
    <cellStyle name="Comma 59 2" xfId="1712"/>
    <cellStyle name="Comma 59 3" xfId="1713"/>
    <cellStyle name="Comma 6" xfId="1714"/>
    <cellStyle name="Comma 6 10" xfId="1715"/>
    <cellStyle name="Comma 6 11" xfId="1716"/>
    <cellStyle name="Comma 6 12" xfId="1717"/>
    <cellStyle name="Comma 6 2" xfId="1718"/>
    <cellStyle name="Comma 6 2 2" xfId="1719"/>
    <cellStyle name="Comma 6 3" xfId="1720"/>
    <cellStyle name="Comma 6 3 2" xfId="1721"/>
    <cellStyle name="Comma 6 4" xfId="1722"/>
    <cellStyle name="Comma 6 4 2" xfId="1723"/>
    <cellStyle name="Comma 6 5" xfId="1724"/>
    <cellStyle name="Comma 6 5 2" xfId="1725"/>
    <cellStyle name="Comma 6 6" xfId="1726"/>
    <cellStyle name="Comma 6 7" xfId="1727"/>
    <cellStyle name="Comma 6 8" xfId="1728"/>
    <cellStyle name="Comma 6 9" xfId="1729"/>
    <cellStyle name="Comma 60 2" xfId="1730"/>
    <cellStyle name="Comma 60 3" xfId="1731"/>
    <cellStyle name="Comma 7" xfId="1732"/>
    <cellStyle name="Comma 7 10" xfId="1733"/>
    <cellStyle name="Comma 7 11" xfId="1734"/>
    <cellStyle name="Comma 7 2" xfId="1735"/>
    <cellStyle name="Comma 7 2 2" xfId="1736"/>
    <cellStyle name="Comma 7 3" xfId="1737"/>
    <cellStyle name="Comma 7 3 2" xfId="1738"/>
    <cellStyle name="Comma 7 4" xfId="1739"/>
    <cellStyle name="Comma 7 4 2" xfId="1740"/>
    <cellStyle name="Comma 7 5" xfId="1741"/>
    <cellStyle name="Comma 7 5 2" xfId="1742"/>
    <cellStyle name="Comma 7 6" xfId="1743"/>
    <cellStyle name="Comma 7 7" xfId="1744"/>
    <cellStyle name="Comma 7 8" xfId="1745"/>
    <cellStyle name="Comma 7 9" xfId="1746"/>
    <cellStyle name="Comma 8" xfId="1747"/>
    <cellStyle name="Comma 8 10" xfId="1748"/>
    <cellStyle name="Comma 8 11" xfId="1749"/>
    <cellStyle name="Comma 8 2" xfId="1750"/>
    <cellStyle name="Comma 8 2 2" xfId="1751"/>
    <cellStyle name="Comma 8 3" xfId="1752"/>
    <cellStyle name="Comma 8 3 2" xfId="1753"/>
    <cellStyle name="Comma 8 4" xfId="1754"/>
    <cellStyle name="Comma 8 4 2" xfId="1755"/>
    <cellStyle name="Comma 8 5" xfId="1756"/>
    <cellStyle name="Comma 8 5 2" xfId="1757"/>
    <cellStyle name="Comma 8 6" xfId="1758"/>
    <cellStyle name="Comma 8 7" xfId="1759"/>
    <cellStyle name="Comma 8 8" xfId="1760"/>
    <cellStyle name="Comma 8 9" xfId="1761"/>
    <cellStyle name="Comma 9" xfId="1762"/>
    <cellStyle name="Comma 9 2" xfId="1763"/>
    <cellStyle name="Comma 9 3" xfId="1764"/>
    <cellStyle name="Comma 9 4" xfId="1765"/>
    <cellStyle name="Comma 9 5" xfId="1766"/>
    <cellStyle name="Currency" xfId="20884" builtinId="4"/>
    <cellStyle name="Currency [0] 2" xfId="90"/>
    <cellStyle name="Currency [0] 2 2" xfId="1767"/>
    <cellStyle name="Currency 10" xfId="169"/>
    <cellStyle name="Currency 11" xfId="1768"/>
    <cellStyle name="Currency 11 2" xfId="1769"/>
    <cellStyle name="Currency 11 3" xfId="1770"/>
    <cellStyle name="Currency 12" xfId="1771"/>
    <cellStyle name="Currency 12 2" xfId="1772"/>
    <cellStyle name="Currency 12 3" xfId="1773"/>
    <cellStyle name="Currency 13" xfId="1774"/>
    <cellStyle name="Currency 13 2" xfId="1775"/>
    <cellStyle name="Currency 14" xfId="1776"/>
    <cellStyle name="Currency 15" xfId="1777"/>
    <cellStyle name="Currency 16" xfId="1778"/>
    <cellStyle name="Currency 17" xfId="1779"/>
    <cellStyle name="Currency 18" xfId="1780"/>
    <cellStyle name="Currency 19" xfId="1781"/>
    <cellStyle name="Currency 2" xfId="47"/>
    <cellStyle name="Currency 2 10" xfId="1782"/>
    <cellStyle name="Currency 2 10 2" xfId="1783"/>
    <cellStyle name="Currency 2 10 2 2" xfId="1784"/>
    <cellStyle name="Currency 2 10 2 2 2" xfId="1785"/>
    <cellStyle name="Currency 2 10 2 2 3" xfId="1786"/>
    <cellStyle name="Currency 2 10 2 2 4" xfId="1787"/>
    <cellStyle name="Currency 2 10 2 3" xfId="1788"/>
    <cellStyle name="Currency 2 10 2 4" xfId="1789"/>
    <cellStyle name="Currency 2 10 2 5" xfId="1790"/>
    <cellStyle name="Currency 2 10 3" xfId="1791"/>
    <cellStyle name="Currency 2 10 3 2" xfId="1792"/>
    <cellStyle name="Currency 2 10 3 3" xfId="1793"/>
    <cellStyle name="Currency 2 10 3 4" xfId="1794"/>
    <cellStyle name="Currency 2 10 4" xfId="1795"/>
    <cellStyle name="Currency 2 10 5" xfId="1796"/>
    <cellStyle name="Currency 2 10 6" xfId="1797"/>
    <cellStyle name="Currency 2 11" xfId="1798"/>
    <cellStyle name="Currency 2 11 2" xfId="1799"/>
    <cellStyle name="Currency 2 11 2 2" xfId="1800"/>
    <cellStyle name="Currency 2 11 2 2 2" xfId="1801"/>
    <cellStyle name="Currency 2 11 2 2 3" xfId="1802"/>
    <cellStyle name="Currency 2 11 2 2 4" xfId="1803"/>
    <cellStyle name="Currency 2 11 2 3" xfId="1804"/>
    <cellStyle name="Currency 2 11 2 4" xfId="1805"/>
    <cellStyle name="Currency 2 11 2 5" xfId="1806"/>
    <cellStyle name="Currency 2 11 3" xfId="1807"/>
    <cellStyle name="Currency 2 11 3 2" xfId="1808"/>
    <cellStyle name="Currency 2 11 3 3" xfId="1809"/>
    <cellStyle name="Currency 2 11 3 4" xfId="1810"/>
    <cellStyle name="Currency 2 11 4" xfId="1811"/>
    <cellStyle name="Currency 2 11 5" xfId="1812"/>
    <cellStyle name="Currency 2 11 6" xfId="1813"/>
    <cellStyle name="Currency 2 12" xfId="1814"/>
    <cellStyle name="Currency 2 12 2" xfId="1815"/>
    <cellStyle name="Currency 2 12 2 2" xfId="1816"/>
    <cellStyle name="Currency 2 12 2 2 2" xfId="1817"/>
    <cellStyle name="Currency 2 12 2 2 3" xfId="1818"/>
    <cellStyle name="Currency 2 12 2 2 4" xfId="1819"/>
    <cellStyle name="Currency 2 12 2 3" xfId="1820"/>
    <cellStyle name="Currency 2 12 2 4" xfId="1821"/>
    <cellStyle name="Currency 2 12 2 5" xfId="1822"/>
    <cellStyle name="Currency 2 12 3" xfId="1823"/>
    <cellStyle name="Currency 2 12 3 2" xfId="1824"/>
    <cellStyle name="Currency 2 12 3 3" xfId="1825"/>
    <cellStyle name="Currency 2 12 3 4" xfId="1826"/>
    <cellStyle name="Currency 2 12 4" xfId="1827"/>
    <cellStyle name="Currency 2 12 5" xfId="1828"/>
    <cellStyle name="Currency 2 12 6" xfId="1829"/>
    <cellStyle name="Currency 2 13" xfId="1830"/>
    <cellStyle name="Currency 2 14" xfId="1831"/>
    <cellStyle name="Currency 2 15" xfId="1832"/>
    <cellStyle name="Currency 2 16" xfId="1833"/>
    <cellStyle name="Currency 2 17" xfId="1834"/>
    <cellStyle name="Currency 2 18" xfId="1835"/>
    <cellStyle name="Currency 2 19" xfId="1836"/>
    <cellStyle name="Currency 2 2" xfId="89"/>
    <cellStyle name="Currency 2 2 10" xfId="1837"/>
    <cellStyle name="Currency 2 2 11" xfId="1838"/>
    <cellStyle name="Currency 2 2 12" xfId="1839"/>
    <cellStyle name="Currency 2 2 13" xfId="1840"/>
    <cellStyle name="Currency 2 2 14" xfId="1841"/>
    <cellStyle name="Currency 2 2 15" xfId="1842"/>
    <cellStyle name="Currency 2 2 16" xfId="1843"/>
    <cellStyle name="Currency 2 2 17" xfId="1844"/>
    <cellStyle name="Currency 2 2 18" xfId="1845"/>
    <cellStyle name="Currency 2 2 19" xfId="1846"/>
    <cellStyle name="Currency 2 2 2" xfId="1847"/>
    <cellStyle name="Currency 2 2 2 2" xfId="1848"/>
    <cellStyle name="Currency 2 2 2 3" xfId="1849"/>
    <cellStyle name="Currency 2 2 2 4" xfId="1850"/>
    <cellStyle name="Currency 2 2 20" xfId="1851"/>
    <cellStyle name="Currency 2 2 21" xfId="1852"/>
    <cellStyle name="Currency 2 2 22" xfId="1853"/>
    <cellStyle name="Currency 2 2 23" xfId="1854"/>
    <cellStyle name="Currency 2 2 24" xfId="1855"/>
    <cellStyle name="Currency 2 2 25" xfId="1856"/>
    <cellStyle name="Currency 2 2 26" xfId="1857"/>
    <cellStyle name="Currency 2 2 27" xfId="1858"/>
    <cellStyle name="Currency 2 2 28" xfId="1859"/>
    <cellStyle name="Currency 2 2 29" xfId="1860"/>
    <cellStyle name="Currency 2 2 3" xfId="1861"/>
    <cellStyle name="Currency 2 2 30" xfId="1862"/>
    <cellStyle name="Currency 2 2 31" xfId="1863"/>
    <cellStyle name="Currency 2 2 4" xfId="1864"/>
    <cellStyle name="Currency 2 2 5" xfId="1865"/>
    <cellStyle name="Currency 2 2 6" xfId="1866"/>
    <cellStyle name="Currency 2 2 7" xfId="1867"/>
    <cellStyle name="Currency 2 2 8" xfId="1868"/>
    <cellStyle name="Currency 2 2 9" xfId="1869"/>
    <cellStyle name="Currency 2 20" xfId="1870"/>
    <cellStyle name="Currency 2 21" xfId="1871"/>
    <cellStyle name="Currency 2 22" xfId="1872"/>
    <cellStyle name="Currency 2 23" xfId="1873"/>
    <cellStyle name="Currency 2 24" xfId="1874"/>
    <cellStyle name="Currency 2 25" xfId="1875"/>
    <cellStyle name="Currency 2 26" xfId="1876"/>
    <cellStyle name="Currency 2 27" xfId="1877"/>
    <cellStyle name="Currency 2 28" xfId="1878"/>
    <cellStyle name="Currency 2 29" xfId="1879"/>
    <cellStyle name="Currency 2 3" xfId="1880"/>
    <cellStyle name="Currency 2 3 10" xfId="1881"/>
    <cellStyle name="Currency 2 3 11" xfId="1882"/>
    <cellStyle name="Currency 2 3 12" xfId="1883"/>
    <cellStyle name="Currency 2 3 13" xfId="1884"/>
    <cellStyle name="Currency 2 3 14" xfId="1885"/>
    <cellStyle name="Currency 2 3 15" xfId="1886"/>
    <cellStyle name="Currency 2 3 16" xfId="1887"/>
    <cellStyle name="Currency 2 3 17" xfId="1888"/>
    <cellStyle name="Currency 2 3 18" xfId="1889"/>
    <cellStyle name="Currency 2 3 19" xfId="1890"/>
    <cellStyle name="Currency 2 3 2" xfId="1891"/>
    <cellStyle name="Currency 2 3 2 2" xfId="1892"/>
    <cellStyle name="Currency 2 3 2 3" xfId="1893"/>
    <cellStyle name="Currency 2 3 2 4" xfId="1894"/>
    <cellStyle name="Currency 2 3 20" xfId="1895"/>
    <cellStyle name="Currency 2 3 21" xfId="1896"/>
    <cellStyle name="Currency 2 3 22" xfId="1897"/>
    <cellStyle name="Currency 2 3 23" xfId="1898"/>
    <cellStyle name="Currency 2 3 24" xfId="1899"/>
    <cellStyle name="Currency 2 3 25" xfId="1900"/>
    <cellStyle name="Currency 2 3 26" xfId="1901"/>
    <cellStyle name="Currency 2 3 27" xfId="1902"/>
    <cellStyle name="Currency 2 3 28" xfId="1903"/>
    <cellStyle name="Currency 2 3 29" xfId="1904"/>
    <cellStyle name="Currency 2 3 3" xfId="1905"/>
    <cellStyle name="Currency 2 3 30" xfId="1906"/>
    <cellStyle name="Currency 2 3 31" xfId="1907"/>
    <cellStyle name="Currency 2 3 4" xfId="1908"/>
    <cellStyle name="Currency 2 3 5" xfId="1909"/>
    <cellStyle name="Currency 2 3 6" xfId="1910"/>
    <cellStyle name="Currency 2 3 7" xfId="1911"/>
    <cellStyle name="Currency 2 3 8" xfId="1912"/>
    <cellStyle name="Currency 2 3 9" xfId="1913"/>
    <cellStyle name="Currency 2 30" xfId="1914"/>
    <cellStyle name="Currency 2 31" xfId="1915"/>
    <cellStyle name="Currency 2 32" xfId="1916"/>
    <cellStyle name="Currency 2 33" xfId="1917"/>
    <cellStyle name="Currency 2 34" xfId="1918"/>
    <cellStyle name="Currency 2 35" xfId="1919"/>
    <cellStyle name="Currency 2 36" xfId="1920"/>
    <cellStyle name="Currency 2 37" xfId="1921"/>
    <cellStyle name="Currency 2 4" xfId="1922"/>
    <cellStyle name="Currency 2 5" xfId="1923"/>
    <cellStyle name="Currency 2 6" xfId="1924"/>
    <cellStyle name="Currency 2 7" xfId="1925"/>
    <cellStyle name="Currency 2 8" xfId="1926"/>
    <cellStyle name="Currency 2 9" xfId="1927"/>
    <cellStyle name="Currency 20" xfId="1928"/>
    <cellStyle name="Currency 21" xfId="1929"/>
    <cellStyle name="Currency 22" xfId="1930"/>
    <cellStyle name="Currency 23" xfId="1931"/>
    <cellStyle name="Currency 23 2" xfId="1932"/>
    <cellStyle name="Currency 24" xfId="1933"/>
    <cellStyle name="Currency 25" xfId="1934"/>
    <cellStyle name="Currency 26" xfId="1935"/>
    <cellStyle name="Currency 27" xfId="1936"/>
    <cellStyle name="Currency 28" xfId="1937"/>
    <cellStyle name="Currency 29" xfId="1938"/>
    <cellStyle name="Currency 3" xfId="45"/>
    <cellStyle name="Currency 3 10" xfId="1939"/>
    <cellStyle name="Currency 3 11" xfId="1940"/>
    <cellStyle name="Currency 3 12" xfId="1941"/>
    <cellStyle name="Currency 3 13" xfId="1942"/>
    <cellStyle name="Currency 3 14" xfId="1943"/>
    <cellStyle name="Currency 3 15" xfId="1944"/>
    <cellStyle name="Currency 3 16" xfId="1945"/>
    <cellStyle name="Currency 3 17" xfId="1946"/>
    <cellStyle name="Currency 3 18" xfId="1947"/>
    <cellStyle name="Currency 3 19" xfId="1948"/>
    <cellStyle name="Currency 3 2" xfId="1949"/>
    <cellStyle name="Currency 3 2 2" xfId="1950"/>
    <cellStyle name="Currency 3 2 3" xfId="1951"/>
    <cellStyle name="Currency 3 2 4" xfId="1952"/>
    <cellStyle name="Currency 3 3" xfId="1953"/>
    <cellStyle name="Currency 3 4" xfId="1954"/>
    <cellStyle name="Currency 3 5" xfId="1955"/>
    <cellStyle name="Currency 3 6" xfId="1956"/>
    <cellStyle name="Currency 3 7" xfId="1957"/>
    <cellStyle name="Currency 3 8" xfId="1958"/>
    <cellStyle name="Currency 3 9" xfId="1959"/>
    <cellStyle name="Currency 30" xfId="1960"/>
    <cellStyle name="Currency 31" xfId="1961"/>
    <cellStyle name="Currency 32" xfId="1962"/>
    <cellStyle name="Currency 33" xfId="1963"/>
    <cellStyle name="Currency 34" xfId="1964"/>
    <cellStyle name="Currency 35" xfId="1965"/>
    <cellStyle name="Currency 36" xfId="1966"/>
    <cellStyle name="Currency 4" xfId="91"/>
    <cellStyle name="Currency 4 2" xfId="1967"/>
    <cellStyle name="Currency 4 3" xfId="1968"/>
    <cellStyle name="Currency 4 4" xfId="1969"/>
    <cellStyle name="Currency 5" xfId="92"/>
    <cellStyle name="Currency 5 10" xfId="1970"/>
    <cellStyle name="Currency 5 11" xfId="1971"/>
    <cellStyle name="Currency 5 2" xfId="1972"/>
    <cellStyle name="Currency 5 2 2" xfId="1973"/>
    <cellStyle name="Currency 5 2 3" xfId="1974"/>
    <cellStyle name="Currency 5 2 4" xfId="1975"/>
    <cellStyle name="Currency 5 3" xfId="1976"/>
    <cellStyle name="Currency 5 4" xfId="1977"/>
    <cellStyle name="Currency 5 5" xfId="1978"/>
    <cellStyle name="Currency 5 6" xfId="1979"/>
    <cellStyle name="Currency 5 7" xfId="1980"/>
    <cellStyle name="Currency 5 8" xfId="1981"/>
    <cellStyle name="Currency 5 9" xfId="1982"/>
    <cellStyle name="Currency 6" xfId="93"/>
    <cellStyle name="Currency 6 2" xfId="1983"/>
    <cellStyle name="Currency 7" xfId="94"/>
    <cellStyle name="Currency 7 2" xfId="1984"/>
    <cellStyle name="Currency 8" xfId="170"/>
    <cellStyle name="Currency 9" xfId="171"/>
    <cellStyle name="Data Field" xfId="95"/>
    <cellStyle name="Data Field 2" xfId="1985"/>
    <cellStyle name="Data Name" xfId="96"/>
    <cellStyle name="Data Name 2" xfId="1986"/>
    <cellStyle name="Explanatory Text" xfId="17" builtinId="53" customBuiltin="1"/>
    <cellStyle name="Explanatory Text 10 2" xfId="1987"/>
    <cellStyle name="Explanatory Text 10 3" xfId="1988"/>
    <cellStyle name="Explanatory Text 11 2" xfId="1989"/>
    <cellStyle name="Explanatory Text 11 3" xfId="1990"/>
    <cellStyle name="Explanatory Text 12 2" xfId="1991"/>
    <cellStyle name="Explanatory Text 12 3" xfId="1992"/>
    <cellStyle name="Explanatory Text 13 2" xfId="1993"/>
    <cellStyle name="Explanatory Text 13 3" xfId="1994"/>
    <cellStyle name="Explanatory Text 14 2" xfId="1995"/>
    <cellStyle name="Explanatory Text 14 3" xfId="1996"/>
    <cellStyle name="Explanatory Text 15" xfId="1997"/>
    <cellStyle name="Explanatory Text 15 2" xfId="1998"/>
    <cellStyle name="Explanatory Text 15 3" xfId="1999"/>
    <cellStyle name="Explanatory Text 15 4" xfId="2000"/>
    <cellStyle name="Explanatory Text 15 5" xfId="2001"/>
    <cellStyle name="Explanatory Text 15 6" xfId="2002"/>
    <cellStyle name="Explanatory Text 15 7" xfId="2003"/>
    <cellStyle name="Explanatory Text 16" xfId="2004"/>
    <cellStyle name="Explanatory Text 17" xfId="2005"/>
    <cellStyle name="Explanatory Text 18" xfId="2006"/>
    <cellStyle name="Explanatory Text 19" xfId="2007"/>
    <cellStyle name="Explanatory Text 2" xfId="2008"/>
    <cellStyle name="Explanatory Text 2 2" xfId="2009"/>
    <cellStyle name="Explanatory Text 2 3" xfId="2010"/>
    <cellStyle name="Explanatory Text 20" xfId="2011"/>
    <cellStyle name="Explanatory Text 21" xfId="2012"/>
    <cellStyle name="Explanatory Text 22" xfId="2013"/>
    <cellStyle name="Explanatory Text 3" xfId="2014"/>
    <cellStyle name="Explanatory Text 3 2" xfId="2015"/>
    <cellStyle name="Explanatory Text 3 3" xfId="2016"/>
    <cellStyle name="Explanatory Text 4 2" xfId="2017"/>
    <cellStyle name="Explanatory Text 4 3" xfId="2018"/>
    <cellStyle name="Explanatory Text 5 2" xfId="2019"/>
    <cellStyle name="Explanatory Text 5 3" xfId="2020"/>
    <cellStyle name="Explanatory Text 6 2" xfId="2021"/>
    <cellStyle name="Explanatory Text 6 3" xfId="2022"/>
    <cellStyle name="Explanatory Text 7 2" xfId="2023"/>
    <cellStyle name="Explanatory Text 7 3" xfId="2024"/>
    <cellStyle name="Explanatory Text 8 2" xfId="2025"/>
    <cellStyle name="Explanatory Text 8 3" xfId="2026"/>
    <cellStyle name="Explanatory Text 9 2" xfId="2027"/>
    <cellStyle name="Explanatory Text 9 3" xfId="2028"/>
    <cellStyle name="Good" xfId="7" builtinId="26" customBuiltin="1"/>
    <cellStyle name="Good 10 2" xfId="2029"/>
    <cellStyle name="Good 10 3" xfId="2030"/>
    <cellStyle name="Good 11 2" xfId="2031"/>
    <cellStyle name="Good 11 3" xfId="2032"/>
    <cellStyle name="Good 12 2" xfId="2033"/>
    <cellStyle name="Good 12 3" xfId="2034"/>
    <cellStyle name="Good 13 2" xfId="2035"/>
    <cellStyle name="Good 13 3" xfId="2036"/>
    <cellStyle name="Good 14 2" xfId="2037"/>
    <cellStyle name="Good 14 3" xfId="2038"/>
    <cellStyle name="Good 15" xfId="2039"/>
    <cellStyle name="Good 15 2" xfId="2040"/>
    <cellStyle name="Good 15 3" xfId="2041"/>
    <cellStyle name="Good 15 4" xfId="2042"/>
    <cellStyle name="Good 15 5" xfId="2043"/>
    <cellStyle name="Good 15 6" xfId="2044"/>
    <cellStyle name="Good 15 7" xfId="2045"/>
    <cellStyle name="Good 16" xfId="2046"/>
    <cellStyle name="Good 17" xfId="2047"/>
    <cellStyle name="Good 18" xfId="2048"/>
    <cellStyle name="Good 19" xfId="2049"/>
    <cellStyle name="Good 2" xfId="2050"/>
    <cellStyle name="Good 2 2" xfId="2051"/>
    <cellStyle name="Good 2 3" xfId="2052"/>
    <cellStyle name="Good 20" xfId="2053"/>
    <cellStyle name="Good 21" xfId="2054"/>
    <cellStyle name="Good 22" xfId="2055"/>
    <cellStyle name="Good 3" xfId="2056"/>
    <cellStyle name="Good 3 2" xfId="2057"/>
    <cellStyle name="Good 3 3" xfId="2058"/>
    <cellStyle name="Good 4 2" xfId="2059"/>
    <cellStyle name="Good 4 3" xfId="2060"/>
    <cellStyle name="Good 5 2" xfId="2061"/>
    <cellStyle name="Good 5 3" xfId="2062"/>
    <cellStyle name="Good 6 2" xfId="2063"/>
    <cellStyle name="Good 6 3" xfId="2064"/>
    <cellStyle name="Good 7 2" xfId="2065"/>
    <cellStyle name="Good 7 3" xfId="2066"/>
    <cellStyle name="Good 8 2" xfId="2067"/>
    <cellStyle name="Good 8 3" xfId="2068"/>
    <cellStyle name="Good 9 2" xfId="2069"/>
    <cellStyle name="Good 9 3" xfId="2070"/>
    <cellStyle name="Heading 1" xfId="3" builtinId="16" customBuiltin="1"/>
    <cellStyle name="Heading 1 10 2" xfId="2071"/>
    <cellStyle name="Heading 1 10 3" xfId="2072"/>
    <cellStyle name="Heading 1 11 2" xfId="2073"/>
    <cellStyle name="Heading 1 11 3" xfId="2074"/>
    <cellStyle name="Heading 1 12 2" xfId="2075"/>
    <cellStyle name="Heading 1 12 3" xfId="2076"/>
    <cellStyle name="Heading 1 13 2" xfId="2077"/>
    <cellStyle name="Heading 1 13 3" xfId="2078"/>
    <cellStyle name="Heading 1 14 2" xfId="2079"/>
    <cellStyle name="Heading 1 14 3" xfId="2080"/>
    <cellStyle name="Heading 1 15" xfId="2081"/>
    <cellStyle name="Heading 1 15 2" xfId="2082"/>
    <cellStyle name="Heading 1 15 3" xfId="2083"/>
    <cellStyle name="Heading 1 15 4" xfId="2084"/>
    <cellStyle name="Heading 1 15 5" xfId="2085"/>
    <cellStyle name="Heading 1 15 6" xfId="2086"/>
    <cellStyle name="Heading 1 15 7" xfId="2087"/>
    <cellStyle name="Heading 1 16" xfId="2088"/>
    <cellStyle name="Heading 1 17" xfId="2089"/>
    <cellStyle name="Heading 1 18" xfId="2090"/>
    <cellStyle name="Heading 1 19" xfId="2091"/>
    <cellStyle name="Heading 1 2" xfId="2092"/>
    <cellStyle name="Heading 1 2 2" xfId="2093"/>
    <cellStyle name="Heading 1 2 3" xfId="2094"/>
    <cellStyle name="Heading 1 20" xfId="2095"/>
    <cellStyle name="Heading 1 21" xfId="2096"/>
    <cellStyle name="Heading 1 22" xfId="2097"/>
    <cellStyle name="Heading 1 3" xfId="2098"/>
    <cellStyle name="Heading 1 3 2" xfId="2099"/>
    <cellStyle name="Heading 1 3 3" xfId="2100"/>
    <cellStyle name="Heading 1 4 2" xfId="2101"/>
    <cellStyle name="Heading 1 4 3" xfId="2102"/>
    <cellStyle name="Heading 1 5 2" xfId="2103"/>
    <cellStyle name="Heading 1 5 3" xfId="2104"/>
    <cellStyle name="Heading 1 6 2" xfId="2105"/>
    <cellStyle name="Heading 1 6 3" xfId="2106"/>
    <cellStyle name="Heading 1 7 2" xfId="2107"/>
    <cellStyle name="Heading 1 7 3" xfId="2108"/>
    <cellStyle name="Heading 1 8 2" xfId="2109"/>
    <cellStyle name="Heading 1 8 3" xfId="2110"/>
    <cellStyle name="Heading 1 9 2" xfId="2111"/>
    <cellStyle name="Heading 1 9 3" xfId="2112"/>
    <cellStyle name="Heading 2" xfId="4" builtinId="17" customBuiltin="1"/>
    <cellStyle name="Heading 2 10 2" xfId="2113"/>
    <cellStyle name="Heading 2 10 3" xfId="2114"/>
    <cellStyle name="Heading 2 11 2" xfId="2115"/>
    <cellStyle name="Heading 2 11 3" xfId="2116"/>
    <cellStyle name="Heading 2 12 2" xfId="2117"/>
    <cellStyle name="Heading 2 12 3" xfId="2118"/>
    <cellStyle name="Heading 2 13 2" xfId="2119"/>
    <cellStyle name="Heading 2 13 3" xfId="2120"/>
    <cellStyle name="Heading 2 14 2" xfId="2121"/>
    <cellStyle name="Heading 2 14 3" xfId="2122"/>
    <cellStyle name="Heading 2 15" xfId="2123"/>
    <cellStyle name="Heading 2 15 2" xfId="2124"/>
    <cellStyle name="Heading 2 15 3" xfId="2125"/>
    <cellStyle name="Heading 2 15 4" xfId="2126"/>
    <cellStyle name="Heading 2 15 5" xfId="2127"/>
    <cellStyle name="Heading 2 15 6" xfId="2128"/>
    <cellStyle name="Heading 2 15 7" xfId="2129"/>
    <cellStyle name="Heading 2 16" xfId="2130"/>
    <cellStyle name="Heading 2 17" xfId="2131"/>
    <cellStyle name="Heading 2 18" xfId="2132"/>
    <cellStyle name="Heading 2 19" xfId="2133"/>
    <cellStyle name="Heading 2 2" xfId="2134"/>
    <cellStyle name="Heading 2 2 10" xfId="2135"/>
    <cellStyle name="Heading 2 2 2" xfId="2136"/>
    <cellStyle name="Heading 2 2 3" xfId="2137"/>
    <cellStyle name="Heading 2 2 4" xfId="2138"/>
    <cellStyle name="Heading 2 2 5" xfId="2139"/>
    <cellStyle name="Heading 2 2 6" xfId="2140"/>
    <cellStyle name="Heading 2 2 7" xfId="2141"/>
    <cellStyle name="Heading 2 2 8" xfId="2142"/>
    <cellStyle name="Heading 2 2 9" xfId="2143"/>
    <cellStyle name="Heading 2 20" xfId="2144"/>
    <cellStyle name="Heading 2 21" xfId="2145"/>
    <cellStyle name="Heading 2 22" xfId="2146"/>
    <cellStyle name="Heading 2 3" xfId="2147"/>
    <cellStyle name="Heading 2 3 2" xfId="2148"/>
    <cellStyle name="Heading 2 3 3" xfId="2149"/>
    <cellStyle name="Heading 2 4 2" xfId="2150"/>
    <cellStyle name="Heading 2 4 3" xfId="2151"/>
    <cellStyle name="Heading 2 5 2" xfId="2152"/>
    <cellStyle name="Heading 2 5 3" xfId="2153"/>
    <cellStyle name="Heading 2 6 2" xfId="2154"/>
    <cellStyle name="Heading 2 6 3" xfId="2155"/>
    <cellStyle name="Heading 2 7 2" xfId="2156"/>
    <cellStyle name="Heading 2 7 3" xfId="2157"/>
    <cellStyle name="Heading 2 8 2" xfId="2158"/>
    <cellStyle name="Heading 2 8 3" xfId="2159"/>
    <cellStyle name="Heading 2 9 2" xfId="2160"/>
    <cellStyle name="Heading 2 9 3" xfId="2161"/>
    <cellStyle name="Heading 3" xfId="5" builtinId="18" customBuiltin="1"/>
    <cellStyle name="Heading 3 10 2" xfId="2162"/>
    <cellStyle name="Heading 3 10 3" xfId="2163"/>
    <cellStyle name="Heading 3 11 2" xfId="2164"/>
    <cellStyle name="Heading 3 11 3" xfId="2165"/>
    <cellStyle name="Heading 3 12 2" xfId="2166"/>
    <cellStyle name="Heading 3 12 3" xfId="2167"/>
    <cellStyle name="Heading 3 13 2" xfId="2168"/>
    <cellStyle name="Heading 3 13 3" xfId="2169"/>
    <cellStyle name="Heading 3 14 2" xfId="2170"/>
    <cellStyle name="Heading 3 14 3" xfId="2171"/>
    <cellStyle name="Heading 3 15" xfId="2172"/>
    <cellStyle name="Heading 3 15 2" xfId="2173"/>
    <cellStyle name="Heading 3 15 3" xfId="2174"/>
    <cellStyle name="Heading 3 15 4" xfId="2175"/>
    <cellStyle name="Heading 3 15 5" xfId="2176"/>
    <cellStyle name="Heading 3 15 6" xfId="2177"/>
    <cellStyle name="Heading 3 15 7" xfId="2178"/>
    <cellStyle name="Heading 3 16" xfId="2179"/>
    <cellStyle name="Heading 3 17" xfId="2180"/>
    <cellStyle name="Heading 3 18" xfId="2181"/>
    <cellStyle name="Heading 3 19" xfId="2182"/>
    <cellStyle name="Heading 3 2" xfId="2183"/>
    <cellStyle name="Heading 3 2 2" xfId="2184"/>
    <cellStyle name="Heading 3 2 3" xfId="2185"/>
    <cellStyle name="Heading 3 20" xfId="2186"/>
    <cellStyle name="Heading 3 21" xfId="2187"/>
    <cellStyle name="Heading 3 22" xfId="2188"/>
    <cellStyle name="Heading 3 3" xfId="2189"/>
    <cellStyle name="Heading 3 3 2" xfId="2190"/>
    <cellStyle name="Heading 3 3 3" xfId="2191"/>
    <cellStyle name="Heading 3 4 2" xfId="2192"/>
    <cellStyle name="Heading 3 4 3" xfId="2193"/>
    <cellStyle name="Heading 3 5 2" xfId="2194"/>
    <cellStyle name="Heading 3 5 3" xfId="2195"/>
    <cellStyle name="Heading 3 6 2" xfId="2196"/>
    <cellStyle name="Heading 3 6 3" xfId="2197"/>
    <cellStyle name="Heading 3 7 2" xfId="2198"/>
    <cellStyle name="Heading 3 7 3" xfId="2199"/>
    <cellStyle name="Heading 3 8 2" xfId="2200"/>
    <cellStyle name="Heading 3 8 3" xfId="2201"/>
    <cellStyle name="Heading 3 9 2" xfId="2202"/>
    <cellStyle name="Heading 3 9 3" xfId="2203"/>
    <cellStyle name="Heading 4" xfId="6" builtinId="19" customBuiltin="1"/>
    <cellStyle name="Heading 4 10 2" xfId="2204"/>
    <cellStyle name="Heading 4 10 3" xfId="2205"/>
    <cellStyle name="Heading 4 11 2" xfId="2206"/>
    <cellStyle name="Heading 4 11 3" xfId="2207"/>
    <cellStyle name="Heading 4 12 2" xfId="2208"/>
    <cellStyle name="Heading 4 12 3" xfId="2209"/>
    <cellStyle name="Heading 4 13 2" xfId="2210"/>
    <cellStyle name="Heading 4 13 3" xfId="2211"/>
    <cellStyle name="Heading 4 14 2" xfId="2212"/>
    <cellStyle name="Heading 4 14 3" xfId="2213"/>
    <cellStyle name="Heading 4 15" xfId="2214"/>
    <cellStyle name="Heading 4 15 2" xfId="2215"/>
    <cellStyle name="Heading 4 15 3" xfId="2216"/>
    <cellStyle name="Heading 4 15 4" xfId="2217"/>
    <cellStyle name="Heading 4 15 5" xfId="2218"/>
    <cellStyle name="Heading 4 15 6" xfId="2219"/>
    <cellStyle name="Heading 4 15 7" xfId="2220"/>
    <cellStyle name="Heading 4 16" xfId="2221"/>
    <cellStyle name="Heading 4 17" xfId="2222"/>
    <cellStyle name="Heading 4 18" xfId="2223"/>
    <cellStyle name="Heading 4 19" xfId="2224"/>
    <cellStyle name="Heading 4 2" xfId="2225"/>
    <cellStyle name="Heading 4 2 2" xfId="2226"/>
    <cellStyle name="Heading 4 2 3" xfId="2227"/>
    <cellStyle name="Heading 4 20" xfId="2228"/>
    <cellStyle name="Heading 4 21" xfId="2229"/>
    <cellStyle name="Heading 4 22" xfId="2230"/>
    <cellStyle name="Heading 4 3" xfId="2231"/>
    <cellStyle name="Heading 4 3 2" xfId="2232"/>
    <cellStyle name="Heading 4 3 3" xfId="2233"/>
    <cellStyle name="Heading 4 4 2" xfId="2234"/>
    <cellStyle name="Heading 4 4 3" xfId="2235"/>
    <cellStyle name="Heading 4 5 2" xfId="2236"/>
    <cellStyle name="Heading 4 5 3" xfId="2237"/>
    <cellStyle name="Heading 4 6 2" xfId="2238"/>
    <cellStyle name="Heading 4 6 3" xfId="2239"/>
    <cellStyle name="Heading 4 7 2" xfId="2240"/>
    <cellStyle name="Heading 4 7 3" xfId="2241"/>
    <cellStyle name="Heading 4 8 2" xfId="2242"/>
    <cellStyle name="Heading 4 8 3" xfId="2243"/>
    <cellStyle name="Heading 4 9 2" xfId="2244"/>
    <cellStyle name="Heading 4 9 3" xfId="2245"/>
    <cellStyle name="Hyperlink 2" xfId="97"/>
    <cellStyle name="Hyperlink 3" xfId="98"/>
    <cellStyle name="Hyperlink 4" xfId="2246"/>
    <cellStyle name="Hyperlink 5" xfId="2247"/>
    <cellStyle name="Hyperlink 6" xfId="2248"/>
    <cellStyle name="Input" xfId="10" builtinId="20" customBuiltin="1"/>
    <cellStyle name="Input 10 2" xfId="2249"/>
    <cellStyle name="Input 10 3" xfId="2250"/>
    <cellStyle name="Input 11 2" xfId="2251"/>
    <cellStyle name="Input 11 3" xfId="2252"/>
    <cellStyle name="Input 12 2" xfId="2253"/>
    <cellStyle name="Input 12 3" xfId="2254"/>
    <cellStyle name="Input 13 2" xfId="2255"/>
    <cellStyle name="Input 13 3" xfId="2256"/>
    <cellStyle name="Input 14 2" xfId="2257"/>
    <cellStyle name="Input 14 3" xfId="2258"/>
    <cellStyle name="Input 15" xfId="2259"/>
    <cellStyle name="Input 15 2" xfId="2260"/>
    <cellStyle name="Input 15 3" xfId="2261"/>
    <cellStyle name="Input 15 4" xfId="2262"/>
    <cellStyle name="Input 15 5" xfId="2263"/>
    <cellStyle name="Input 15 6" xfId="2264"/>
    <cellStyle name="Input 15 7" xfId="2265"/>
    <cellStyle name="Input 16" xfId="2266"/>
    <cellStyle name="Input 17" xfId="2267"/>
    <cellStyle name="Input 18" xfId="2268"/>
    <cellStyle name="Input 19" xfId="2269"/>
    <cellStyle name="Input 2" xfId="2270"/>
    <cellStyle name="Input 2 2" xfId="2271"/>
    <cellStyle name="Input 2 3" xfId="2272"/>
    <cellStyle name="Input 20" xfId="2273"/>
    <cellStyle name="Input 21" xfId="2274"/>
    <cellStyle name="Input 22" xfId="2275"/>
    <cellStyle name="Input 3" xfId="2276"/>
    <cellStyle name="Input 3 2" xfId="2277"/>
    <cellStyle name="Input 3 3" xfId="2278"/>
    <cellStyle name="Input 4 2" xfId="2279"/>
    <cellStyle name="Input 4 3" xfId="2280"/>
    <cellStyle name="Input 5 2" xfId="2281"/>
    <cellStyle name="Input 5 3" xfId="2282"/>
    <cellStyle name="Input 6 2" xfId="2283"/>
    <cellStyle name="Input 6 3" xfId="2284"/>
    <cellStyle name="Input 7 2" xfId="2285"/>
    <cellStyle name="Input 7 3" xfId="2286"/>
    <cellStyle name="Input 8 2" xfId="2287"/>
    <cellStyle name="Input 8 3" xfId="2288"/>
    <cellStyle name="Input 9 2" xfId="2289"/>
    <cellStyle name="Input 9 3" xfId="2290"/>
    <cellStyle name="Linked Cell" xfId="13" builtinId="24" customBuiltin="1"/>
    <cellStyle name="Linked Cell 10 2" xfId="2291"/>
    <cellStyle name="Linked Cell 10 3" xfId="2292"/>
    <cellStyle name="Linked Cell 11 2" xfId="2293"/>
    <cellStyle name="Linked Cell 11 3" xfId="2294"/>
    <cellStyle name="Linked Cell 12 2" xfId="2295"/>
    <cellStyle name="Linked Cell 12 3" xfId="2296"/>
    <cellStyle name="Linked Cell 13 2" xfId="2297"/>
    <cellStyle name="Linked Cell 13 3" xfId="2298"/>
    <cellStyle name="Linked Cell 14 2" xfId="2299"/>
    <cellStyle name="Linked Cell 14 3" xfId="2300"/>
    <cellStyle name="Linked Cell 15" xfId="2301"/>
    <cellStyle name="Linked Cell 15 2" xfId="2302"/>
    <cellStyle name="Linked Cell 15 3" xfId="2303"/>
    <cellStyle name="Linked Cell 15 4" xfId="2304"/>
    <cellStyle name="Linked Cell 15 5" xfId="2305"/>
    <cellStyle name="Linked Cell 15 6" xfId="2306"/>
    <cellStyle name="Linked Cell 15 7" xfId="2307"/>
    <cellStyle name="Linked Cell 16" xfId="2308"/>
    <cellStyle name="Linked Cell 17" xfId="2309"/>
    <cellStyle name="Linked Cell 18" xfId="2310"/>
    <cellStyle name="Linked Cell 19" xfId="2311"/>
    <cellStyle name="Linked Cell 2" xfId="2312"/>
    <cellStyle name="Linked Cell 2 2" xfId="2313"/>
    <cellStyle name="Linked Cell 2 3" xfId="2314"/>
    <cellStyle name="Linked Cell 20" xfId="2315"/>
    <cellStyle name="Linked Cell 21" xfId="2316"/>
    <cellStyle name="Linked Cell 22" xfId="2317"/>
    <cellStyle name="Linked Cell 3" xfId="2318"/>
    <cellStyle name="Linked Cell 3 2" xfId="2319"/>
    <cellStyle name="Linked Cell 3 3" xfId="2320"/>
    <cellStyle name="Linked Cell 4 2" xfId="2321"/>
    <cellStyle name="Linked Cell 4 3" xfId="2322"/>
    <cellStyle name="Linked Cell 5 2" xfId="2323"/>
    <cellStyle name="Linked Cell 5 3" xfId="2324"/>
    <cellStyle name="Linked Cell 6 2" xfId="2325"/>
    <cellStyle name="Linked Cell 6 3" xfId="2326"/>
    <cellStyle name="Linked Cell 7 2" xfId="2327"/>
    <cellStyle name="Linked Cell 7 3" xfId="2328"/>
    <cellStyle name="Linked Cell 8 2" xfId="2329"/>
    <cellStyle name="Linked Cell 8 3" xfId="2330"/>
    <cellStyle name="Linked Cell 9 2" xfId="2331"/>
    <cellStyle name="Linked Cell 9 3" xfId="2332"/>
    <cellStyle name="Neutral" xfId="9" builtinId="28" customBuiltin="1"/>
    <cellStyle name="Neutral 10 2" xfId="2333"/>
    <cellStyle name="Neutral 10 3" xfId="2334"/>
    <cellStyle name="Neutral 11 2" xfId="2335"/>
    <cellStyle name="Neutral 11 3" xfId="2336"/>
    <cellStyle name="Neutral 12 2" xfId="2337"/>
    <cellStyle name="Neutral 12 3" xfId="2338"/>
    <cellStyle name="Neutral 13 2" xfId="2339"/>
    <cellStyle name="Neutral 13 3" xfId="2340"/>
    <cellStyle name="Neutral 14 2" xfId="2341"/>
    <cellStyle name="Neutral 14 3" xfId="2342"/>
    <cellStyle name="Neutral 15" xfId="2343"/>
    <cellStyle name="Neutral 15 2" xfId="2344"/>
    <cellStyle name="Neutral 15 3" xfId="2345"/>
    <cellStyle name="Neutral 15 4" xfId="2346"/>
    <cellStyle name="Neutral 15 5" xfId="2347"/>
    <cellStyle name="Neutral 15 6" xfId="2348"/>
    <cellStyle name="Neutral 15 7" xfId="2349"/>
    <cellStyle name="Neutral 16" xfId="2350"/>
    <cellStyle name="Neutral 17" xfId="2351"/>
    <cellStyle name="Neutral 18" xfId="2352"/>
    <cellStyle name="Neutral 19" xfId="2353"/>
    <cellStyle name="Neutral 2" xfId="2354"/>
    <cellStyle name="Neutral 2 2" xfId="2355"/>
    <cellStyle name="Neutral 2 3" xfId="2356"/>
    <cellStyle name="Neutral 20" xfId="2357"/>
    <cellStyle name="Neutral 21" xfId="2358"/>
    <cellStyle name="Neutral 22" xfId="2359"/>
    <cellStyle name="Neutral 3" xfId="2360"/>
    <cellStyle name="Neutral 3 2" xfId="2361"/>
    <cellStyle name="Neutral 3 3" xfId="2362"/>
    <cellStyle name="Neutral 4 2" xfId="2363"/>
    <cellStyle name="Neutral 4 3" xfId="2364"/>
    <cellStyle name="Neutral 5 2" xfId="2365"/>
    <cellStyle name="Neutral 5 3" xfId="2366"/>
    <cellStyle name="Neutral 6 2" xfId="2367"/>
    <cellStyle name="Neutral 6 3" xfId="2368"/>
    <cellStyle name="Neutral 7 2" xfId="2369"/>
    <cellStyle name="Neutral 7 3" xfId="2370"/>
    <cellStyle name="Neutral 8 2" xfId="2371"/>
    <cellStyle name="Neutral 8 3" xfId="2372"/>
    <cellStyle name="Neutral 9 2" xfId="2373"/>
    <cellStyle name="Neutral 9 3" xfId="2374"/>
    <cellStyle name="Normal" xfId="0" builtinId="0"/>
    <cellStyle name="Normal 10" xfId="99"/>
    <cellStyle name="Normal 10 10" xfId="175"/>
    <cellStyle name="Normal 10 11" xfId="2375"/>
    <cellStyle name="Normal 10 12" xfId="2376"/>
    <cellStyle name="Normal 10 2" xfId="100"/>
    <cellStyle name="Normal 10 2 2" xfId="2377"/>
    <cellStyle name="Normal 10 2 3" xfId="2378"/>
    <cellStyle name="Normal 10 2 4" xfId="20862"/>
    <cellStyle name="Normal 10 3" xfId="2379"/>
    <cellStyle name="Normal 10 4" xfId="2380"/>
    <cellStyle name="Normal 10 5" xfId="2381"/>
    <cellStyle name="Normal 10 6" xfId="2382"/>
    <cellStyle name="Normal 10 7" xfId="2383"/>
    <cellStyle name="Normal 10 8" xfId="2384"/>
    <cellStyle name="Normal 10 9" xfId="2385"/>
    <cellStyle name="Normal 100" xfId="2386"/>
    <cellStyle name="Normal 102" xfId="2387"/>
    <cellStyle name="Normal 103" xfId="2388"/>
    <cellStyle name="Normal 11" xfId="101"/>
    <cellStyle name="Normal 11 2" xfId="2389"/>
    <cellStyle name="Normal 11 3" xfId="2390"/>
    <cellStyle name="Normal 11 4" xfId="2391"/>
    <cellStyle name="Normal 11 5" xfId="2392"/>
    <cellStyle name="Normal 11 6" xfId="2393"/>
    <cellStyle name="Normal 11 7" xfId="2394"/>
    <cellStyle name="Normal 11 8" xfId="2395"/>
    <cellStyle name="Normal 11 9" xfId="2396"/>
    <cellStyle name="Normal 12" xfId="102"/>
    <cellStyle name="Normal 12 2" xfId="2397"/>
    <cellStyle name="Normal 12 3" xfId="2398"/>
    <cellStyle name="Normal 12 4" xfId="2399"/>
    <cellStyle name="Normal 12 5" xfId="2400"/>
    <cellStyle name="Normal 12 6" xfId="2401"/>
    <cellStyle name="Normal 12 7" xfId="2402"/>
    <cellStyle name="Normal 12 8" xfId="2403"/>
    <cellStyle name="Normal 13" xfId="103"/>
    <cellStyle name="Normal 13 2" xfId="2404"/>
    <cellStyle name="Normal 13 3" xfId="2405"/>
    <cellStyle name="Normal 13 4" xfId="2406"/>
    <cellStyle name="Normal 13 5" xfId="2407"/>
    <cellStyle name="Normal 13 6" xfId="2408"/>
    <cellStyle name="Normal 13 7" xfId="2409"/>
    <cellStyle name="Normal 13 8" xfId="2410"/>
    <cellStyle name="Normal 13 9" xfId="2411"/>
    <cellStyle name="Normal 14" xfId="104"/>
    <cellStyle name="Normal 14 2" xfId="2412"/>
    <cellStyle name="Normal 14 3" xfId="2413"/>
    <cellStyle name="Normal 14 4" xfId="2414"/>
    <cellStyle name="Normal 14 5" xfId="2415"/>
    <cellStyle name="Normal 14 6" xfId="2416"/>
    <cellStyle name="Normal 14 7" xfId="2417"/>
    <cellStyle name="Normal 14 8" xfId="2418"/>
    <cellStyle name="Normal 14 9" xfId="2419"/>
    <cellStyle name="Normal 15" xfId="105"/>
    <cellStyle name="Normal 15 2" xfId="2420"/>
    <cellStyle name="Normal 15 3" xfId="2421"/>
    <cellStyle name="Normal 15 4" xfId="2422"/>
    <cellStyle name="Normal 15 5" xfId="2423"/>
    <cellStyle name="Normal 15 6" xfId="2424"/>
    <cellStyle name="Normal 15 7" xfId="2425"/>
    <cellStyle name="Normal 15 8" xfId="2426"/>
    <cellStyle name="Normal 16" xfId="106"/>
    <cellStyle name="Normal 16 2" xfId="2427"/>
    <cellStyle name="Normal 16 3" xfId="2428"/>
    <cellStyle name="Normal 16 4" xfId="20863"/>
    <cellStyle name="Normal 17" xfId="2429"/>
    <cellStyle name="Normal 17 2" xfId="2430"/>
    <cellStyle name="Normal 17 3" xfId="2431"/>
    <cellStyle name="Normal 18" xfId="107"/>
    <cellStyle name="Normal 18 2" xfId="2432"/>
    <cellStyle name="Normal 18 3" xfId="2433"/>
    <cellStyle name="Normal 18 4" xfId="2434"/>
    <cellStyle name="Normal 18 5" xfId="2435"/>
    <cellStyle name="Normal 18 6" xfId="2436"/>
    <cellStyle name="Normal 18 7" xfId="2437"/>
    <cellStyle name="Normal 18 8" xfId="2438"/>
    <cellStyle name="Normal 18 9" xfId="2439"/>
    <cellStyle name="Normal 19" xfId="108"/>
    <cellStyle name="Normal 19 2" xfId="2440"/>
    <cellStyle name="Normal 19 3" xfId="2441"/>
    <cellStyle name="Normal 19 4" xfId="20864"/>
    <cellStyle name="Normal 2" xfId="48"/>
    <cellStyle name="Normal 2 10" xfId="2442"/>
    <cellStyle name="Normal 2 10 2" xfId="2443"/>
    <cellStyle name="Normal 2 10 2 2" xfId="2444"/>
    <cellStyle name="Normal 2 10 3" xfId="2445"/>
    <cellStyle name="Normal 2 10 3 2" xfId="2446"/>
    <cellStyle name="Normal 2 10 4" xfId="2447"/>
    <cellStyle name="Normal 2 10 4 2" xfId="2448"/>
    <cellStyle name="Normal 2 10 5" xfId="2449"/>
    <cellStyle name="Normal 2 10 5 2" xfId="2450"/>
    <cellStyle name="Normal 2 10 6" xfId="2451"/>
    <cellStyle name="Normal 2 10 6 2" xfId="2452"/>
    <cellStyle name="Normal 2 10 7" xfId="2453"/>
    <cellStyle name="Normal 2 10 7 2" xfId="2454"/>
    <cellStyle name="Normal 2 10 8" xfId="2455"/>
    <cellStyle name="Normal 2 11" xfId="2456"/>
    <cellStyle name="Normal 2 11 2" xfId="2457"/>
    <cellStyle name="Normal 2 11 2 2" xfId="2458"/>
    <cellStyle name="Normal 2 11 3" xfId="2459"/>
    <cellStyle name="Normal 2 11 3 2" xfId="2460"/>
    <cellStyle name="Normal 2 11 4" xfId="2461"/>
    <cellStyle name="Normal 2 11 4 2" xfId="2462"/>
    <cellStyle name="Normal 2 11 5" xfId="2463"/>
    <cellStyle name="Normal 2 11 5 2" xfId="2464"/>
    <cellStyle name="Normal 2 11 6" xfId="2465"/>
    <cellStyle name="Normal 2 11 6 2" xfId="2466"/>
    <cellStyle name="Normal 2 11 7" xfId="2467"/>
    <cellStyle name="Normal 2 11 7 2" xfId="2468"/>
    <cellStyle name="Normal 2 11 8" xfId="2469"/>
    <cellStyle name="Normal 2 12" xfId="2470"/>
    <cellStyle name="Normal 2 12 2" xfId="2471"/>
    <cellStyle name="Normal 2 12 2 2" xfId="2472"/>
    <cellStyle name="Normal 2 12 3" xfId="2473"/>
    <cellStyle name="Normal 2 12 3 2" xfId="2474"/>
    <cellStyle name="Normal 2 12 4" xfId="2475"/>
    <cellStyle name="Normal 2 12 4 2" xfId="2476"/>
    <cellStyle name="Normal 2 12 5" xfId="2477"/>
    <cellStyle name="Normal 2 12 5 2" xfId="2478"/>
    <cellStyle name="Normal 2 12 6" xfId="2479"/>
    <cellStyle name="Normal 2 12 6 2" xfId="2480"/>
    <cellStyle name="Normal 2 12 7" xfId="2481"/>
    <cellStyle name="Normal 2 12 7 2" xfId="2482"/>
    <cellStyle name="Normal 2 12 8" xfId="2483"/>
    <cellStyle name="Normal 2 13" xfId="2484"/>
    <cellStyle name="Normal 2 13 2" xfId="2485"/>
    <cellStyle name="Normal 2 13 2 2" xfId="2486"/>
    <cellStyle name="Normal 2 13 3" xfId="2487"/>
    <cellStyle name="Normal 2 13 3 2" xfId="2488"/>
    <cellStyle name="Normal 2 13 4" xfId="2489"/>
    <cellStyle name="Normal 2 13 4 2" xfId="2490"/>
    <cellStyle name="Normal 2 13 5" xfId="2491"/>
    <cellStyle name="Normal 2 13 5 2" xfId="2492"/>
    <cellStyle name="Normal 2 13 6" xfId="2493"/>
    <cellStyle name="Normal 2 13 6 2" xfId="2494"/>
    <cellStyle name="Normal 2 13 7" xfId="2495"/>
    <cellStyle name="Normal 2 13 7 2" xfId="2496"/>
    <cellStyle name="Normal 2 13 8" xfId="2497"/>
    <cellStyle name="Normal 2 14" xfId="2498"/>
    <cellStyle name="Normal 2 14 2" xfId="2499"/>
    <cellStyle name="Normal 2 15" xfId="2500"/>
    <cellStyle name="Normal 2 15 2" xfId="2501"/>
    <cellStyle name="Normal 2 16" xfId="2502"/>
    <cellStyle name="Normal 2 16 2" xfId="2503"/>
    <cellStyle name="Normal 2 17" xfId="2504"/>
    <cellStyle name="Normal 2 17 2" xfId="2505"/>
    <cellStyle name="Normal 2 18" xfId="2506"/>
    <cellStyle name="Normal 2 18 2" xfId="2507"/>
    <cellStyle name="Normal 2 18 2 2" xfId="2508"/>
    <cellStyle name="Normal 2 18 2 3" xfId="2509"/>
    <cellStyle name="Normal 2 18 2 4" xfId="2510"/>
    <cellStyle name="Normal 2 18 3" xfId="2511"/>
    <cellStyle name="Normal 2 18 4" xfId="2512"/>
    <cellStyle name="Normal 2 18 5" xfId="2513"/>
    <cellStyle name="Normal 2 18 6" xfId="2514"/>
    <cellStyle name="Normal 2 18 7" xfId="2515"/>
    <cellStyle name="Normal 2 18 8" xfId="2516"/>
    <cellStyle name="Normal 2 18 9" xfId="2517"/>
    <cellStyle name="Normal 2 19" xfId="2518"/>
    <cellStyle name="Normal 2 19 2" xfId="2519"/>
    <cellStyle name="Normal 2 19 2 2" xfId="2520"/>
    <cellStyle name="Normal 2 19 2 3" xfId="2521"/>
    <cellStyle name="Normal 2 19 2 4" xfId="2522"/>
    <cellStyle name="Normal 2 19 3" xfId="2523"/>
    <cellStyle name="Normal 2 19 4" xfId="2524"/>
    <cellStyle name="Normal 2 19 5" xfId="2525"/>
    <cellStyle name="Normal 2 19 6" xfId="2526"/>
    <cellStyle name="Normal 2 19 7" xfId="2527"/>
    <cellStyle name="Normal 2 19 8" xfId="2528"/>
    <cellStyle name="Normal 2 19 9" xfId="2529"/>
    <cellStyle name="Normal 2 2" xfId="49"/>
    <cellStyle name="Normal 2 2 10" xfId="2530"/>
    <cellStyle name="Normal 2 2 11" xfId="2531"/>
    <cellStyle name="Normal 2 2 12" xfId="2532"/>
    <cellStyle name="Normal 2 2 13" xfId="2533"/>
    <cellStyle name="Normal 2 2 14" xfId="2534"/>
    <cellStyle name="Normal 2 2 15" xfId="2535"/>
    <cellStyle name="Normal 2 2 16" xfId="2536"/>
    <cellStyle name="Normal 2 2 17" xfId="2537"/>
    <cellStyle name="Normal 2 2 18" xfId="2538"/>
    <cellStyle name="Normal 2 2 19" xfId="2539"/>
    <cellStyle name="Normal 2 2 2" xfId="50"/>
    <cellStyle name="Normal 2 2 2 10" xfId="2540"/>
    <cellStyle name="Normal 2 2 2 11" xfId="2541"/>
    <cellStyle name="Normal 2 2 2 12" xfId="2542"/>
    <cellStyle name="Normal 2 2 2 13" xfId="2543"/>
    <cellStyle name="Normal 2 2 2 14" xfId="2544"/>
    <cellStyle name="Normal 2 2 2 15" xfId="2545"/>
    <cellStyle name="Normal 2 2 2 16" xfId="2546"/>
    <cellStyle name="Normal 2 2 2 17" xfId="2547"/>
    <cellStyle name="Normal 2 2 2 18" xfId="2548"/>
    <cellStyle name="Normal 2 2 2 19" xfId="2549"/>
    <cellStyle name="Normal 2 2 2 2" xfId="2550"/>
    <cellStyle name="Normal 2 2 2 2 10" xfId="2551"/>
    <cellStyle name="Normal 2 2 2 2 11" xfId="2552"/>
    <cellStyle name="Normal 2 2 2 2 12" xfId="2553"/>
    <cellStyle name="Normal 2 2 2 2 13" xfId="2554"/>
    <cellStyle name="Normal 2 2 2 2 14" xfId="2555"/>
    <cellStyle name="Normal 2 2 2 2 15" xfId="2556"/>
    <cellStyle name="Normal 2 2 2 2 15 2" xfId="2557"/>
    <cellStyle name="Normal 2 2 2 2 15 3" xfId="2558"/>
    <cellStyle name="Normal 2 2 2 2 16" xfId="2559"/>
    <cellStyle name="Normal 2 2 2 2 17" xfId="2560"/>
    <cellStyle name="Normal 2 2 2 2 18" xfId="2561"/>
    <cellStyle name="Normal 2 2 2 2 18 2" xfId="2562"/>
    <cellStyle name="Normal 2 2 2 2 18 3" xfId="2563"/>
    <cellStyle name="Normal 2 2 2 2 19" xfId="2564"/>
    <cellStyle name="Normal 2 2 2 2 19 2" xfId="2565"/>
    <cellStyle name="Normal 2 2 2 2 19 3" xfId="2566"/>
    <cellStyle name="Normal 2 2 2 2 2" xfId="2567"/>
    <cellStyle name="Normal 2 2 2 2 2 10" xfId="2568"/>
    <cellStyle name="Normal 2 2 2 2 2 11" xfId="2569"/>
    <cellStyle name="Normal 2 2 2 2 2 12" xfId="2570"/>
    <cellStyle name="Normal 2 2 2 2 2 13" xfId="2571"/>
    <cellStyle name="Normal 2 2 2 2 2 14" xfId="2572"/>
    <cellStyle name="Normal 2 2 2 2 2 15" xfId="2573"/>
    <cellStyle name="Normal 2 2 2 2 2 16" xfId="2574"/>
    <cellStyle name="Normal 2 2 2 2 2 17" xfId="2575"/>
    <cellStyle name="Normal 2 2 2 2 2 18" xfId="2576"/>
    <cellStyle name="Normal 2 2 2 2 2 19" xfId="2577"/>
    <cellStyle name="Normal 2 2 2 2 2 2" xfId="2578"/>
    <cellStyle name="Normal 2 2 2 2 2 2 10" xfId="2579"/>
    <cellStyle name="Normal 2 2 2 2 2 2 11" xfId="2580"/>
    <cellStyle name="Normal 2 2 2 2 2 2 12" xfId="2581"/>
    <cellStyle name="Normal 2 2 2 2 2 2 13" xfId="2582"/>
    <cellStyle name="Normal 2 2 2 2 2 2 14" xfId="2583"/>
    <cellStyle name="Normal 2 2 2 2 2 2 15" xfId="2584"/>
    <cellStyle name="Normal 2 2 2 2 2 2 16" xfId="2585"/>
    <cellStyle name="Normal 2 2 2 2 2 2 17" xfId="2586"/>
    <cellStyle name="Normal 2 2 2 2 2 2 2" xfId="2587"/>
    <cellStyle name="Normal 2 2 2 2 2 2 2 10" xfId="2588"/>
    <cellStyle name="Normal 2 2 2 2 2 2 2 2" xfId="2589"/>
    <cellStyle name="Normal 2 2 2 2 2 2 2 2 2" xfId="2590"/>
    <cellStyle name="Normal 2 2 2 2 2 2 2 2 2 10" xfId="2591"/>
    <cellStyle name="Normal 2 2 2 2 2 2 2 2 2 11" xfId="2592"/>
    <cellStyle name="Normal 2 2 2 2 2 2 2 2 2 12" xfId="2593"/>
    <cellStyle name="Normal 2 2 2 2 2 2 2 2 2 13" xfId="2594"/>
    <cellStyle name="Normal 2 2 2 2 2 2 2 2 2 14" xfId="2595"/>
    <cellStyle name="Normal 2 2 2 2 2 2 2 2 2 2" xfId="2596"/>
    <cellStyle name="Normal 2 2 2 2 2 2 2 2 2 3" xfId="2597"/>
    <cellStyle name="Normal 2 2 2 2 2 2 2 2 2 4" xfId="2598"/>
    <cellStyle name="Normal 2 2 2 2 2 2 2 2 2 5" xfId="2599"/>
    <cellStyle name="Normal 2 2 2 2 2 2 2 2 2 6" xfId="2600"/>
    <cellStyle name="Normal 2 2 2 2 2 2 2 2 2 7" xfId="2601"/>
    <cellStyle name="Normal 2 2 2 2 2 2 2 2 2 8" xfId="2602"/>
    <cellStyle name="Normal 2 2 2 2 2 2 2 2 2 9" xfId="2603"/>
    <cellStyle name="Normal 2 2 2 2 2 2 2 3" xfId="2604"/>
    <cellStyle name="Normal 2 2 2 2 2 2 2 4" xfId="2605"/>
    <cellStyle name="Normal 2 2 2 2 2 2 2 5" xfId="2606"/>
    <cellStyle name="Normal 2 2 2 2 2 2 2 6" xfId="2607"/>
    <cellStyle name="Normal 2 2 2 2 2 2 2 7" xfId="2608"/>
    <cellStyle name="Normal 2 2 2 2 2 2 2 8" xfId="2609"/>
    <cellStyle name="Normal 2 2 2 2 2 2 2 9" xfId="2610"/>
    <cellStyle name="Normal 2 2 2 2 2 2 3" xfId="2611"/>
    <cellStyle name="Normal 2 2 2 2 2 2 4" xfId="2612"/>
    <cellStyle name="Normal 2 2 2 2 2 2 5" xfId="2613"/>
    <cellStyle name="Normal 2 2 2 2 2 2 6" xfId="2614"/>
    <cellStyle name="Normal 2 2 2 2 2 2 7" xfId="2615"/>
    <cellStyle name="Normal 2 2 2 2 2 2 8" xfId="2616"/>
    <cellStyle name="Normal 2 2 2 2 2 2 9" xfId="2617"/>
    <cellStyle name="Normal 2 2 2 2 2 3" xfId="2618"/>
    <cellStyle name="Normal 2 2 2 2 2 4" xfId="2619"/>
    <cellStyle name="Normal 2 2 2 2 2 5" xfId="2620"/>
    <cellStyle name="Normal 2 2 2 2 2 5 2" xfId="2621"/>
    <cellStyle name="Normal 2 2 2 2 2 5 3" xfId="2622"/>
    <cellStyle name="Normal 2 2 2 2 2 6" xfId="2623"/>
    <cellStyle name="Normal 2 2 2 2 2 6 2" xfId="2624"/>
    <cellStyle name="Normal 2 2 2 2 2 6 3" xfId="2625"/>
    <cellStyle name="Normal 2 2 2 2 2 7" xfId="2626"/>
    <cellStyle name="Normal 2 2 2 2 2 7 2" xfId="2627"/>
    <cellStyle name="Normal 2 2 2 2 2 7 3" xfId="2628"/>
    <cellStyle name="Normal 2 2 2 2 2 8" xfId="2629"/>
    <cellStyle name="Normal 2 2 2 2 2 8 2" xfId="2630"/>
    <cellStyle name="Normal 2 2 2 2 2 8 3" xfId="2631"/>
    <cellStyle name="Normal 2 2 2 2 2 9" xfId="2632"/>
    <cellStyle name="Normal 2 2 2 2 2 9 2" xfId="2633"/>
    <cellStyle name="Normal 2 2 2 2 2 9 3" xfId="2634"/>
    <cellStyle name="Normal 2 2 2 2 20" xfId="2635"/>
    <cellStyle name="Normal 2 2 2 2 20 2" xfId="2636"/>
    <cellStyle name="Normal 2 2 2 2 20 3" xfId="2637"/>
    <cellStyle name="Normal 2 2 2 2 21" xfId="2638"/>
    <cellStyle name="Normal 2 2 2 2 21 2" xfId="2639"/>
    <cellStyle name="Normal 2 2 2 2 21 3" xfId="2640"/>
    <cellStyle name="Normal 2 2 2 2 22" xfId="2641"/>
    <cellStyle name="Normal 2 2 2 2 23" xfId="2642"/>
    <cellStyle name="Normal 2 2 2 2 24" xfId="2643"/>
    <cellStyle name="Normal 2 2 2 2 25" xfId="2644"/>
    <cellStyle name="Normal 2 2 2 2 26" xfId="2645"/>
    <cellStyle name="Normal 2 2 2 2 27" xfId="2646"/>
    <cellStyle name="Normal 2 2 2 2 28" xfId="2647"/>
    <cellStyle name="Normal 2 2 2 2 29" xfId="2648"/>
    <cellStyle name="Normal 2 2 2 2 3" xfId="2649"/>
    <cellStyle name="Normal 2 2 2 2 30" xfId="2650"/>
    <cellStyle name="Normal 2 2 2 2 31" xfId="2651"/>
    <cellStyle name="Normal 2 2 2 2 32" xfId="2652"/>
    <cellStyle name="Normal 2 2 2 2 4" xfId="2653"/>
    <cellStyle name="Normal 2 2 2 2 5" xfId="2654"/>
    <cellStyle name="Normal 2 2 2 2 6" xfId="2655"/>
    <cellStyle name="Normal 2 2 2 2 7" xfId="2656"/>
    <cellStyle name="Normal 2 2 2 2 8" xfId="2657"/>
    <cellStyle name="Normal 2 2 2 2 9" xfId="2658"/>
    <cellStyle name="Normal 2 2 2 20" xfId="2659"/>
    <cellStyle name="Normal 2 2 2 20 2" xfId="2660"/>
    <cellStyle name="Normal 2 2 2 20 3" xfId="2661"/>
    <cellStyle name="Normal 2 2 2 21" xfId="2662"/>
    <cellStyle name="Normal 2 2 2 22" xfId="2663"/>
    <cellStyle name="Normal 2 2 2 23" xfId="2664"/>
    <cellStyle name="Normal 2 2 2 23 2" xfId="2665"/>
    <cellStyle name="Normal 2 2 2 23 3" xfId="2666"/>
    <cellStyle name="Normal 2 2 2 24" xfId="2667"/>
    <cellStyle name="Normal 2 2 2 24 2" xfId="2668"/>
    <cellStyle name="Normal 2 2 2 24 3" xfId="2669"/>
    <cellStyle name="Normal 2 2 2 25" xfId="2670"/>
    <cellStyle name="Normal 2 2 2 25 2" xfId="2671"/>
    <cellStyle name="Normal 2 2 2 25 3" xfId="2672"/>
    <cellStyle name="Normal 2 2 2 26" xfId="2673"/>
    <cellStyle name="Normal 2 2 2 26 2" xfId="2674"/>
    <cellStyle name="Normal 2 2 2 26 3" xfId="2675"/>
    <cellStyle name="Normal 2 2 2 27" xfId="2676"/>
    <cellStyle name="Normal 2 2 2 28" xfId="2677"/>
    <cellStyle name="Normal 2 2 2 29" xfId="2678"/>
    <cellStyle name="Normal 2 2 2 3" xfId="2679"/>
    <cellStyle name="Normal 2 2 2 3 2" xfId="2680"/>
    <cellStyle name="Normal 2 2 2 30" xfId="2681"/>
    <cellStyle name="Normal 2 2 2 31" xfId="2682"/>
    <cellStyle name="Normal 2 2 2 32" xfId="2683"/>
    <cellStyle name="Normal 2 2 2 33" xfId="2684"/>
    <cellStyle name="Normal 2 2 2 34" xfId="2685"/>
    <cellStyle name="Normal 2 2 2 35" xfId="2686"/>
    <cellStyle name="Normal 2 2 2 36" xfId="2687"/>
    <cellStyle name="Normal 2 2 2 37" xfId="2688"/>
    <cellStyle name="Normal 2 2 2 38" xfId="2689"/>
    <cellStyle name="Normal 2 2 2 4" xfId="2690"/>
    <cellStyle name="Normal 2 2 2 4 2" xfId="2691"/>
    <cellStyle name="Normal 2 2 2 5" xfId="2692"/>
    <cellStyle name="Normal 2 2 2 5 2" xfId="2693"/>
    <cellStyle name="Normal 2 2 2 6" xfId="2694"/>
    <cellStyle name="Normal 2 2 2 6 2" xfId="2695"/>
    <cellStyle name="Normal 2 2 2 7" xfId="2696"/>
    <cellStyle name="Normal 2 2 2 7 2" xfId="2697"/>
    <cellStyle name="Normal 2 2 2 8" xfId="2698"/>
    <cellStyle name="Normal 2 2 2 8 10" xfId="2699"/>
    <cellStyle name="Normal 2 2 2 8 11" xfId="2700"/>
    <cellStyle name="Normal 2 2 2 8 2" xfId="2701"/>
    <cellStyle name="Normal 2 2 2 8 2 2" xfId="2702"/>
    <cellStyle name="Normal 2 2 2 8 2 3" xfId="2703"/>
    <cellStyle name="Normal 2 2 2 8 2 4" xfId="2704"/>
    <cellStyle name="Normal 2 2 2 8 2 5" xfId="2705"/>
    <cellStyle name="Normal 2 2 2 8 2 6" xfId="2706"/>
    <cellStyle name="Normal 2 2 2 8 2 7" xfId="2707"/>
    <cellStyle name="Normal 2 2 2 8 2 8" xfId="2708"/>
    <cellStyle name="Normal 2 2 2 8 2 9" xfId="2709"/>
    <cellStyle name="Normal 2 2 2 8 3" xfId="2710"/>
    <cellStyle name="Normal 2 2 2 8 4" xfId="2711"/>
    <cellStyle name="Normal 2 2 2 8 5" xfId="2712"/>
    <cellStyle name="Normal 2 2 2 8 5 2" xfId="2713"/>
    <cellStyle name="Normal 2 2 2 8 5 3" xfId="2714"/>
    <cellStyle name="Normal 2 2 2 8 6" xfId="2715"/>
    <cellStyle name="Normal 2 2 2 8 6 2" xfId="2716"/>
    <cellStyle name="Normal 2 2 2 8 6 3" xfId="2717"/>
    <cellStyle name="Normal 2 2 2 8 7" xfId="2718"/>
    <cellStyle name="Normal 2 2 2 8 7 2" xfId="2719"/>
    <cellStyle name="Normal 2 2 2 8 7 3" xfId="2720"/>
    <cellStyle name="Normal 2 2 2 8 8" xfId="2721"/>
    <cellStyle name="Normal 2 2 2 8 8 2" xfId="2722"/>
    <cellStyle name="Normal 2 2 2 8 8 3" xfId="2723"/>
    <cellStyle name="Normal 2 2 2 8 9" xfId="2724"/>
    <cellStyle name="Normal 2 2 2 8 9 2" xfId="2725"/>
    <cellStyle name="Normal 2 2 2 8 9 3" xfId="2726"/>
    <cellStyle name="Normal 2 2 2 9" xfId="2727"/>
    <cellStyle name="Normal 2 2 20" xfId="2728"/>
    <cellStyle name="Normal 2 2 20 2" xfId="2729"/>
    <cellStyle name="Normal 2 2 20 3" xfId="2730"/>
    <cellStyle name="Normal 2 2 21" xfId="2731"/>
    <cellStyle name="Normal 2 2 22" xfId="2732"/>
    <cellStyle name="Normal 2 2 23" xfId="2733"/>
    <cellStyle name="Normal 2 2 23 2" xfId="2734"/>
    <cellStyle name="Normal 2 2 23 3" xfId="2735"/>
    <cellStyle name="Normal 2 2 24" xfId="2736"/>
    <cellStyle name="Normal 2 2 24 2" xfId="2737"/>
    <cellStyle name="Normal 2 2 24 3" xfId="2738"/>
    <cellStyle name="Normal 2 2 25" xfId="2739"/>
    <cellStyle name="Normal 2 2 25 2" xfId="2740"/>
    <cellStyle name="Normal 2 2 25 3" xfId="2741"/>
    <cellStyle name="Normal 2 2 26" xfId="2742"/>
    <cellStyle name="Normal 2 2 26 2" xfId="2743"/>
    <cellStyle name="Normal 2 2 26 3" xfId="2744"/>
    <cellStyle name="Normal 2 2 27" xfId="2745"/>
    <cellStyle name="Normal 2 2 28" xfId="2746"/>
    <cellStyle name="Normal 2 2 29" xfId="2747"/>
    <cellStyle name="Normal 2 2 3" xfId="51"/>
    <cellStyle name="Normal 2 2 3 2" xfId="2748"/>
    <cellStyle name="Normal 2 2 3 3" xfId="20865"/>
    <cellStyle name="Normal 2 2 30" xfId="2749"/>
    <cellStyle name="Normal 2 2 31" xfId="2750"/>
    <cellStyle name="Normal 2 2 32" xfId="2751"/>
    <cellStyle name="Normal 2 2 33" xfId="2752"/>
    <cellStyle name="Normal 2 2 34" xfId="2753"/>
    <cellStyle name="Normal 2 2 35" xfId="2754"/>
    <cellStyle name="Normal 2 2 36" xfId="2755"/>
    <cellStyle name="Normal 2 2 37" xfId="2756"/>
    <cellStyle name="Normal 2 2 38" xfId="2757"/>
    <cellStyle name="Normal 2 2 4" xfId="52"/>
    <cellStyle name="Normal 2 2 4 2" xfId="2758"/>
    <cellStyle name="Normal 2 2 4 3" xfId="20866"/>
    <cellStyle name="Normal 2 2 5" xfId="53"/>
    <cellStyle name="Normal 2 2 5 2" xfId="2759"/>
    <cellStyle name="Normal 2 2 5 3" xfId="20867"/>
    <cellStyle name="Normal 2 2 6" xfId="54"/>
    <cellStyle name="Normal 2 2 6 2" xfId="2760"/>
    <cellStyle name="Normal 2 2 6 3" xfId="20868"/>
    <cellStyle name="Normal 2 2 7" xfId="55"/>
    <cellStyle name="Normal 2 2 7 2" xfId="2761"/>
    <cellStyle name="Normal 2 2 7 3" xfId="20869"/>
    <cellStyle name="Normal 2 2 8" xfId="56"/>
    <cellStyle name="Normal 2 2 8 10" xfId="2762"/>
    <cellStyle name="Normal 2 2 8 11" xfId="2763"/>
    <cellStyle name="Normal 2 2 8 12" xfId="2764"/>
    <cellStyle name="Normal 2 2 8 2" xfId="2765"/>
    <cellStyle name="Normal 2 2 8 2 2" xfId="2766"/>
    <cellStyle name="Normal 2 2 8 2 3" xfId="2767"/>
    <cellStyle name="Normal 2 2 8 2 4" xfId="2768"/>
    <cellStyle name="Normal 2 2 8 2 5" xfId="2769"/>
    <cellStyle name="Normal 2 2 8 2 6" xfId="2770"/>
    <cellStyle name="Normal 2 2 8 2 7" xfId="2771"/>
    <cellStyle name="Normal 2 2 8 2 8" xfId="2772"/>
    <cellStyle name="Normal 2 2 8 2 9" xfId="2773"/>
    <cellStyle name="Normal 2 2 8 3" xfId="2774"/>
    <cellStyle name="Normal 2 2 8 4" xfId="2775"/>
    <cellStyle name="Normal 2 2 8 5" xfId="2776"/>
    <cellStyle name="Normal 2 2 8 5 2" xfId="2777"/>
    <cellStyle name="Normal 2 2 8 5 3" xfId="2778"/>
    <cellStyle name="Normal 2 2 8 6" xfId="2779"/>
    <cellStyle name="Normal 2 2 8 6 2" xfId="2780"/>
    <cellStyle name="Normal 2 2 8 6 3" xfId="2781"/>
    <cellStyle name="Normal 2 2 8 7" xfId="2782"/>
    <cellStyle name="Normal 2 2 8 7 2" xfId="2783"/>
    <cellStyle name="Normal 2 2 8 7 3" xfId="2784"/>
    <cellStyle name="Normal 2 2 8 8" xfId="2785"/>
    <cellStyle name="Normal 2 2 8 8 2" xfId="2786"/>
    <cellStyle name="Normal 2 2 8 8 3" xfId="2787"/>
    <cellStyle name="Normal 2 2 8 9" xfId="2788"/>
    <cellStyle name="Normal 2 2 8 9 2" xfId="2789"/>
    <cellStyle name="Normal 2 2 8 9 3" xfId="2790"/>
    <cellStyle name="Normal 2 2 9" xfId="57"/>
    <cellStyle name="Normal 2 2 9 2" xfId="2791"/>
    <cellStyle name="Normal 2 2 9 3" xfId="20870"/>
    <cellStyle name="Normal 2 2_Residential Inputs Inland" xfId="2792"/>
    <cellStyle name="Normal 2 20" xfId="2793"/>
    <cellStyle name="Normal 2 20 2" xfId="2794"/>
    <cellStyle name="Normal 2 20 2 2" xfId="2795"/>
    <cellStyle name="Normal 2 20 2 3" xfId="2796"/>
    <cellStyle name="Normal 2 20 2 4" xfId="2797"/>
    <cellStyle name="Normal 2 20 3" xfId="2798"/>
    <cellStyle name="Normal 2 20 4" xfId="2799"/>
    <cellStyle name="Normal 2 20 5" xfId="2800"/>
    <cellStyle name="Normal 2 20 6" xfId="2801"/>
    <cellStyle name="Normal 2 20 7" xfId="2802"/>
    <cellStyle name="Normal 2 20 8" xfId="2803"/>
    <cellStyle name="Normal 2 20 9" xfId="2804"/>
    <cellStyle name="Normal 2 21" xfId="2805"/>
    <cellStyle name="Normal 2 21 2" xfId="2806"/>
    <cellStyle name="Normal 2 21 2 2" xfId="2807"/>
    <cellStyle name="Normal 2 21 2 3" xfId="2808"/>
    <cellStyle name="Normal 2 21 2 4" xfId="2809"/>
    <cellStyle name="Normal 2 21 3" xfId="2810"/>
    <cellStyle name="Normal 2 21 4" xfId="2811"/>
    <cellStyle name="Normal 2 21 5" xfId="2812"/>
    <cellStyle name="Normal 2 21 6" xfId="2813"/>
    <cellStyle name="Normal 2 21 7" xfId="2814"/>
    <cellStyle name="Normal 2 21 8" xfId="2815"/>
    <cellStyle name="Normal 2 21 9" xfId="2816"/>
    <cellStyle name="Normal 2 22" xfId="2817"/>
    <cellStyle name="Normal 2 22 2" xfId="2818"/>
    <cellStyle name="Normal 2 22 2 2" xfId="2819"/>
    <cellStyle name="Normal 2 22 2 3" xfId="2820"/>
    <cellStyle name="Normal 2 22 2 4" xfId="2821"/>
    <cellStyle name="Normal 2 22 3" xfId="2822"/>
    <cellStyle name="Normal 2 22 4" xfId="2823"/>
    <cellStyle name="Normal 2 22 5" xfId="2824"/>
    <cellStyle name="Normal 2 22 6" xfId="2825"/>
    <cellStyle name="Normal 2 22 7" xfId="2826"/>
    <cellStyle name="Normal 2 22 8" xfId="2827"/>
    <cellStyle name="Normal 2 22 9" xfId="2828"/>
    <cellStyle name="Normal 2 23" xfId="2829"/>
    <cellStyle name="Normal 2 23 2" xfId="2830"/>
    <cellStyle name="Normal 2 23 2 2" xfId="2831"/>
    <cellStyle name="Normal 2 23 2 3" xfId="2832"/>
    <cellStyle name="Normal 2 23 2 4" xfId="2833"/>
    <cellStyle name="Normal 2 23 3" xfId="2834"/>
    <cellStyle name="Normal 2 23 4" xfId="2835"/>
    <cellStyle name="Normal 2 23 5" xfId="2836"/>
    <cellStyle name="Normal 2 23 6" xfId="2837"/>
    <cellStyle name="Normal 2 23 7" xfId="2838"/>
    <cellStyle name="Normal 2 23 8" xfId="2839"/>
    <cellStyle name="Normal 2 23 9" xfId="2840"/>
    <cellStyle name="Normal 2 24" xfId="2841"/>
    <cellStyle name="Normal 2 24 2" xfId="2842"/>
    <cellStyle name="Normal 2 24 2 2" xfId="2843"/>
    <cellStyle name="Normal 2 24 2 3" xfId="2844"/>
    <cellStyle name="Normal 2 24 2 4" xfId="2845"/>
    <cellStyle name="Normal 2 24 3" xfId="2846"/>
    <cellStyle name="Normal 2 24 4" xfId="2847"/>
    <cellStyle name="Normal 2 24 5" xfId="2848"/>
    <cellStyle name="Normal 2 24 6" xfId="2849"/>
    <cellStyle name="Normal 2 24 7" xfId="2850"/>
    <cellStyle name="Normal 2 24 8" xfId="2851"/>
    <cellStyle name="Normal 2 24 9" xfId="2852"/>
    <cellStyle name="Normal 2 25" xfId="2853"/>
    <cellStyle name="Normal 2 25 2" xfId="2854"/>
    <cellStyle name="Normal 2 25 2 2" xfId="2855"/>
    <cellStyle name="Normal 2 25 2 3" xfId="2856"/>
    <cellStyle name="Normal 2 25 2 4" xfId="2857"/>
    <cellStyle name="Normal 2 25 3" xfId="2858"/>
    <cellStyle name="Normal 2 25 4" xfId="2859"/>
    <cellStyle name="Normal 2 25 5" xfId="2860"/>
    <cellStyle name="Normal 2 25 6" xfId="2861"/>
    <cellStyle name="Normal 2 25 7" xfId="2862"/>
    <cellStyle name="Normal 2 25 8" xfId="2863"/>
    <cellStyle name="Normal 2 25 9" xfId="2864"/>
    <cellStyle name="Normal 2 26" xfId="2865"/>
    <cellStyle name="Normal 2 26 2" xfId="2866"/>
    <cellStyle name="Normal 2 26 2 2" xfId="2867"/>
    <cellStyle name="Normal 2 26 2 3" xfId="2868"/>
    <cellStyle name="Normal 2 26 2 4" xfId="2869"/>
    <cellStyle name="Normal 2 26 3" xfId="2870"/>
    <cellStyle name="Normal 2 26 4" xfId="2871"/>
    <cellStyle name="Normal 2 26 5" xfId="2872"/>
    <cellStyle name="Normal 2 26 6" xfId="2873"/>
    <cellStyle name="Normal 2 26 7" xfId="2874"/>
    <cellStyle name="Normal 2 26 8" xfId="2875"/>
    <cellStyle name="Normal 2 26 9" xfId="2876"/>
    <cellStyle name="Normal 2 27" xfId="2877"/>
    <cellStyle name="Normal 2 28" xfId="2878"/>
    <cellStyle name="Normal 2 29" xfId="2879"/>
    <cellStyle name="Normal 2 3" xfId="58"/>
    <cellStyle name="Normal 2 3 2" xfId="2880"/>
    <cellStyle name="Normal 2 3 2 2" xfId="2881"/>
    <cellStyle name="Normal 2 3 2 2 2" xfId="2882"/>
    <cellStyle name="Normal 2 3 2 3" xfId="2883"/>
    <cellStyle name="Normal 2 3 2 3 2" xfId="2884"/>
    <cellStyle name="Normal 2 3 2 4" xfId="2885"/>
    <cellStyle name="Normal 2 3 2 4 2" xfId="2886"/>
    <cellStyle name="Normal 2 3 2 5" xfId="2887"/>
    <cellStyle name="Normal 2 3 2 5 2" xfId="2888"/>
    <cellStyle name="Normal 2 3 2 6" xfId="2889"/>
    <cellStyle name="Normal 2 3 2 6 2" xfId="2890"/>
    <cellStyle name="Normal 2 3 2 7" xfId="2891"/>
    <cellStyle name="Normal 2 3 2 7 2" xfId="2892"/>
    <cellStyle name="Normal 2 3 3" xfId="2893"/>
    <cellStyle name="Normal 2 3 4" xfId="2894"/>
    <cellStyle name="Normal 2 3 5" xfId="2895"/>
    <cellStyle name="Normal 2 3 6" xfId="2896"/>
    <cellStyle name="Normal 2 3 7" xfId="2897"/>
    <cellStyle name="Normal 2 3 8" xfId="2898"/>
    <cellStyle name="Normal 2 3 9" xfId="2899"/>
    <cellStyle name="Normal 2 30" xfId="2900"/>
    <cellStyle name="Normal 2 30 2" xfId="2901"/>
    <cellStyle name="Normal 2 30 3" xfId="2902"/>
    <cellStyle name="Normal 2 31" xfId="2903"/>
    <cellStyle name="Normal 2 32" xfId="2904"/>
    <cellStyle name="Normal 2 33" xfId="2905"/>
    <cellStyle name="Normal 2 34" xfId="2906"/>
    <cellStyle name="Normal 2 35" xfId="2907"/>
    <cellStyle name="Normal 2 36" xfId="2908"/>
    <cellStyle name="Normal 2 37" xfId="2909"/>
    <cellStyle name="Normal 2 38" xfId="2910"/>
    <cellStyle name="Normal 2 39" xfId="2911"/>
    <cellStyle name="Normal 2 4" xfId="59"/>
    <cellStyle name="Normal 2 4 10" xfId="2912"/>
    <cellStyle name="Normal 2 4 11" xfId="2913"/>
    <cellStyle name="Normal 2 4 12" xfId="2914"/>
    <cellStyle name="Normal 2 4 13" xfId="2915"/>
    <cellStyle name="Normal 2 4 14" xfId="2916"/>
    <cellStyle name="Normal 2 4 15" xfId="2917"/>
    <cellStyle name="Normal 2 4 16" xfId="2918"/>
    <cellStyle name="Normal 2 4 17" xfId="2919"/>
    <cellStyle name="Normal 2 4 17 10" xfId="2920"/>
    <cellStyle name="Normal 2 4 17 10 10" xfId="2921"/>
    <cellStyle name="Normal 2 4 17 10 11" xfId="2922"/>
    <cellStyle name="Normal 2 4 17 10 12" xfId="2923"/>
    <cellStyle name="Normal 2 4 17 10 13" xfId="2924"/>
    <cellStyle name="Normal 2 4 17 10 14" xfId="2925"/>
    <cellStyle name="Normal 2 4 17 10 2" xfId="2926"/>
    <cellStyle name="Normal 2 4 17 10 3" xfId="2927"/>
    <cellStyle name="Normal 2 4 17 10 4" xfId="2928"/>
    <cellStyle name="Normal 2 4 17 10 5" xfId="2929"/>
    <cellStyle name="Normal 2 4 17 10 6" xfId="2930"/>
    <cellStyle name="Normal 2 4 17 10 7" xfId="2931"/>
    <cellStyle name="Normal 2 4 17 10 8" xfId="2932"/>
    <cellStyle name="Normal 2 4 17 10 9" xfId="2933"/>
    <cellStyle name="Normal 2 4 17 11" xfId="2934"/>
    <cellStyle name="Normal 2 4 17 12" xfId="2935"/>
    <cellStyle name="Normal 2 4 17 13" xfId="2936"/>
    <cellStyle name="Normal 2 4 17 14" xfId="2937"/>
    <cellStyle name="Normal 2 4 17 15" xfId="2938"/>
    <cellStyle name="Normal 2 4 17 16" xfId="2939"/>
    <cellStyle name="Normal 2 4 17 17" xfId="2940"/>
    <cellStyle name="Normal 2 4 17 18" xfId="2941"/>
    <cellStyle name="Normal 2 4 17 19" xfId="2942"/>
    <cellStyle name="Normal 2 4 17 2" xfId="2943"/>
    <cellStyle name="Normal 2 4 17 2 10" xfId="2944"/>
    <cellStyle name="Normal 2 4 17 2 11" xfId="2945"/>
    <cellStyle name="Normal 2 4 17 2 12" xfId="2946"/>
    <cellStyle name="Normal 2 4 17 2 13" xfId="2947"/>
    <cellStyle name="Normal 2 4 17 2 14" xfId="2948"/>
    <cellStyle name="Normal 2 4 17 2 15" xfId="2949"/>
    <cellStyle name="Normal 2 4 17 2 2" xfId="2950"/>
    <cellStyle name="Normal 2 4 17 2 2 10" xfId="2951"/>
    <cellStyle name="Normal 2 4 17 2 2 11" xfId="2952"/>
    <cellStyle name="Normal 2 4 17 2 2 12" xfId="2953"/>
    <cellStyle name="Normal 2 4 17 2 2 13" xfId="2954"/>
    <cellStyle name="Normal 2 4 17 2 2 14" xfId="2955"/>
    <cellStyle name="Normal 2 4 17 2 2 2" xfId="2956"/>
    <cellStyle name="Normal 2 4 17 2 2 3" xfId="2957"/>
    <cellStyle name="Normal 2 4 17 2 2 4" xfId="2958"/>
    <cellStyle name="Normal 2 4 17 2 2 5" xfId="2959"/>
    <cellStyle name="Normal 2 4 17 2 2 6" xfId="2960"/>
    <cellStyle name="Normal 2 4 17 2 2 7" xfId="2961"/>
    <cellStyle name="Normal 2 4 17 2 2 8" xfId="2962"/>
    <cellStyle name="Normal 2 4 17 2 2 9" xfId="2963"/>
    <cellStyle name="Normal 2 4 17 2 3" xfId="2964"/>
    <cellStyle name="Normal 2 4 17 2 4" xfId="2965"/>
    <cellStyle name="Normal 2 4 17 2 5" xfId="2966"/>
    <cellStyle name="Normal 2 4 17 2 6" xfId="2967"/>
    <cellStyle name="Normal 2 4 17 2 7" xfId="2968"/>
    <cellStyle name="Normal 2 4 17 2 8" xfId="2969"/>
    <cellStyle name="Normal 2 4 17 2 9" xfId="2970"/>
    <cellStyle name="Normal 2 4 17 20" xfId="2971"/>
    <cellStyle name="Normal 2 4 17 21" xfId="2972"/>
    <cellStyle name="Normal 2 4 17 22" xfId="2973"/>
    <cellStyle name="Normal 2 4 17 23" xfId="2974"/>
    <cellStyle name="Normal 2 4 17 3" xfId="2975"/>
    <cellStyle name="Normal 2 4 17 3 10" xfId="2976"/>
    <cellStyle name="Normal 2 4 17 3 11" xfId="2977"/>
    <cellStyle name="Normal 2 4 17 3 12" xfId="2978"/>
    <cellStyle name="Normal 2 4 17 3 13" xfId="2979"/>
    <cellStyle name="Normal 2 4 17 3 14" xfId="2980"/>
    <cellStyle name="Normal 2 4 17 3 15" xfId="2981"/>
    <cellStyle name="Normal 2 4 17 3 2" xfId="2982"/>
    <cellStyle name="Normal 2 4 17 3 2 10" xfId="2983"/>
    <cellStyle name="Normal 2 4 17 3 2 11" xfId="2984"/>
    <cellStyle name="Normal 2 4 17 3 2 12" xfId="2985"/>
    <cellStyle name="Normal 2 4 17 3 2 13" xfId="2986"/>
    <cellStyle name="Normal 2 4 17 3 2 14" xfId="2987"/>
    <cellStyle name="Normal 2 4 17 3 2 2" xfId="2988"/>
    <cellStyle name="Normal 2 4 17 3 2 3" xfId="2989"/>
    <cellStyle name="Normal 2 4 17 3 2 4" xfId="2990"/>
    <cellStyle name="Normal 2 4 17 3 2 5" xfId="2991"/>
    <cellStyle name="Normal 2 4 17 3 2 6" xfId="2992"/>
    <cellStyle name="Normal 2 4 17 3 2 7" xfId="2993"/>
    <cellStyle name="Normal 2 4 17 3 2 8" xfId="2994"/>
    <cellStyle name="Normal 2 4 17 3 2 9" xfId="2995"/>
    <cellStyle name="Normal 2 4 17 3 3" xfId="2996"/>
    <cellStyle name="Normal 2 4 17 3 4" xfId="2997"/>
    <cellStyle name="Normal 2 4 17 3 5" xfId="2998"/>
    <cellStyle name="Normal 2 4 17 3 6" xfId="2999"/>
    <cellStyle name="Normal 2 4 17 3 7" xfId="3000"/>
    <cellStyle name="Normal 2 4 17 3 8" xfId="3001"/>
    <cellStyle name="Normal 2 4 17 3 9" xfId="3002"/>
    <cellStyle name="Normal 2 4 17 4" xfId="3003"/>
    <cellStyle name="Normal 2 4 17 4 10" xfId="3004"/>
    <cellStyle name="Normal 2 4 17 4 11" xfId="3005"/>
    <cellStyle name="Normal 2 4 17 4 12" xfId="3006"/>
    <cellStyle name="Normal 2 4 17 4 13" xfId="3007"/>
    <cellStyle name="Normal 2 4 17 4 14" xfId="3008"/>
    <cellStyle name="Normal 2 4 17 4 15" xfId="3009"/>
    <cellStyle name="Normal 2 4 17 4 2" xfId="3010"/>
    <cellStyle name="Normal 2 4 17 4 2 10" xfId="3011"/>
    <cellStyle name="Normal 2 4 17 4 2 11" xfId="3012"/>
    <cellStyle name="Normal 2 4 17 4 2 12" xfId="3013"/>
    <cellStyle name="Normal 2 4 17 4 2 13" xfId="3014"/>
    <cellStyle name="Normal 2 4 17 4 2 14" xfId="3015"/>
    <cellStyle name="Normal 2 4 17 4 2 2" xfId="3016"/>
    <cellStyle name="Normal 2 4 17 4 2 3" xfId="3017"/>
    <cellStyle name="Normal 2 4 17 4 2 4" xfId="3018"/>
    <cellStyle name="Normal 2 4 17 4 2 5" xfId="3019"/>
    <cellStyle name="Normal 2 4 17 4 2 6" xfId="3020"/>
    <cellStyle name="Normal 2 4 17 4 2 7" xfId="3021"/>
    <cellStyle name="Normal 2 4 17 4 2 8" xfId="3022"/>
    <cellStyle name="Normal 2 4 17 4 2 9" xfId="3023"/>
    <cellStyle name="Normal 2 4 17 4 3" xfId="3024"/>
    <cellStyle name="Normal 2 4 17 4 4" xfId="3025"/>
    <cellStyle name="Normal 2 4 17 4 5" xfId="3026"/>
    <cellStyle name="Normal 2 4 17 4 6" xfId="3027"/>
    <cellStyle name="Normal 2 4 17 4 7" xfId="3028"/>
    <cellStyle name="Normal 2 4 17 4 8" xfId="3029"/>
    <cellStyle name="Normal 2 4 17 4 9" xfId="3030"/>
    <cellStyle name="Normal 2 4 17 5" xfId="3031"/>
    <cellStyle name="Normal 2 4 17 5 10" xfId="3032"/>
    <cellStyle name="Normal 2 4 17 5 11" xfId="3033"/>
    <cellStyle name="Normal 2 4 17 5 12" xfId="3034"/>
    <cellStyle name="Normal 2 4 17 5 13" xfId="3035"/>
    <cellStyle name="Normal 2 4 17 5 14" xfId="3036"/>
    <cellStyle name="Normal 2 4 17 5 2" xfId="3037"/>
    <cellStyle name="Normal 2 4 17 5 3" xfId="3038"/>
    <cellStyle name="Normal 2 4 17 5 4" xfId="3039"/>
    <cellStyle name="Normal 2 4 17 5 5" xfId="3040"/>
    <cellStyle name="Normal 2 4 17 5 6" xfId="3041"/>
    <cellStyle name="Normal 2 4 17 5 7" xfId="3042"/>
    <cellStyle name="Normal 2 4 17 5 8" xfId="3043"/>
    <cellStyle name="Normal 2 4 17 5 9" xfId="3044"/>
    <cellStyle name="Normal 2 4 17 6" xfId="3045"/>
    <cellStyle name="Normal 2 4 17 6 10" xfId="3046"/>
    <cellStyle name="Normal 2 4 17 6 11" xfId="3047"/>
    <cellStyle name="Normal 2 4 17 6 12" xfId="3048"/>
    <cellStyle name="Normal 2 4 17 6 13" xfId="3049"/>
    <cellStyle name="Normal 2 4 17 6 14" xfId="3050"/>
    <cellStyle name="Normal 2 4 17 6 2" xfId="3051"/>
    <cellStyle name="Normal 2 4 17 6 3" xfId="3052"/>
    <cellStyle name="Normal 2 4 17 6 4" xfId="3053"/>
    <cellStyle name="Normal 2 4 17 6 5" xfId="3054"/>
    <cellStyle name="Normal 2 4 17 6 6" xfId="3055"/>
    <cellStyle name="Normal 2 4 17 6 7" xfId="3056"/>
    <cellStyle name="Normal 2 4 17 6 8" xfId="3057"/>
    <cellStyle name="Normal 2 4 17 6 9" xfId="3058"/>
    <cellStyle name="Normal 2 4 17 7" xfId="3059"/>
    <cellStyle name="Normal 2 4 17 7 10" xfId="3060"/>
    <cellStyle name="Normal 2 4 17 7 11" xfId="3061"/>
    <cellStyle name="Normal 2 4 17 7 12" xfId="3062"/>
    <cellStyle name="Normal 2 4 17 7 13" xfId="3063"/>
    <cellStyle name="Normal 2 4 17 7 14" xfId="3064"/>
    <cellStyle name="Normal 2 4 17 7 2" xfId="3065"/>
    <cellStyle name="Normal 2 4 17 7 3" xfId="3066"/>
    <cellStyle name="Normal 2 4 17 7 4" xfId="3067"/>
    <cellStyle name="Normal 2 4 17 7 5" xfId="3068"/>
    <cellStyle name="Normal 2 4 17 7 6" xfId="3069"/>
    <cellStyle name="Normal 2 4 17 7 7" xfId="3070"/>
    <cellStyle name="Normal 2 4 17 7 8" xfId="3071"/>
    <cellStyle name="Normal 2 4 17 7 9" xfId="3072"/>
    <cellStyle name="Normal 2 4 17 8" xfId="3073"/>
    <cellStyle name="Normal 2 4 17 8 10" xfId="3074"/>
    <cellStyle name="Normal 2 4 17 8 11" xfId="3075"/>
    <cellStyle name="Normal 2 4 17 8 12" xfId="3076"/>
    <cellStyle name="Normal 2 4 17 8 13" xfId="3077"/>
    <cellStyle name="Normal 2 4 17 8 14" xfId="3078"/>
    <cellStyle name="Normal 2 4 17 8 2" xfId="3079"/>
    <cellStyle name="Normal 2 4 17 8 3" xfId="3080"/>
    <cellStyle name="Normal 2 4 17 8 4" xfId="3081"/>
    <cellStyle name="Normal 2 4 17 8 5" xfId="3082"/>
    <cellStyle name="Normal 2 4 17 8 6" xfId="3083"/>
    <cellStyle name="Normal 2 4 17 8 7" xfId="3084"/>
    <cellStyle name="Normal 2 4 17 8 8" xfId="3085"/>
    <cellStyle name="Normal 2 4 17 8 9" xfId="3086"/>
    <cellStyle name="Normal 2 4 17 9" xfId="3087"/>
    <cellStyle name="Normal 2 4 17 9 10" xfId="3088"/>
    <cellStyle name="Normal 2 4 17 9 11" xfId="3089"/>
    <cellStyle name="Normal 2 4 17 9 12" xfId="3090"/>
    <cellStyle name="Normal 2 4 17 9 13" xfId="3091"/>
    <cellStyle name="Normal 2 4 17 9 14" xfId="3092"/>
    <cellStyle name="Normal 2 4 17 9 2" xfId="3093"/>
    <cellStyle name="Normal 2 4 17 9 3" xfId="3094"/>
    <cellStyle name="Normal 2 4 17 9 4" xfId="3095"/>
    <cellStyle name="Normal 2 4 17 9 5" xfId="3096"/>
    <cellStyle name="Normal 2 4 17 9 6" xfId="3097"/>
    <cellStyle name="Normal 2 4 17 9 7" xfId="3098"/>
    <cellStyle name="Normal 2 4 17 9 8" xfId="3099"/>
    <cellStyle name="Normal 2 4 17 9 9" xfId="3100"/>
    <cellStyle name="Normal 2 4 18" xfId="3101"/>
    <cellStyle name="Normal 2 4 18 10" xfId="3102"/>
    <cellStyle name="Normal 2 4 18 10 10" xfId="3103"/>
    <cellStyle name="Normal 2 4 18 10 11" xfId="3104"/>
    <cellStyle name="Normal 2 4 18 10 12" xfId="3105"/>
    <cellStyle name="Normal 2 4 18 10 13" xfId="3106"/>
    <cellStyle name="Normal 2 4 18 10 14" xfId="3107"/>
    <cellStyle name="Normal 2 4 18 10 2" xfId="3108"/>
    <cellStyle name="Normal 2 4 18 10 3" xfId="3109"/>
    <cellStyle name="Normal 2 4 18 10 4" xfId="3110"/>
    <cellStyle name="Normal 2 4 18 10 5" xfId="3111"/>
    <cellStyle name="Normal 2 4 18 10 6" xfId="3112"/>
    <cellStyle name="Normal 2 4 18 10 7" xfId="3113"/>
    <cellStyle name="Normal 2 4 18 10 8" xfId="3114"/>
    <cellStyle name="Normal 2 4 18 10 9" xfId="3115"/>
    <cellStyle name="Normal 2 4 18 11" xfId="3116"/>
    <cellStyle name="Normal 2 4 18 12" xfId="3117"/>
    <cellStyle name="Normal 2 4 18 13" xfId="3118"/>
    <cellStyle name="Normal 2 4 18 14" xfId="3119"/>
    <cellStyle name="Normal 2 4 18 15" xfId="3120"/>
    <cellStyle name="Normal 2 4 18 16" xfId="3121"/>
    <cellStyle name="Normal 2 4 18 17" xfId="3122"/>
    <cellStyle name="Normal 2 4 18 18" xfId="3123"/>
    <cellStyle name="Normal 2 4 18 19" xfId="3124"/>
    <cellStyle name="Normal 2 4 18 2" xfId="3125"/>
    <cellStyle name="Normal 2 4 18 2 10" xfId="3126"/>
    <cellStyle name="Normal 2 4 18 2 11" xfId="3127"/>
    <cellStyle name="Normal 2 4 18 2 12" xfId="3128"/>
    <cellStyle name="Normal 2 4 18 2 13" xfId="3129"/>
    <cellStyle name="Normal 2 4 18 2 14" xfId="3130"/>
    <cellStyle name="Normal 2 4 18 2 15" xfId="3131"/>
    <cellStyle name="Normal 2 4 18 2 2" xfId="3132"/>
    <cellStyle name="Normal 2 4 18 2 2 10" xfId="3133"/>
    <cellStyle name="Normal 2 4 18 2 2 11" xfId="3134"/>
    <cellStyle name="Normal 2 4 18 2 2 12" xfId="3135"/>
    <cellStyle name="Normal 2 4 18 2 2 13" xfId="3136"/>
    <cellStyle name="Normal 2 4 18 2 2 14" xfId="3137"/>
    <cellStyle name="Normal 2 4 18 2 2 2" xfId="3138"/>
    <cellStyle name="Normal 2 4 18 2 2 3" xfId="3139"/>
    <cellStyle name="Normal 2 4 18 2 2 4" xfId="3140"/>
    <cellStyle name="Normal 2 4 18 2 2 5" xfId="3141"/>
    <cellStyle name="Normal 2 4 18 2 2 6" xfId="3142"/>
    <cellStyle name="Normal 2 4 18 2 2 7" xfId="3143"/>
    <cellStyle name="Normal 2 4 18 2 2 8" xfId="3144"/>
    <cellStyle name="Normal 2 4 18 2 2 9" xfId="3145"/>
    <cellStyle name="Normal 2 4 18 2 3" xfId="3146"/>
    <cellStyle name="Normal 2 4 18 2 4" xfId="3147"/>
    <cellStyle name="Normal 2 4 18 2 5" xfId="3148"/>
    <cellStyle name="Normal 2 4 18 2 6" xfId="3149"/>
    <cellStyle name="Normal 2 4 18 2 7" xfId="3150"/>
    <cellStyle name="Normal 2 4 18 2 8" xfId="3151"/>
    <cellStyle name="Normal 2 4 18 2 9" xfId="3152"/>
    <cellStyle name="Normal 2 4 18 20" xfId="3153"/>
    <cellStyle name="Normal 2 4 18 21" xfId="3154"/>
    <cellStyle name="Normal 2 4 18 22" xfId="3155"/>
    <cellStyle name="Normal 2 4 18 23" xfId="3156"/>
    <cellStyle name="Normal 2 4 18 3" xfId="3157"/>
    <cellStyle name="Normal 2 4 18 3 10" xfId="3158"/>
    <cellStyle name="Normal 2 4 18 3 11" xfId="3159"/>
    <cellStyle name="Normal 2 4 18 3 12" xfId="3160"/>
    <cellStyle name="Normal 2 4 18 3 13" xfId="3161"/>
    <cellStyle name="Normal 2 4 18 3 14" xfId="3162"/>
    <cellStyle name="Normal 2 4 18 3 15" xfId="3163"/>
    <cellStyle name="Normal 2 4 18 3 2" xfId="3164"/>
    <cellStyle name="Normal 2 4 18 3 2 10" xfId="3165"/>
    <cellStyle name="Normal 2 4 18 3 2 11" xfId="3166"/>
    <cellStyle name="Normal 2 4 18 3 2 12" xfId="3167"/>
    <cellStyle name="Normal 2 4 18 3 2 13" xfId="3168"/>
    <cellStyle name="Normal 2 4 18 3 2 14" xfId="3169"/>
    <cellStyle name="Normal 2 4 18 3 2 2" xfId="3170"/>
    <cellStyle name="Normal 2 4 18 3 2 3" xfId="3171"/>
    <cellStyle name="Normal 2 4 18 3 2 4" xfId="3172"/>
    <cellStyle name="Normal 2 4 18 3 2 5" xfId="3173"/>
    <cellStyle name="Normal 2 4 18 3 2 6" xfId="3174"/>
    <cellStyle name="Normal 2 4 18 3 2 7" xfId="3175"/>
    <cellStyle name="Normal 2 4 18 3 2 8" xfId="3176"/>
    <cellStyle name="Normal 2 4 18 3 2 9" xfId="3177"/>
    <cellStyle name="Normal 2 4 18 3 3" xfId="3178"/>
    <cellStyle name="Normal 2 4 18 3 4" xfId="3179"/>
    <cellStyle name="Normal 2 4 18 3 5" xfId="3180"/>
    <cellStyle name="Normal 2 4 18 3 6" xfId="3181"/>
    <cellStyle name="Normal 2 4 18 3 7" xfId="3182"/>
    <cellStyle name="Normal 2 4 18 3 8" xfId="3183"/>
    <cellStyle name="Normal 2 4 18 3 9" xfId="3184"/>
    <cellStyle name="Normal 2 4 18 4" xfId="3185"/>
    <cellStyle name="Normal 2 4 18 4 10" xfId="3186"/>
    <cellStyle name="Normal 2 4 18 4 11" xfId="3187"/>
    <cellStyle name="Normal 2 4 18 4 12" xfId="3188"/>
    <cellStyle name="Normal 2 4 18 4 13" xfId="3189"/>
    <cellStyle name="Normal 2 4 18 4 14" xfId="3190"/>
    <cellStyle name="Normal 2 4 18 4 15" xfId="3191"/>
    <cellStyle name="Normal 2 4 18 4 2" xfId="3192"/>
    <cellStyle name="Normal 2 4 18 4 2 10" xfId="3193"/>
    <cellStyle name="Normal 2 4 18 4 2 11" xfId="3194"/>
    <cellStyle name="Normal 2 4 18 4 2 12" xfId="3195"/>
    <cellStyle name="Normal 2 4 18 4 2 13" xfId="3196"/>
    <cellStyle name="Normal 2 4 18 4 2 14" xfId="3197"/>
    <cellStyle name="Normal 2 4 18 4 2 2" xfId="3198"/>
    <cellStyle name="Normal 2 4 18 4 2 3" xfId="3199"/>
    <cellStyle name="Normal 2 4 18 4 2 4" xfId="3200"/>
    <cellStyle name="Normal 2 4 18 4 2 5" xfId="3201"/>
    <cellStyle name="Normal 2 4 18 4 2 6" xfId="3202"/>
    <cellStyle name="Normal 2 4 18 4 2 7" xfId="3203"/>
    <cellStyle name="Normal 2 4 18 4 2 8" xfId="3204"/>
    <cellStyle name="Normal 2 4 18 4 2 9" xfId="3205"/>
    <cellStyle name="Normal 2 4 18 4 3" xfId="3206"/>
    <cellStyle name="Normal 2 4 18 4 4" xfId="3207"/>
    <cellStyle name="Normal 2 4 18 4 5" xfId="3208"/>
    <cellStyle name="Normal 2 4 18 4 6" xfId="3209"/>
    <cellStyle name="Normal 2 4 18 4 7" xfId="3210"/>
    <cellStyle name="Normal 2 4 18 4 8" xfId="3211"/>
    <cellStyle name="Normal 2 4 18 4 9" xfId="3212"/>
    <cellStyle name="Normal 2 4 18 5" xfId="3213"/>
    <cellStyle name="Normal 2 4 18 5 10" xfId="3214"/>
    <cellStyle name="Normal 2 4 18 5 11" xfId="3215"/>
    <cellStyle name="Normal 2 4 18 5 12" xfId="3216"/>
    <cellStyle name="Normal 2 4 18 5 13" xfId="3217"/>
    <cellStyle name="Normal 2 4 18 5 14" xfId="3218"/>
    <cellStyle name="Normal 2 4 18 5 2" xfId="3219"/>
    <cellStyle name="Normal 2 4 18 5 3" xfId="3220"/>
    <cellStyle name="Normal 2 4 18 5 4" xfId="3221"/>
    <cellStyle name="Normal 2 4 18 5 5" xfId="3222"/>
    <cellStyle name="Normal 2 4 18 5 6" xfId="3223"/>
    <cellStyle name="Normal 2 4 18 5 7" xfId="3224"/>
    <cellStyle name="Normal 2 4 18 5 8" xfId="3225"/>
    <cellStyle name="Normal 2 4 18 5 9" xfId="3226"/>
    <cellStyle name="Normal 2 4 18 6" xfId="3227"/>
    <cellStyle name="Normal 2 4 18 6 10" xfId="3228"/>
    <cellStyle name="Normal 2 4 18 6 11" xfId="3229"/>
    <cellStyle name="Normal 2 4 18 6 12" xfId="3230"/>
    <cellStyle name="Normal 2 4 18 6 13" xfId="3231"/>
    <cellStyle name="Normal 2 4 18 6 14" xfId="3232"/>
    <cellStyle name="Normal 2 4 18 6 2" xfId="3233"/>
    <cellStyle name="Normal 2 4 18 6 3" xfId="3234"/>
    <cellStyle name="Normal 2 4 18 6 4" xfId="3235"/>
    <cellStyle name="Normal 2 4 18 6 5" xfId="3236"/>
    <cellStyle name="Normal 2 4 18 6 6" xfId="3237"/>
    <cellStyle name="Normal 2 4 18 6 7" xfId="3238"/>
    <cellStyle name="Normal 2 4 18 6 8" xfId="3239"/>
    <cellStyle name="Normal 2 4 18 6 9" xfId="3240"/>
    <cellStyle name="Normal 2 4 18 7" xfId="3241"/>
    <cellStyle name="Normal 2 4 18 7 10" xfId="3242"/>
    <cellStyle name="Normal 2 4 18 7 11" xfId="3243"/>
    <cellStyle name="Normal 2 4 18 7 12" xfId="3244"/>
    <cellStyle name="Normal 2 4 18 7 13" xfId="3245"/>
    <cellStyle name="Normal 2 4 18 7 14" xfId="3246"/>
    <cellStyle name="Normal 2 4 18 7 2" xfId="3247"/>
    <cellStyle name="Normal 2 4 18 7 3" xfId="3248"/>
    <cellStyle name="Normal 2 4 18 7 4" xfId="3249"/>
    <cellStyle name="Normal 2 4 18 7 5" xfId="3250"/>
    <cellStyle name="Normal 2 4 18 7 6" xfId="3251"/>
    <cellStyle name="Normal 2 4 18 7 7" xfId="3252"/>
    <cellStyle name="Normal 2 4 18 7 8" xfId="3253"/>
    <cellStyle name="Normal 2 4 18 7 9" xfId="3254"/>
    <cellStyle name="Normal 2 4 18 8" xfId="3255"/>
    <cellStyle name="Normal 2 4 18 8 10" xfId="3256"/>
    <cellStyle name="Normal 2 4 18 8 11" xfId="3257"/>
    <cellStyle name="Normal 2 4 18 8 12" xfId="3258"/>
    <cellStyle name="Normal 2 4 18 8 13" xfId="3259"/>
    <cellStyle name="Normal 2 4 18 8 14" xfId="3260"/>
    <cellStyle name="Normal 2 4 18 8 2" xfId="3261"/>
    <cellStyle name="Normal 2 4 18 8 3" xfId="3262"/>
    <cellStyle name="Normal 2 4 18 8 4" xfId="3263"/>
    <cellStyle name="Normal 2 4 18 8 5" xfId="3264"/>
    <cellStyle name="Normal 2 4 18 8 6" xfId="3265"/>
    <cellStyle name="Normal 2 4 18 8 7" xfId="3266"/>
    <cellStyle name="Normal 2 4 18 8 8" xfId="3267"/>
    <cellStyle name="Normal 2 4 18 8 9" xfId="3268"/>
    <cellStyle name="Normal 2 4 18 9" xfId="3269"/>
    <cellStyle name="Normal 2 4 18 9 10" xfId="3270"/>
    <cellStyle name="Normal 2 4 18 9 11" xfId="3271"/>
    <cellStyle name="Normal 2 4 18 9 12" xfId="3272"/>
    <cellStyle name="Normal 2 4 18 9 13" xfId="3273"/>
    <cellStyle name="Normal 2 4 18 9 14" xfId="3274"/>
    <cellStyle name="Normal 2 4 18 9 2" xfId="3275"/>
    <cellStyle name="Normal 2 4 18 9 3" xfId="3276"/>
    <cellStyle name="Normal 2 4 18 9 4" xfId="3277"/>
    <cellStyle name="Normal 2 4 18 9 5" xfId="3278"/>
    <cellStyle name="Normal 2 4 18 9 6" xfId="3279"/>
    <cellStyle name="Normal 2 4 18 9 7" xfId="3280"/>
    <cellStyle name="Normal 2 4 18 9 8" xfId="3281"/>
    <cellStyle name="Normal 2 4 18 9 9" xfId="3282"/>
    <cellStyle name="Normal 2 4 19" xfId="3283"/>
    <cellStyle name="Normal 2 4 19 10" xfId="3284"/>
    <cellStyle name="Normal 2 4 19 10 10" xfId="3285"/>
    <cellStyle name="Normal 2 4 19 10 11" xfId="3286"/>
    <cellStyle name="Normal 2 4 19 10 12" xfId="3287"/>
    <cellStyle name="Normal 2 4 19 10 13" xfId="3288"/>
    <cellStyle name="Normal 2 4 19 10 14" xfId="3289"/>
    <cellStyle name="Normal 2 4 19 10 2" xfId="3290"/>
    <cellStyle name="Normal 2 4 19 10 3" xfId="3291"/>
    <cellStyle name="Normal 2 4 19 10 4" xfId="3292"/>
    <cellStyle name="Normal 2 4 19 10 5" xfId="3293"/>
    <cellStyle name="Normal 2 4 19 10 6" xfId="3294"/>
    <cellStyle name="Normal 2 4 19 10 7" xfId="3295"/>
    <cellStyle name="Normal 2 4 19 10 8" xfId="3296"/>
    <cellStyle name="Normal 2 4 19 10 9" xfId="3297"/>
    <cellStyle name="Normal 2 4 19 11" xfId="3298"/>
    <cellStyle name="Normal 2 4 19 12" xfId="3299"/>
    <cellStyle name="Normal 2 4 19 13" xfId="3300"/>
    <cellStyle name="Normal 2 4 19 14" xfId="3301"/>
    <cellStyle name="Normal 2 4 19 15" xfId="3302"/>
    <cellStyle name="Normal 2 4 19 16" xfId="3303"/>
    <cellStyle name="Normal 2 4 19 17" xfId="3304"/>
    <cellStyle name="Normal 2 4 19 18" xfId="3305"/>
    <cellStyle name="Normal 2 4 19 19" xfId="3306"/>
    <cellStyle name="Normal 2 4 19 2" xfId="3307"/>
    <cellStyle name="Normal 2 4 19 2 10" xfId="3308"/>
    <cellStyle name="Normal 2 4 19 2 11" xfId="3309"/>
    <cellStyle name="Normal 2 4 19 2 12" xfId="3310"/>
    <cellStyle name="Normal 2 4 19 2 13" xfId="3311"/>
    <cellStyle name="Normal 2 4 19 2 14" xfId="3312"/>
    <cellStyle name="Normal 2 4 19 2 15" xfId="3313"/>
    <cellStyle name="Normal 2 4 19 2 2" xfId="3314"/>
    <cellStyle name="Normal 2 4 19 2 2 10" xfId="3315"/>
    <cellStyle name="Normal 2 4 19 2 2 11" xfId="3316"/>
    <cellStyle name="Normal 2 4 19 2 2 12" xfId="3317"/>
    <cellStyle name="Normal 2 4 19 2 2 13" xfId="3318"/>
    <cellStyle name="Normal 2 4 19 2 2 14" xfId="3319"/>
    <cellStyle name="Normal 2 4 19 2 2 2" xfId="3320"/>
    <cellStyle name="Normal 2 4 19 2 2 3" xfId="3321"/>
    <cellStyle name="Normal 2 4 19 2 2 4" xfId="3322"/>
    <cellStyle name="Normal 2 4 19 2 2 5" xfId="3323"/>
    <cellStyle name="Normal 2 4 19 2 2 6" xfId="3324"/>
    <cellStyle name="Normal 2 4 19 2 2 7" xfId="3325"/>
    <cellStyle name="Normal 2 4 19 2 2 8" xfId="3326"/>
    <cellStyle name="Normal 2 4 19 2 2 9" xfId="3327"/>
    <cellStyle name="Normal 2 4 19 2 3" xfId="3328"/>
    <cellStyle name="Normal 2 4 19 2 4" xfId="3329"/>
    <cellStyle name="Normal 2 4 19 2 5" xfId="3330"/>
    <cellStyle name="Normal 2 4 19 2 6" xfId="3331"/>
    <cellStyle name="Normal 2 4 19 2 7" xfId="3332"/>
    <cellStyle name="Normal 2 4 19 2 8" xfId="3333"/>
    <cellStyle name="Normal 2 4 19 2 9" xfId="3334"/>
    <cellStyle name="Normal 2 4 19 20" xfId="3335"/>
    <cellStyle name="Normal 2 4 19 21" xfId="3336"/>
    <cellStyle name="Normal 2 4 19 22" xfId="3337"/>
    <cellStyle name="Normal 2 4 19 23" xfId="3338"/>
    <cellStyle name="Normal 2 4 19 3" xfId="3339"/>
    <cellStyle name="Normal 2 4 19 3 10" xfId="3340"/>
    <cellStyle name="Normal 2 4 19 3 11" xfId="3341"/>
    <cellStyle name="Normal 2 4 19 3 12" xfId="3342"/>
    <cellStyle name="Normal 2 4 19 3 13" xfId="3343"/>
    <cellStyle name="Normal 2 4 19 3 14" xfId="3344"/>
    <cellStyle name="Normal 2 4 19 3 15" xfId="3345"/>
    <cellStyle name="Normal 2 4 19 3 2" xfId="3346"/>
    <cellStyle name="Normal 2 4 19 3 2 10" xfId="3347"/>
    <cellStyle name="Normal 2 4 19 3 2 11" xfId="3348"/>
    <cellStyle name="Normal 2 4 19 3 2 12" xfId="3349"/>
    <cellStyle name="Normal 2 4 19 3 2 13" xfId="3350"/>
    <cellStyle name="Normal 2 4 19 3 2 14" xfId="3351"/>
    <cellStyle name="Normal 2 4 19 3 2 2" xfId="3352"/>
    <cellStyle name="Normal 2 4 19 3 2 3" xfId="3353"/>
    <cellStyle name="Normal 2 4 19 3 2 4" xfId="3354"/>
    <cellStyle name="Normal 2 4 19 3 2 5" xfId="3355"/>
    <cellStyle name="Normal 2 4 19 3 2 6" xfId="3356"/>
    <cellStyle name="Normal 2 4 19 3 2 7" xfId="3357"/>
    <cellStyle name="Normal 2 4 19 3 2 8" xfId="3358"/>
    <cellStyle name="Normal 2 4 19 3 2 9" xfId="3359"/>
    <cellStyle name="Normal 2 4 19 3 3" xfId="3360"/>
    <cellStyle name="Normal 2 4 19 3 4" xfId="3361"/>
    <cellStyle name="Normal 2 4 19 3 5" xfId="3362"/>
    <cellStyle name="Normal 2 4 19 3 6" xfId="3363"/>
    <cellStyle name="Normal 2 4 19 3 7" xfId="3364"/>
    <cellStyle name="Normal 2 4 19 3 8" xfId="3365"/>
    <cellStyle name="Normal 2 4 19 3 9" xfId="3366"/>
    <cellStyle name="Normal 2 4 19 4" xfId="3367"/>
    <cellStyle name="Normal 2 4 19 4 10" xfId="3368"/>
    <cellStyle name="Normal 2 4 19 4 11" xfId="3369"/>
    <cellStyle name="Normal 2 4 19 4 12" xfId="3370"/>
    <cellStyle name="Normal 2 4 19 4 13" xfId="3371"/>
    <cellStyle name="Normal 2 4 19 4 14" xfId="3372"/>
    <cellStyle name="Normal 2 4 19 4 15" xfId="3373"/>
    <cellStyle name="Normal 2 4 19 4 2" xfId="3374"/>
    <cellStyle name="Normal 2 4 19 4 2 10" xfId="3375"/>
    <cellStyle name="Normal 2 4 19 4 2 11" xfId="3376"/>
    <cellStyle name="Normal 2 4 19 4 2 12" xfId="3377"/>
    <cellStyle name="Normal 2 4 19 4 2 13" xfId="3378"/>
    <cellStyle name="Normal 2 4 19 4 2 14" xfId="3379"/>
    <cellStyle name="Normal 2 4 19 4 2 2" xfId="3380"/>
    <cellStyle name="Normal 2 4 19 4 2 3" xfId="3381"/>
    <cellStyle name="Normal 2 4 19 4 2 4" xfId="3382"/>
    <cellStyle name="Normal 2 4 19 4 2 5" xfId="3383"/>
    <cellStyle name="Normal 2 4 19 4 2 6" xfId="3384"/>
    <cellStyle name="Normal 2 4 19 4 2 7" xfId="3385"/>
    <cellStyle name="Normal 2 4 19 4 2 8" xfId="3386"/>
    <cellStyle name="Normal 2 4 19 4 2 9" xfId="3387"/>
    <cellStyle name="Normal 2 4 19 4 3" xfId="3388"/>
    <cellStyle name="Normal 2 4 19 4 4" xfId="3389"/>
    <cellStyle name="Normal 2 4 19 4 5" xfId="3390"/>
    <cellStyle name="Normal 2 4 19 4 6" xfId="3391"/>
    <cellStyle name="Normal 2 4 19 4 7" xfId="3392"/>
    <cellStyle name="Normal 2 4 19 4 8" xfId="3393"/>
    <cellStyle name="Normal 2 4 19 4 9" xfId="3394"/>
    <cellStyle name="Normal 2 4 19 5" xfId="3395"/>
    <cellStyle name="Normal 2 4 19 5 10" xfId="3396"/>
    <cellStyle name="Normal 2 4 19 5 11" xfId="3397"/>
    <cellStyle name="Normal 2 4 19 5 12" xfId="3398"/>
    <cellStyle name="Normal 2 4 19 5 13" xfId="3399"/>
    <cellStyle name="Normal 2 4 19 5 14" xfId="3400"/>
    <cellStyle name="Normal 2 4 19 5 2" xfId="3401"/>
    <cellStyle name="Normal 2 4 19 5 3" xfId="3402"/>
    <cellStyle name="Normal 2 4 19 5 4" xfId="3403"/>
    <cellStyle name="Normal 2 4 19 5 5" xfId="3404"/>
    <cellStyle name="Normal 2 4 19 5 6" xfId="3405"/>
    <cellStyle name="Normal 2 4 19 5 7" xfId="3406"/>
    <cellStyle name="Normal 2 4 19 5 8" xfId="3407"/>
    <cellStyle name="Normal 2 4 19 5 9" xfId="3408"/>
    <cellStyle name="Normal 2 4 19 6" xfId="3409"/>
    <cellStyle name="Normal 2 4 19 6 10" xfId="3410"/>
    <cellStyle name="Normal 2 4 19 6 11" xfId="3411"/>
    <cellStyle name="Normal 2 4 19 6 12" xfId="3412"/>
    <cellStyle name="Normal 2 4 19 6 13" xfId="3413"/>
    <cellStyle name="Normal 2 4 19 6 14" xfId="3414"/>
    <cellStyle name="Normal 2 4 19 6 2" xfId="3415"/>
    <cellStyle name="Normal 2 4 19 6 3" xfId="3416"/>
    <cellStyle name="Normal 2 4 19 6 4" xfId="3417"/>
    <cellStyle name="Normal 2 4 19 6 5" xfId="3418"/>
    <cellStyle name="Normal 2 4 19 6 6" xfId="3419"/>
    <cellStyle name="Normal 2 4 19 6 7" xfId="3420"/>
    <cellStyle name="Normal 2 4 19 6 8" xfId="3421"/>
    <cellStyle name="Normal 2 4 19 6 9" xfId="3422"/>
    <cellStyle name="Normal 2 4 19 7" xfId="3423"/>
    <cellStyle name="Normal 2 4 19 7 10" xfId="3424"/>
    <cellStyle name="Normal 2 4 19 7 11" xfId="3425"/>
    <cellStyle name="Normal 2 4 19 7 12" xfId="3426"/>
    <cellStyle name="Normal 2 4 19 7 13" xfId="3427"/>
    <cellStyle name="Normal 2 4 19 7 14" xfId="3428"/>
    <cellStyle name="Normal 2 4 19 7 2" xfId="3429"/>
    <cellStyle name="Normal 2 4 19 7 3" xfId="3430"/>
    <cellStyle name="Normal 2 4 19 7 4" xfId="3431"/>
    <cellStyle name="Normal 2 4 19 7 5" xfId="3432"/>
    <cellStyle name="Normal 2 4 19 7 6" xfId="3433"/>
    <cellStyle name="Normal 2 4 19 7 7" xfId="3434"/>
    <cellStyle name="Normal 2 4 19 7 8" xfId="3435"/>
    <cellStyle name="Normal 2 4 19 7 9" xfId="3436"/>
    <cellStyle name="Normal 2 4 19 8" xfId="3437"/>
    <cellStyle name="Normal 2 4 19 8 10" xfId="3438"/>
    <cellStyle name="Normal 2 4 19 8 11" xfId="3439"/>
    <cellStyle name="Normal 2 4 19 8 12" xfId="3440"/>
    <cellStyle name="Normal 2 4 19 8 13" xfId="3441"/>
    <cellStyle name="Normal 2 4 19 8 14" xfId="3442"/>
    <cellStyle name="Normal 2 4 19 8 2" xfId="3443"/>
    <cellStyle name="Normal 2 4 19 8 3" xfId="3444"/>
    <cellStyle name="Normal 2 4 19 8 4" xfId="3445"/>
    <cellStyle name="Normal 2 4 19 8 5" xfId="3446"/>
    <cellStyle name="Normal 2 4 19 8 6" xfId="3447"/>
    <cellStyle name="Normal 2 4 19 8 7" xfId="3448"/>
    <cellStyle name="Normal 2 4 19 8 8" xfId="3449"/>
    <cellStyle name="Normal 2 4 19 8 9" xfId="3450"/>
    <cellStyle name="Normal 2 4 19 9" xfId="3451"/>
    <cellStyle name="Normal 2 4 19 9 10" xfId="3452"/>
    <cellStyle name="Normal 2 4 19 9 11" xfId="3453"/>
    <cellStyle name="Normal 2 4 19 9 12" xfId="3454"/>
    <cellStyle name="Normal 2 4 19 9 13" xfId="3455"/>
    <cellStyle name="Normal 2 4 19 9 14" xfId="3456"/>
    <cellStyle name="Normal 2 4 19 9 2" xfId="3457"/>
    <cellStyle name="Normal 2 4 19 9 3" xfId="3458"/>
    <cellStyle name="Normal 2 4 19 9 4" xfId="3459"/>
    <cellStyle name="Normal 2 4 19 9 5" xfId="3460"/>
    <cellStyle name="Normal 2 4 19 9 6" xfId="3461"/>
    <cellStyle name="Normal 2 4 19 9 7" xfId="3462"/>
    <cellStyle name="Normal 2 4 19 9 8" xfId="3463"/>
    <cellStyle name="Normal 2 4 19 9 9" xfId="3464"/>
    <cellStyle name="Normal 2 4 2" xfId="60"/>
    <cellStyle name="Normal 2 4 2 10" xfId="3465"/>
    <cellStyle name="Normal 2 4 2 11" xfId="3466"/>
    <cellStyle name="Normal 2 4 2 12" xfId="3467"/>
    <cellStyle name="Normal 2 4 2 13" xfId="3468"/>
    <cellStyle name="Normal 2 4 2 14" xfId="3469"/>
    <cellStyle name="Normal 2 4 2 15" xfId="3470"/>
    <cellStyle name="Normal 2 4 2 16" xfId="3471"/>
    <cellStyle name="Normal 2 4 2 16 10" xfId="3472"/>
    <cellStyle name="Normal 2 4 2 16 11" xfId="3473"/>
    <cellStyle name="Normal 2 4 2 16 12" xfId="3474"/>
    <cellStyle name="Normal 2 4 2 16 13" xfId="3475"/>
    <cellStyle name="Normal 2 4 2 16 14" xfId="3476"/>
    <cellStyle name="Normal 2 4 2 16 15" xfId="3477"/>
    <cellStyle name="Normal 2 4 2 16 16" xfId="3478"/>
    <cellStyle name="Normal 2 4 2 16 17" xfId="3479"/>
    <cellStyle name="Normal 2 4 2 16 2" xfId="3480"/>
    <cellStyle name="Normal 2 4 2 16 3" xfId="3481"/>
    <cellStyle name="Normal 2 4 2 16 4" xfId="3482"/>
    <cellStyle name="Normal 2 4 2 16 5" xfId="3483"/>
    <cellStyle name="Normal 2 4 2 16 6" xfId="3484"/>
    <cellStyle name="Normal 2 4 2 16 7" xfId="3485"/>
    <cellStyle name="Normal 2 4 2 16 8" xfId="3486"/>
    <cellStyle name="Normal 2 4 2 16 9" xfId="3487"/>
    <cellStyle name="Normal 2 4 2 17" xfId="3488"/>
    <cellStyle name="Normal 2 4 2 18" xfId="3489"/>
    <cellStyle name="Normal 2 4 2 19" xfId="3490"/>
    <cellStyle name="Normal 2 4 2 19 10" xfId="3491"/>
    <cellStyle name="Normal 2 4 2 19 11" xfId="3492"/>
    <cellStyle name="Normal 2 4 2 19 12" xfId="3493"/>
    <cellStyle name="Normal 2 4 2 19 13" xfId="3494"/>
    <cellStyle name="Normal 2 4 2 19 14" xfId="3495"/>
    <cellStyle name="Normal 2 4 2 19 15" xfId="3496"/>
    <cellStyle name="Normal 2 4 2 19 2" xfId="3497"/>
    <cellStyle name="Normal 2 4 2 19 2 10" xfId="3498"/>
    <cellStyle name="Normal 2 4 2 19 2 11" xfId="3499"/>
    <cellStyle name="Normal 2 4 2 19 2 12" xfId="3500"/>
    <cellStyle name="Normal 2 4 2 19 2 13" xfId="3501"/>
    <cellStyle name="Normal 2 4 2 19 2 14" xfId="3502"/>
    <cellStyle name="Normal 2 4 2 19 2 2" xfId="3503"/>
    <cellStyle name="Normal 2 4 2 19 2 3" xfId="3504"/>
    <cellStyle name="Normal 2 4 2 19 2 4" xfId="3505"/>
    <cellStyle name="Normal 2 4 2 19 2 5" xfId="3506"/>
    <cellStyle name="Normal 2 4 2 19 2 6" xfId="3507"/>
    <cellStyle name="Normal 2 4 2 19 2 7" xfId="3508"/>
    <cellStyle name="Normal 2 4 2 19 2 8" xfId="3509"/>
    <cellStyle name="Normal 2 4 2 19 2 9" xfId="3510"/>
    <cellStyle name="Normal 2 4 2 19 3" xfId="3511"/>
    <cellStyle name="Normal 2 4 2 19 4" xfId="3512"/>
    <cellStyle name="Normal 2 4 2 19 5" xfId="3513"/>
    <cellStyle name="Normal 2 4 2 19 6" xfId="3514"/>
    <cellStyle name="Normal 2 4 2 19 7" xfId="3515"/>
    <cellStyle name="Normal 2 4 2 19 8" xfId="3516"/>
    <cellStyle name="Normal 2 4 2 19 9" xfId="3517"/>
    <cellStyle name="Normal 2 4 2 2" xfId="3518"/>
    <cellStyle name="Normal 2 4 2 2 10" xfId="3519"/>
    <cellStyle name="Normal 2 4 2 2 11" xfId="3520"/>
    <cellStyle name="Normal 2 4 2 2 12" xfId="3521"/>
    <cellStyle name="Normal 2 4 2 2 13" xfId="3522"/>
    <cellStyle name="Normal 2 4 2 2 14" xfId="3523"/>
    <cellStyle name="Normal 2 4 2 2 2" xfId="3524"/>
    <cellStyle name="Normal 2 4 2 2 2 2" xfId="3525"/>
    <cellStyle name="Normal 2 4 2 2 2 3" xfId="3526"/>
    <cellStyle name="Normal 2 4 2 2 2 4" xfId="3527"/>
    <cellStyle name="Normal 2 4 2 2 2 5" xfId="3528"/>
    <cellStyle name="Normal 2 4 2 2 2 6" xfId="3529"/>
    <cellStyle name="Normal 2 4 2 2 3" xfId="3530"/>
    <cellStyle name="Normal 2 4 2 2 4" xfId="3531"/>
    <cellStyle name="Normal 2 4 2 2 5" xfId="3532"/>
    <cellStyle name="Normal 2 4 2 2 6" xfId="3533"/>
    <cellStyle name="Normal 2 4 2 2 7" xfId="3534"/>
    <cellStyle name="Normal 2 4 2 2 8" xfId="3535"/>
    <cellStyle name="Normal 2 4 2 2 9" xfId="3536"/>
    <cellStyle name="Normal 2 4 2 20" xfId="3537"/>
    <cellStyle name="Normal 2 4 2 20 10" xfId="3538"/>
    <cellStyle name="Normal 2 4 2 20 11" xfId="3539"/>
    <cellStyle name="Normal 2 4 2 20 12" xfId="3540"/>
    <cellStyle name="Normal 2 4 2 20 13" xfId="3541"/>
    <cellStyle name="Normal 2 4 2 20 14" xfId="3542"/>
    <cellStyle name="Normal 2 4 2 20 15" xfId="3543"/>
    <cellStyle name="Normal 2 4 2 20 2" xfId="3544"/>
    <cellStyle name="Normal 2 4 2 20 2 10" xfId="3545"/>
    <cellStyle name="Normal 2 4 2 20 2 11" xfId="3546"/>
    <cellStyle name="Normal 2 4 2 20 2 12" xfId="3547"/>
    <cellStyle name="Normal 2 4 2 20 2 13" xfId="3548"/>
    <cellStyle name="Normal 2 4 2 20 2 14" xfId="3549"/>
    <cellStyle name="Normal 2 4 2 20 2 2" xfId="3550"/>
    <cellStyle name="Normal 2 4 2 20 2 3" xfId="3551"/>
    <cellStyle name="Normal 2 4 2 20 2 4" xfId="3552"/>
    <cellStyle name="Normal 2 4 2 20 2 5" xfId="3553"/>
    <cellStyle name="Normal 2 4 2 20 2 6" xfId="3554"/>
    <cellStyle name="Normal 2 4 2 20 2 7" xfId="3555"/>
    <cellStyle name="Normal 2 4 2 20 2 8" xfId="3556"/>
    <cellStyle name="Normal 2 4 2 20 2 9" xfId="3557"/>
    <cellStyle name="Normal 2 4 2 20 3" xfId="3558"/>
    <cellStyle name="Normal 2 4 2 20 4" xfId="3559"/>
    <cellStyle name="Normal 2 4 2 20 5" xfId="3560"/>
    <cellStyle name="Normal 2 4 2 20 6" xfId="3561"/>
    <cellStyle name="Normal 2 4 2 20 7" xfId="3562"/>
    <cellStyle name="Normal 2 4 2 20 8" xfId="3563"/>
    <cellStyle name="Normal 2 4 2 20 9" xfId="3564"/>
    <cellStyle name="Normal 2 4 2 21" xfId="3565"/>
    <cellStyle name="Normal 2 4 2 21 10" xfId="3566"/>
    <cellStyle name="Normal 2 4 2 21 11" xfId="3567"/>
    <cellStyle name="Normal 2 4 2 21 12" xfId="3568"/>
    <cellStyle name="Normal 2 4 2 21 13" xfId="3569"/>
    <cellStyle name="Normal 2 4 2 21 14" xfId="3570"/>
    <cellStyle name="Normal 2 4 2 21 15" xfId="3571"/>
    <cellStyle name="Normal 2 4 2 21 2" xfId="3572"/>
    <cellStyle name="Normal 2 4 2 21 2 10" xfId="3573"/>
    <cellStyle name="Normal 2 4 2 21 2 11" xfId="3574"/>
    <cellStyle name="Normal 2 4 2 21 2 12" xfId="3575"/>
    <cellStyle name="Normal 2 4 2 21 2 13" xfId="3576"/>
    <cellStyle name="Normal 2 4 2 21 2 14" xfId="3577"/>
    <cellStyle name="Normal 2 4 2 21 2 2" xfId="3578"/>
    <cellStyle name="Normal 2 4 2 21 2 3" xfId="3579"/>
    <cellStyle name="Normal 2 4 2 21 2 4" xfId="3580"/>
    <cellStyle name="Normal 2 4 2 21 2 5" xfId="3581"/>
    <cellStyle name="Normal 2 4 2 21 2 6" xfId="3582"/>
    <cellStyle name="Normal 2 4 2 21 2 7" xfId="3583"/>
    <cellStyle name="Normal 2 4 2 21 2 8" xfId="3584"/>
    <cellStyle name="Normal 2 4 2 21 2 9" xfId="3585"/>
    <cellStyle name="Normal 2 4 2 21 3" xfId="3586"/>
    <cellStyle name="Normal 2 4 2 21 4" xfId="3587"/>
    <cellStyle name="Normal 2 4 2 21 5" xfId="3588"/>
    <cellStyle name="Normal 2 4 2 21 6" xfId="3589"/>
    <cellStyle name="Normal 2 4 2 21 7" xfId="3590"/>
    <cellStyle name="Normal 2 4 2 21 8" xfId="3591"/>
    <cellStyle name="Normal 2 4 2 21 9" xfId="3592"/>
    <cellStyle name="Normal 2 4 2 22" xfId="3593"/>
    <cellStyle name="Normal 2 4 2 22 10" xfId="3594"/>
    <cellStyle name="Normal 2 4 2 22 11" xfId="3595"/>
    <cellStyle name="Normal 2 4 2 22 12" xfId="3596"/>
    <cellStyle name="Normal 2 4 2 22 13" xfId="3597"/>
    <cellStyle name="Normal 2 4 2 22 14" xfId="3598"/>
    <cellStyle name="Normal 2 4 2 22 2" xfId="3599"/>
    <cellStyle name="Normal 2 4 2 22 3" xfId="3600"/>
    <cellStyle name="Normal 2 4 2 22 4" xfId="3601"/>
    <cellStyle name="Normal 2 4 2 22 5" xfId="3602"/>
    <cellStyle name="Normal 2 4 2 22 6" xfId="3603"/>
    <cellStyle name="Normal 2 4 2 22 7" xfId="3604"/>
    <cellStyle name="Normal 2 4 2 22 8" xfId="3605"/>
    <cellStyle name="Normal 2 4 2 22 9" xfId="3606"/>
    <cellStyle name="Normal 2 4 2 23" xfId="3607"/>
    <cellStyle name="Normal 2 4 2 23 10" xfId="3608"/>
    <cellStyle name="Normal 2 4 2 23 11" xfId="3609"/>
    <cellStyle name="Normal 2 4 2 23 12" xfId="3610"/>
    <cellStyle name="Normal 2 4 2 23 13" xfId="3611"/>
    <cellStyle name="Normal 2 4 2 23 14" xfId="3612"/>
    <cellStyle name="Normal 2 4 2 23 2" xfId="3613"/>
    <cellStyle name="Normal 2 4 2 23 3" xfId="3614"/>
    <cellStyle name="Normal 2 4 2 23 4" xfId="3615"/>
    <cellStyle name="Normal 2 4 2 23 5" xfId="3616"/>
    <cellStyle name="Normal 2 4 2 23 6" xfId="3617"/>
    <cellStyle name="Normal 2 4 2 23 7" xfId="3618"/>
    <cellStyle name="Normal 2 4 2 23 8" xfId="3619"/>
    <cellStyle name="Normal 2 4 2 23 9" xfId="3620"/>
    <cellStyle name="Normal 2 4 2 24" xfId="3621"/>
    <cellStyle name="Normal 2 4 2 24 10" xfId="3622"/>
    <cellStyle name="Normal 2 4 2 24 11" xfId="3623"/>
    <cellStyle name="Normal 2 4 2 24 12" xfId="3624"/>
    <cellStyle name="Normal 2 4 2 24 13" xfId="3625"/>
    <cellStyle name="Normal 2 4 2 24 14" xfId="3626"/>
    <cellStyle name="Normal 2 4 2 24 2" xfId="3627"/>
    <cellStyle name="Normal 2 4 2 24 3" xfId="3628"/>
    <cellStyle name="Normal 2 4 2 24 4" xfId="3629"/>
    <cellStyle name="Normal 2 4 2 24 5" xfId="3630"/>
    <cellStyle name="Normal 2 4 2 24 6" xfId="3631"/>
    <cellStyle name="Normal 2 4 2 24 7" xfId="3632"/>
    <cellStyle name="Normal 2 4 2 24 8" xfId="3633"/>
    <cellStyle name="Normal 2 4 2 24 9" xfId="3634"/>
    <cellStyle name="Normal 2 4 2 25" xfId="3635"/>
    <cellStyle name="Normal 2 4 2 25 10" xfId="3636"/>
    <cellStyle name="Normal 2 4 2 25 11" xfId="3637"/>
    <cellStyle name="Normal 2 4 2 25 12" xfId="3638"/>
    <cellStyle name="Normal 2 4 2 25 13" xfId="3639"/>
    <cellStyle name="Normal 2 4 2 25 14" xfId="3640"/>
    <cellStyle name="Normal 2 4 2 25 2" xfId="3641"/>
    <cellStyle name="Normal 2 4 2 25 3" xfId="3642"/>
    <cellStyle name="Normal 2 4 2 25 4" xfId="3643"/>
    <cellStyle name="Normal 2 4 2 25 5" xfId="3644"/>
    <cellStyle name="Normal 2 4 2 25 6" xfId="3645"/>
    <cellStyle name="Normal 2 4 2 25 7" xfId="3646"/>
    <cellStyle name="Normal 2 4 2 25 8" xfId="3647"/>
    <cellStyle name="Normal 2 4 2 25 9" xfId="3648"/>
    <cellStyle name="Normal 2 4 2 26" xfId="3649"/>
    <cellStyle name="Normal 2 4 2 26 10" xfId="3650"/>
    <cellStyle name="Normal 2 4 2 26 11" xfId="3651"/>
    <cellStyle name="Normal 2 4 2 26 12" xfId="3652"/>
    <cellStyle name="Normal 2 4 2 26 13" xfId="3653"/>
    <cellStyle name="Normal 2 4 2 26 14" xfId="3654"/>
    <cellStyle name="Normal 2 4 2 26 2" xfId="3655"/>
    <cellStyle name="Normal 2 4 2 26 3" xfId="3656"/>
    <cellStyle name="Normal 2 4 2 26 4" xfId="3657"/>
    <cellStyle name="Normal 2 4 2 26 5" xfId="3658"/>
    <cellStyle name="Normal 2 4 2 26 6" xfId="3659"/>
    <cellStyle name="Normal 2 4 2 26 7" xfId="3660"/>
    <cellStyle name="Normal 2 4 2 26 8" xfId="3661"/>
    <cellStyle name="Normal 2 4 2 26 9" xfId="3662"/>
    <cellStyle name="Normal 2 4 2 27" xfId="3663"/>
    <cellStyle name="Normal 2 4 2 27 10" xfId="3664"/>
    <cellStyle name="Normal 2 4 2 27 11" xfId="3665"/>
    <cellStyle name="Normal 2 4 2 27 12" xfId="3666"/>
    <cellStyle name="Normal 2 4 2 27 13" xfId="3667"/>
    <cellStyle name="Normal 2 4 2 27 14" xfId="3668"/>
    <cellStyle name="Normal 2 4 2 27 2" xfId="3669"/>
    <cellStyle name="Normal 2 4 2 27 3" xfId="3670"/>
    <cellStyle name="Normal 2 4 2 27 4" xfId="3671"/>
    <cellStyle name="Normal 2 4 2 27 5" xfId="3672"/>
    <cellStyle name="Normal 2 4 2 27 6" xfId="3673"/>
    <cellStyle name="Normal 2 4 2 27 7" xfId="3674"/>
    <cellStyle name="Normal 2 4 2 27 8" xfId="3675"/>
    <cellStyle name="Normal 2 4 2 27 9" xfId="3676"/>
    <cellStyle name="Normal 2 4 2 28" xfId="3677"/>
    <cellStyle name="Normal 2 4 2 28 10" xfId="3678"/>
    <cellStyle name="Normal 2 4 2 28 11" xfId="3679"/>
    <cellStyle name="Normal 2 4 2 28 12" xfId="3680"/>
    <cellStyle name="Normal 2 4 2 28 13" xfId="3681"/>
    <cellStyle name="Normal 2 4 2 28 14" xfId="3682"/>
    <cellStyle name="Normal 2 4 2 28 2" xfId="3683"/>
    <cellStyle name="Normal 2 4 2 28 3" xfId="3684"/>
    <cellStyle name="Normal 2 4 2 28 4" xfId="3685"/>
    <cellStyle name="Normal 2 4 2 28 5" xfId="3686"/>
    <cellStyle name="Normal 2 4 2 28 6" xfId="3687"/>
    <cellStyle name="Normal 2 4 2 28 7" xfId="3688"/>
    <cellStyle name="Normal 2 4 2 28 8" xfId="3689"/>
    <cellStyle name="Normal 2 4 2 28 9" xfId="3690"/>
    <cellStyle name="Normal 2 4 2 29" xfId="3691"/>
    <cellStyle name="Normal 2 4 2 29 10" xfId="3692"/>
    <cellStyle name="Normal 2 4 2 29 11" xfId="3693"/>
    <cellStyle name="Normal 2 4 2 29 12" xfId="3694"/>
    <cellStyle name="Normal 2 4 2 29 13" xfId="3695"/>
    <cellStyle name="Normal 2 4 2 29 14" xfId="3696"/>
    <cellStyle name="Normal 2 4 2 29 2" xfId="3697"/>
    <cellStyle name="Normal 2 4 2 29 3" xfId="3698"/>
    <cellStyle name="Normal 2 4 2 29 4" xfId="3699"/>
    <cellStyle name="Normal 2 4 2 29 5" xfId="3700"/>
    <cellStyle name="Normal 2 4 2 29 6" xfId="3701"/>
    <cellStyle name="Normal 2 4 2 29 7" xfId="3702"/>
    <cellStyle name="Normal 2 4 2 29 8" xfId="3703"/>
    <cellStyle name="Normal 2 4 2 29 9" xfId="3704"/>
    <cellStyle name="Normal 2 4 2 3" xfId="3705"/>
    <cellStyle name="Normal 2 4 2 3 2" xfId="3706"/>
    <cellStyle name="Normal 2 4 2 30" xfId="3707"/>
    <cellStyle name="Normal 2 4 2 30 10" xfId="3708"/>
    <cellStyle name="Normal 2 4 2 30 11" xfId="3709"/>
    <cellStyle name="Normal 2 4 2 30 12" xfId="3710"/>
    <cellStyle name="Normal 2 4 2 30 13" xfId="3711"/>
    <cellStyle name="Normal 2 4 2 30 14" xfId="3712"/>
    <cellStyle name="Normal 2 4 2 30 2" xfId="3713"/>
    <cellStyle name="Normal 2 4 2 30 3" xfId="3714"/>
    <cellStyle name="Normal 2 4 2 30 4" xfId="3715"/>
    <cellStyle name="Normal 2 4 2 30 5" xfId="3716"/>
    <cellStyle name="Normal 2 4 2 30 6" xfId="3717"/>
    <cellStyle name="Normal 2 4 2 30 7" xfId="3718"/>
    <cellStyle name="Normal 2 4 2 30 8" xfId="3719"/>
    <cellStyle name="Normal 2 4 2 30 9" xfId="3720"/>
    <cellStyle name="Normal 2 4 2 31" xfId="3721"/>
    <cellStyle name="Normal 2 4 2 31 10" xfId="3722"/>
    <cellStyle name="Normal 2 4 2 31 11" xfId="3723"/>
    <cellStyle name="Normal 2 4 2 31 12" xfId="3724"/>
    <cellStyle name="Normal 2 4 2 31 13" xfId="3725"/>
    <cellStyle name="Normal 2 4 2 31 14" xfId="3726"/>
    <cellStyle name="Normal 2 4 2 31 2" xfId="3727"/>
    <cellStyle name="Normal 2 4 2 31 3" xfId="3728"/>
    <cellStyle name="Normal 2 4 2 31 4" xfId="3729"/>
    <cellStyle name="Normal 2 4 2 31 5" xfId="3730"/>
    <cellStyle name="Normal 2 4 2 31 6" xfId="3731"/>
    <cellStyle name="Normal 2 4 2 31 7" xfId="3732"/>
    <cellStyle name="Normal 2 4 2 31 8" xfId="3733"/>
    <cellStyle name="Normal 2 4 2 31 9" xfId="3734"/>
    <cellStyle name="Normal 2 4 2 32" xfId="3735"/>
    <cellStyle name="Normal 2 4 2 33" xfId="3736"/>
    <cellStyle name="Normal 2 4 2 34" xfId="3737"/>
    <cellStyle name="Normal 2 4 2 35" xfId="3738"/>
    <cellStyle name="Normal 2 4 2 36" xfId="3739"/>
    <cellStyle name="Normal 2 4 2 37" xfId="3740"/>
    <cellStyle name="Normal 2 4 2 38" xfId="3741"/>
    <cellStyle name="Normal 2 4 2 39" xfId="3742"/>
    <cellStyle name="Normal 2 4 2 4" xfId="3743"/>
    <cellStyle name="Normal 2 4 2 4 2" xfId="3744"/>
    <cellStyle name="Normal 2 4 2 40" xfId="3745"/>
    <cellStyle name="Normal 2 4 2 41" xfId="3746"/>
    <cellStyle name="Normal 2 4 2 42" xfId="3747"/>
    <cellStyle name="Normal 2 4 2 43" xfId="3748"/>
    <cellStyle name="Normal 2 4 2 44" xfId="3749"/>
    <cellStyle name="Normal 2 4 2 45" xfId="3750"/>
    <cellStyle name="Normal 2 4 2 46" xfId="3751"/>
    <cellStyle name="Normal 2 4 2 5" xfId="3752"/>
    <cellStyle name="Normal 2 4 2 5 2" xfId="3753"/>
    <cellStyle name="Normal 2 4 2 6" xfId="3754"/>
    <cellStyle name="Normal 2 4 2 6 2" xfId="3755"/>
    <cellStyle name="Normal 2 4 2 7" xfId="3756"/>
    <cellStyle name="Normal 2 4 2 7 2" xfId="3757"/>
    <cellStyle name="Normal 2 4 2 8" xfId="3758"/>
    <cellStyle name="Normal 2 4 2 9" xfId="3759"/>
    <cellStyle name="Normal 2 4 20" xfId="3760"/>
    <cellStyle name="Normal 2 4 20 10" xfId="3761"/>
    <cellStyle name="Normal 2 4 20 11" xfId="3762"/>
    <cellStyle name="Normal 2 4 20 12" xfId="3763"/>
    <cellStyle name="Normal 2 4 20 13" xfId="3764"/>
    <cellStyle name="Normal 2 4 20 14" xfId="3765"/>
    <cellStyle name="Normal 2 4 20 2" xfId="3766"/>
    <cellStyle name="Normal 2 4 20 3" xfId="3767"/>
    <cellStyle name="Normal 2 4 20 4" xfId="3768"/>
    <cellStyle name="Normal 2 4 20 5" xfId="3769"/>
    <cellStyle name="Normal 2 4 20 6" xfId="3770"/>
    <cellStyle name="Normal 2 4 20 7" xfId="3771"/>
    <cellStyle name="Normal 2 4 20 8" xfId="3772"/>
    <cellStyle name="Normal 2 4 20 9" xfId="3773"/>
    <cellStyle name="Normal 2 4 21" xfId="3774"/>
    <cellStyle name="Normal 2 4 3" xfId="3775"/>
    <cellStyle name="Normal 2 4 3 10" xfId="3776"/>
    <cellStyle name="Normal 2 4 3 11" xfId="3777"/>
    <cellStyle name="Normal 2 4 3 11 2" xfId="3778"/>
    <cellStyle name="Normal 2 4 3 11 2 10" xfId="3779"/>
    <cellStyle name="Normal 2 4 3 11 2 11" xfId="3780"/>
    <cellStyle name="Normal 2 4 3 11 2 12" xfId="3781"/>
    <cellStyle name="Normal 2 4 3 11 2 13" xfId="3782"/>
    <cellStyle name="Normal 2 4 3 11 2 14" xfId="3783"/>
    <cellStyle name="Normal 2 4 3 11 2 2" xfId="3784"/>
    <cellStyle name="Normal 2 4 3 11 2 3" xfId="3785"/>
    <cellStyle name="Normal 2 4 3 11 2 4" xfId="3786"/>
    <cellStyle name="Normal 2 4 3 11 2 5" xfId="3787"/>
    <cellStyle name="Normal 2 4 3 11 2 6" xfId="3788"/>
    <cellStyle name="Normal 2 4 3 11 2 7" xfId="3789"/>
    <cellStyle name="Normal 2 4 3 11 2 8" xfId="3790"/>
    <cellStyle name="Normal 2 4 3 11 2 9" xfId="3791"/>
    <cellStyle name="Normal 2 4 3 11 3" xfId="3792"/>
    <cellStyle name="Normal 2 4 3 11 3 10" xfId="3793"/>
    <cellStyle name="Normal 2 4 3 11 3 11" xfId="3794"/>
    <cellStyle name="Normal 2 4 3 11 3 12" xfId="3795"/>
    <cellStyle name="Normal 2 4 3 11 3 13" xfId="3796"/>
    <cellStyle name="Normal 2 4 3 11 3 14" xfId="3797"/>
    <cellStyle name="Normal 2 4 3 11 3 2" xfId="3798"/>
    <cellStyle name="Normal 2 4 3 11 3 3" xfId="3799"/>
    <cellStyle name="Normal 2 4 3 11 3 4" xfId="3800"/>
    <cellStyle name="Normal 2 4 3 11 3 5" xfId="3801"/>
    <cellStyle name="Normal 2 4 3 11 3 6" xfId="3802"/>
    <cellStyle name="Normal 2 4 3 11 3 7" xfId="3803"/>
    <cellStyle name="Normal 2 4 3 11 3 8" xfId="3804"/>
    <cellStyle name="Normal 2 4 3 11 3 9" xfId="3805"/>
    <cellStyle name="Normal 2 4 3 11 4" xfId="3806"/>
    <cellStyle name="Normal 2 4 3 11 4 10" xfId="3807"/>
    <cellStyle name="Normal 2 4 3 11 4 11" xfId="3808"/>
    <cellStyle name="Normal 2 4 3 11 4 12" xfId="3809"/>
    <cellStyle name="Normal 2 4 3 11 4 13" xfId="3810"/>
    <cellStyle name="Normal 2 4 3 11 4 14" xfId="3811"/>
    <cellStyle name="Normal 2 4 3 11 4 2" xfId="3812"/>
    <cellStyle name="Normal 2 4 3 11 4 3" xfId="3813"/>
    <cellStyle name="Normal 2 4 3 11 4 4" xfId="3814"/>
    <cellStyle name="Normal 2 4 3 11 4 5" xfId="3815"/>
    <cellStyle name="Normal 2 4 3 11 4 6" xfId="3816"/>
    <cellStyle name="Normal 2 4 3 11 4 7" xfId="3817"/>
    <cellStyle name="Normal 2 4 3 11 4 8" xfId="3818"/>
    <cellStyle name="Normal 2 4 3 11 4 9" xfId="3819"/>
    <cellStyle name="Normal 2 4 3 12" xfId="3820"/>
    <cellStyle name="Normal 2 4 3 12 10" xfId="3821"/>
    <cellStyle name="Normal 2 4 3 12 11" xfId="3822"/>
    <cellStyle name="Normal 2 4 3 12 12" xfId="3823"/>
    <cellStyle name="Normal 2 4 3 12 13" xfId="3824"/>
    <cellStyle name="Normal 2 4 3 12 14" xfId="3825"/>
    <cellStyle name="Normal 2 4 3 12 2" xfId="3826"/>
    <cellStyle name="Normal 2 4 3 12 3" xfId="3827"/>
    <cellStyle name="Normal 2 4 3 12 4" xfId="3828"/>
    <cellStyle name="Normal 2 4 3 12 5" xfId="3829"/>
    <cellStyle name="Normal 2 4 3 12 6" xfId="3830"/>
    <cellStyle name="Normal 2 4 3 12 7" xfId="3831"/>
    <cellStyle name="Normal 2 4 3 12 8" xfId="3832"/>
    <cellStyle name="Normal 2 4 3 12 9" xfId="3833"/>
    <cellStyle name="Normal 2 4 3 13" xfId="3834"/>
    <cellStyle name="Normal 2 4 3 14" xfId="3835"/>
    <cellStyle name="Normal 2 4 3 15" xfId="3836"/>
    <cellStyle name="Normal 2 4 3 16" xfId="3837"/>
    <cellStyle name="Normal 2 4 3 17" xfId="3838"/>
    <cellStyle name="Normal 2 4 3 18" xfId="3839"/>
    <cellStyle name="Normal 2 4 3 19" xfId="3840"/>
    <cellStyle name="Normal 2 4 3 2" xfId="3841"/>
    <cellStyle name="Normal 2 4 3 2 2" xfId="3842"/>
    <cellStyle name="Normal 2 4 3 2 2 2" xfId="3843"/>
    <cellStyle name="Normal 2 4 3 2 2 2 2" xfId="3844"/>
    <cellStyle name="Normal 2 4 3 2 2 2 3" xfId="3845"/>
    <cellStyle name="Normal 2 4 3 2 2 2 4" xfId="3846"/>
    <cellStyle name="Normal 2 4 3 2 2 3" xfId="3847"/>
    <cellStyle name="Normal 2 4 3 2 2 4" xfId="3848"/>
    <cellStyle name="Normal 2 4 3 2 2 5" xfId="3849"/>
    <cellStyle name="Normal 2 4 3 2 3" xfId="3850"/>
    <cellStyle name="Normal 2 4 3 2 3 2" xfId="3851"/>
    <cellStyle name="Normal 2 4 3 2 3 3" xfId="3852"/>
    <cellStyle name="Normal 2 4 3 2 3 4" xfId="3853"/>
    <cellStyle name="Normal 2 4 3 2 4" xfId="3854"/>
    <cellStyle name="Normal 2 4 3 2 5" xfId="3855"/>
    <cellStyle name="Normal 2 4 3 2 6" xfId="3856"/>
    <cellStyle name="Normal 2 4 3 20" xfId="3857"/>
    <cellStyle name="Normal 2 4 3 21" xfId="3858"/>
    <cellStyle name="Normal 2 4 3 22" xfId="3859"/>
    <cellStyle name="Normal 2 4 3 23" xfId="3860"/>
    <cellStyle name="Normal 2 4 3 24" xfId="3861"/>
    <cellStyle name="Normal 2 4 3 25" xfId="3862"/>
    <cellStyle name="Normal 2 4 3 26" xfId="3863"/>
    <cellStyle name="Normal 2 4 3 27" xfId="3864"/>
    <cellStyle name="Normal 2 4 3 28" xfId="3865"/>
    <cellStyle name="Normal 2 4 3 3" xfId="3866"/>
    <cellStyle name="Normal 2 4 3 4" xfId="3867"/>
    <cellStyle name="Normal 2 4 3 5" xfId="3868"/>
    <cellStyle name="Normal 2 4 3 6" xfId="3869"/>
    <cellStyle name="Normal 2 4 3 7" xfId="3870"/>
    <cellStyle name="Normal 2 4 3 8" xfId="3871"/>
    <cellStyle name="Normal 2 4 3 9" xfId="3872"/>
    <cellStyle name="Normal 2 4 4" xfId="3873"/>
    <cellStyle name="Normal 2 4 4 10" xfId="3874"/>
    <cellStyle name="Normal 2 4 4 11" xfId="3875"/>
    <cellStyle name="Normal 2 4 4 12" xfId="3876"/>
    <cellStyle name="Normal 2 4 4 13" xfId="3877"/>
    <cellStyle name="Normal 2 4 4 14" xfId="3878"/>
    <cellStyle name="Normal 2 4 4 15" xfId="3879"/>
    <cellStyle name="Normal 2 4 4 16" xfId="3880"/>
    <cellStyle name="Normal 2 4 4 17" xfId="3881"/>
    <cellStyle name="Normal 2 4 4 18" xfId="3882"/>
    <cellStyle name="Normal 2 4 4 19" xfId="3883"/>
    <cellStyle name="Normal 2 4 4 2" xfId="3884"/>
    <cellStyle name="Normal 2 4 4 2 2" xfId="3885"/>
    <cellStyle name="Normal 2 4 4 2 2 10" xfId="3886"/>
    <cellStyle name="Normal 2 4 4 2 2 11" xfId="3887"/>
    <cellStyle name="Normal 2 4 4 2 2 12" xfId="3888"/>
    <cellStyle name="Normal 2 4 4 2 2 13" xfId="3889"/>
    <cellStyle name="Normal 2 4 4 2 2 14" xfId="3890"/>
    <cellStyle name="Normal 2 4 4 2 2 15" xfId="3891"/>
    <cellStyle name="Normal 2 4 4 2 2 16" xfId="3892"/>
    <cellStyle name="Normal 2 4 4 2 2 17" xfId="3893"/>
    <cellStyle name="Normal 2 4 4 2 2 2" xfId="3894"/>
    <cellStyle name="Normal 2 4 4 2 2 3" xfId="3895"/>
    <cellStyle name="Normal 2 4 4 2 2 4" xfId="3896"/>
    <cellStyle name="Normal 2 4 4 2 2 5" xfId="3897"/>
    <cellStyle name="Normal 2 4 4 2 2 6" xfId="3898"/>
    <cellStyle name="Normal 2 4 4 2 2 7" xfId="3899"/>
    <cellStyle name="Normal 2 4 4 2 2 8" xfId="3900"/>
    <cellStyle name="Normal 2 4 4 2 2 9" xfId="3901"/>
    <cellStyle name="Normal 2 4 4 2 3" xfId="3902"/>
    <cellStyle name="Normal 2 4 4 2 4" xfId="3903"/>
    <cellStyle name="Normal 2 4 4 2 4 10" xfId="3904"/>
    <cellStyle name="Normal 2 4 4 2 4 11" xfId="3905"/>
    <cellStyle name="Normal 2 4 4 2 4 12" xfId="3906"/>
    <cellStyle name="Normal 2 4 4 2 4 13" xfId="3907"/>
    <cellStyle name="Normal 2 4 4 2 4 14" xfId="3908"/>
    <cellStyle name="Normal 2 4 4 2 4 2" xfId="3909"/>
    <cellStyle name="Normal 2 4 4 2 4 3" xfId="3910"/>
    <cellStyle name="Normal 2 4 4 2 4 4" xfId="3911"/>
    <cellStyle name="Normal 2 4 4 2 4 5" xfId="3912"/>
    <cellStyle name="Normal 2 4 4 2 4 6" xfId="3913"/>
    <cellStyle name="Normal 2 4 4 2 4 7" xfId="3914"/>
    <cellStyle name="Normal 2 4 4 2 4 8" xfId="3915"/>
    <cellStyle name="Normal 2 4 4 2 4 9" xfId="3916"/>
    <cellStyle name="Normal 2 4 4 2 5" xfId="3917"/>
    <cellStyle name="Normal 2 4 4 2 5 10" xfId="3918"/>
    <cellStyle name="Normal 2 4 4 2 5 11" xfId="3919"/>
    <cellStyle name="Normal 2 4 4 2 5 12" xfId="3920"/>
    <cellStyle name="Normal 2 4 4 2 5 13" xfId="3921"/>
    <cellStyle name="Normal 2 4 4 2 5 14" xfId="3922"/>
    <cellStyle name="Normal 2 4 4 2 5 2" xfId="3923"/>
    <cellStyle name="Normal 2 4 4 2 5 3" xfId="3924"/>
    <cellStyle name="Normal 2 4 4 2 5 4" xfId="3925"/>
    <cellStyle name="Normal 2 4 4 2 5 5" xfId="3926"/>
    <cellStyle name="Normal 2 4 4 2 5 6" xfId="3927"/>
    <cellStyle name="Normal 2 4 4 2 5 7" xfId="3928"/>
    <cellStyle name="Normal 2 4 4 2 5 8" xfId="3929"/>
    <cellStyle name="Normal 2 4 4 2 5 9" xfId="3930"/>
    <cellStyle name="Normal 2 4 4 3" xfId="3931"/>
    <cellStyle name="Normal 2 4 4 3 2" xfId="3932"/>
    <cellStyle name="Normal 2 4 4 3 2 10" xfId="3933"/>
    <cellStyle name="Normal 2 4 4 3 2 11" xfId="3934"/>
    <cellStyle name="Normal 2 4 4 3 2 12" xfId="3935"/>
    <cellStyle name="Normal 2 4 4 3 2 13" xfId="3936"/>
    <cellStyle name="Normal 2 4 4 3 2 14" xfId="3937"/>
    <cellStyle name="Normal 2 4 4 3 2 2" xfId="3938"/>
    <cellStyle name="Normal 2 4 4 3 2 3" xfId="3939"/>
    <cellStyle name="Normal 2 4 4 3 2 4" xfId="3940"/>
    <cellStyle name="Normal 2 4 4 3 2 5" xfId="3941"/>
    <cellStyle name="Normal 2 4 4 3 2 6" xfId="3942"/>
    <cellStyle name="Normal 2 4 4 3 2 7" xfId="3943"/>
    <cellStyle name="Normal 2 4 4 3 2 8" xfId="3944"/>
    <cellStyle name="Normal 2 4 4 3 2 9" xfId="3945"/>
    <cellStyle name="Normal 2 4 4 3 3" xfId="3946"/>
    <cellStyle name="Normal 2 4 4 3 3 10" xfId="3947"/>
    <cellStyle name="Normal 2 4 4 3 3 11" xfId="3948"/>
    <cellStyle name="Normal 2 4 4 3 3 12" xfId="3949"/>
    <cellStyle name="Normal 2 4 4 3 3 13" xfId="3950"/>
    <cellStyle name="Normal 2 4 4 3 3 14" xfId="3951"/>
    <cellStyle name="Normal 2 4 4 3 3 2" xfId="3952"/>
    <cellStyle name="Normal 2 4 4 3 3 3" xfId="3953"/>
    <cellStyle name="Normal 2 4 4 3 3 4" xfId="3954"/>
    <cellStyle name="Normal 2 4 4 3 3 5" xfId="3955"/>
    <cellStyle name="Normal 2 4 4 3 3 6" xfId="3956"/>
    <cellStyle name="Normal 2 4 4 3 3 7" xfId="3957"/>
    <cellStyle name="Normal 2 4 4 3 3 8" xfId="3958"/>
    <cellStyle name="Normal 2 4 4 3 3 9" xfId="3959"/>
    <cellStyle name="Normal 2 4 4 3 4" xfId="3960"/>
    <cellStyle name="Normal 2 4 4 3 4 10" xfId="3961"/>
    <cellStyle name="Normal 2 4 4 3 4 11" xfId="3962"/>
    <cellStyle name="Normal 2 4 4 3 4 12" xfId="3963"/>
    <cellStyle name="Normal 2 4 4 3 4 13" xfId="3964"/>
    <cellStyle name="Normal 2 4 4 3 4 14" xfId="3965"/>
    <cellStyle name="Normal 2 4 4 3 4 2" xfId="3966"/>
    <cellStyle name="Normal 2 4 4 3 4 3" xfId="3967"/>
    <cellStyle name="Normal 2 4 4 3 4 4" xfId="3968"/>
    <cellStyle name="Normal 2 4 4 3 4 5" xfId="3969"/>
    <cellStyle name="Normal 2 4 4 3 4 6" xfId="3970"/>
    <cellStyle name="Normal 2 4 4 3 4 7" xfId="3971"/>
    <cellStyle name="Normal 2 4 4 3 4 8" xfId="3972"/>
    <cellStyle name="Normal 2 4 4 3 4 9" xfId="3973"/>
    <cellStyle name="Normal 2 4 4 4" xfId="3974"/>
    <cellStyle name="Normal 2 4 4 5" xfId="3975"/>
    <cellStyle name="Normal 2 4 4 6" xfId="3976"/>
    <cellStyle name="Normal 2 4 4 7" xfId="3977"/>
    <cellStyle name="Normal 2 4 4 8" xfId="3978"/>
    <cellStyle name="Normal 2 4 4 9" xfId="3979"/>
    <cellStyle name="Normal 2 4 5" xfId="3980"/>
    <cellStyle name="Normal 2 4 5 10" xfId="3981"/>
    <cellStyle name="Normal 2 4 5 11" xfId="3982"/>
    <cellStyle name="Normal 2 4 5 12" xfId="3983"/>
    <cellStyle name="Normal 2 4 5 13" xfId="3984"/>
    <cellStyle name="Normal 2 4 5 14" xfId="3985"/>
    <cellStyle name="Normal 2 4 5 15" xfId="3986"/>
    <cellStyle name="Normal 2 4 5 16" xfId="3987"/>
    <cellStyle name="Normal 2 4 5 17" xfId="3988"/>
    <cellStyle name="Normal 2 4 5 18" xfId="3989"/>
    <cellStyle name="Normal 2 4 5 19" xfId="3990"/>
    <cellStyle name="Normal 2 4 5 2" xfId="3991"/>
    <cellStyle name="Normal 2 4 5 2 2" xfId="3992"/>
    <cellStyle name="Normal 2 4 5 2 2 10" xfId="3993"/>
    <cellStyle name="Normal 2 4 5 2 2 11" xfId="3994"/>
    <cellStyle name="Normal 2 4 5 2 2 12" xfId="3995"/>
    <cellStyle name="Normal 2 4 5 2 2 13" xfId="3996"/>
    <cellStyle name="Normal 2 4 5 2 2 14" xfId="3997"/>
    <cellStyle name="Normal 2 4 5 2 2 15" xfId="3998"/>
    <cellStyle name="Normal 2 4 5 2 2 16" xfId="3999"/>
    <cellStyle name="Normal 2 4 5 2 2 17" xfId="4000"/>
    <cellStyle name="Normal 2 4 5 2 2 2" xfId="4001"/>
    <cellStyle name="Normal 2 4 5 2 2 3" xfId="4002"/>
    <cellStyle name="Normal 2 4 5 2 2 4" xfId="4003"/>
    <cellStyle name="Normal 2 4 5 2 2 5" xfId="4004"/>
    <cellStyle name="Normal 2 4 5 2 2 6" xfId="4005"/>
    <cellStyle name="Normal 2 4 5 2 2 7" xfId="4006"/>
    <cellStyle name="Normal 2 4 5 2 2 8" xfId="4007"/>
    <cellStyle name="Normal 2 4 5 2 2 9" xfId="4008"/>
    <cellStyle name="Normal 2 4 5 2 3" xfId="4009"/>
    <cellStyle name="Normal 2 4 5 2 4" xfId="4010"/>
    <cellStyle name="Normal 2 4 5 2 4 10" xfId="4011"/>
    <cellStyle name="Normal 2 4 5 2 4 11" xfId="4012"/>
    <cellStyle name="Normal 2 4 5 2 4 12" xfId="4013"/>
    <cellStyle name="Normal 2 4 5 2 4 13" xfId="4014"/>
    <cellStyle name="Normal 2 4 5 2 4 14" xfId="4015"/>
    <cellStyle name="Normal 2 4 5 2 4 2" xfId="4016"/>
    <cellStyle name="Normal 2 4 5 2 4 3" xfId="4017"/>
    <cellStyle name="Normal 2 4 5 2 4 4" xfId="4018"/>
    <cellStyle name="Normal 2 4 5 2 4 5" xfId="4019"/>
    <cellStyle name="Normal 2 4 5 2 4 6" xfId="4020"/>
    <cellStyle name="Normal 2 4 5 2 4 7" xfId="4021"/>
    <cellStyle name="Normal 2 4 5 2 4 8" xfId="4022"/>
    <cellStyle name="Normal 2 4 5 2 4 9" xfId="4023"/>
    <cellStyle name="Normal 2 4 5 2 5" xfId="4024"/>
    <cellStyle name="Normal 2 4 5 2 5 10" xfId="4025"/>
    <cellStyle name="Normal 2 4 5 2 5 11" xfId="4026"/>
    <cellStyle name="Normal 2 4 5 2 5 12" xfId="4027"/>
    <cellStyle name="Normal 2 4 5 2 5 13" xfId="4028"/>
    <cellStyle name="Normal 2 4 5 2 5 14" xfId="4029"/>
    <cellStyle name="Normal 2 4 5 2 5 2" xfId="4030"/>
    <cellStyle name="Normal 2 4 5 2 5 3" xfId="4031"/>
    <cellStyle name="Normal 2 4 5 2 5 4" xfId="4032"/>
    <cellStyle name="Normal 2 4 5 2 5 5" xfId="4033"/>
    <cellStyle name="Normal 2 4 5 2 5 6" xfId="4034"/>
    <cellStyle name="Normal 2 4 5 2 5 7" xfId="4035"/>
    <cellStyle name="Normal 2 4 5 2 5 8" xfId="4036"/>
    <cellStyle name="Normal 2 4 5 2 5 9" xfId="4037"/>
    <cellStyle name="Normal 2 4 5 3" xfId="4038"/>
    <cellStyle name="Normal 2 4 5 3 2" xfId="4039"/>
    <cellStyle name="Normal 2 4 5 3 2 10" xfId="4040"/>
    <cellStyle name="Normal 2 4 5 3 2 11" xfId="4041"/>
    <cellStyle name="Normal 2 4 5 3 2 12" xfId="4042"/>
    <cellStyle name="Normal 2 4 5 3 2 13" xfId="4043"/>
    <cellStyle name="Normal 2 4 5 3 2 14" xfId="4044"/>
    <cellStyle name="Normal 2 4 5 3 2 2" xfId="4045"/>
    <cellStyle name="Normal 2 4 5 3 2 3" xfId="4046"/>
    <cellStyle name="Normal 2 4 5 3 2 4" xfId="4047"/>
    <cellStyle name="Normal 2 4 5 3 2 5" xfId="4048"/>
    <cellStyle name="Normal 2 4 5 3 2 6" xfId="4049"/>
    <cellStyle name="Normal 2 4 5 3 2 7" xfId="4050"/>
    <cellStyle name="Normal 2 4 5 3 2 8" xfId="4051"/>
    <cellStyle name="Normal 2 4 5 3 2 9" xfId="4052"/>
    <cellStyle name="Normal 2 4 5 3 3" xfId="4053"/>
    <cellStyle name="Normal 2 4 5 3 3 10" xfId="4054"/>
    <cellStyle name="Normal 2 4 5 3 3 11" xfId="4055"/>
    <cellStyle name="Normal 2 4 5 3 3 12" xfId="4056"/>
    <cellStyle name="Normal 2 4 5 3 3 13" xfId="4057"/>
    <cellStyle name="Normal 2 4 5 3 3 14" xfId="4058"/>
    <cellStyle name="Normal 2 4 5 3 3 2" xfId="4059"/>
    <cellStyle name="Normal 2 4 5 3 3 3" xfId="4060"/>
    <cellStyle name="Normal 2 4 5 3 3 4" xfId="4061"/>
    <cellStyle name="Normal 2 4 5 3 3 5" xfId="4062"/>
    <cellStyle name="Normal 2 4 5 3 3 6" xfId="4063"/>
    <cellStyle name="Normal 2 4 5 3 3 7" xfId="4064"/>
    <cellStyle name="Normal 2 4 5 3 3 8" xfId="4065"/>
    <cellStyle name="Normal 2 4 5 3 3 9" xfId="4066"/>
    <cellStyle name="Normal 2 4 5 3 4" xfId="4067"/>
    <cellStyle name="Normal 2 4 5 3 4 10" xfId="4068"/>
    <cellStyle name="Normal 2 4 5 3 4 11" xfId="4069"/>
    <cellStyle name="Normal 2 4 5 3 4 12" xfId="4070"/>
    <cellStyle name="Normal 2 4 5 3 4 13" xfId="4071"/>
    <cellStyle name="Normal 2 4 5 3 4 14" xfId="4072"/>
    <cellStyle name="Normal 2 4 5 3 4 2" xfId="4073"/>
    <cellStyle name="Normal 2 4 5 3 4 3" xfId="4074"/>
    <cellStyle name="Normal 2 4 5 3 4 4" xfId="4075"/>
    <cellStyle name="Normal 2 4 5 3 4 5" xfId="4076"/>
    <cellStyle name="Normal 2 4 5 3 4 6" xfId="4077"/>
    <cellStyle name="Normal 2 4 5 3 4 7" xfId="4078"/>
    <cellStyle name="Normal 2 4 5 3 4 8" xfId="4079"/>
    <cellStyle name="Normal 2 4 5 3 4 9" xfId="4080"/>
    <cellStyle name="Normal 2 4 5 4" xfId="4081"/>
    <cellStyle name="Normal 2 4 5 5" xfId="4082"/>
    <cellStyle name="Normal 2 4 5 6" xfId="4083"/>
    <cellStyle name="Normal 2 4 5 7" xfId="4084"/>
    <cellStyle name="Normal 2 4 5 8" xfId="4085"/>
    <cellStyle name="Normal 2 4 5 9" xfId="4086"/>
    <cellStyle name="Normal 2 4 6" xfId="4087"/>
    <cellStyle name="Normal 2 4 7" xfId="4088"/>
    <cellStyle name="Normal 2 4 8" xfId="4089"/>
    <cellStyle name="Normal 2 4 9" xfId="4090"/>
    <cellStyle name="Normal 2 40" xfId="4091"/>
    <cellStyle name="Normal 2 41" xfId="4092"/>
    <cellStyle name="Normal 2 42" xfId="4093"/>
    <cellStyle name="Normal 2 43" xfId="4094"/>
    <cellStyle name="Normal 2 44" xfId="4095"/>
    <cellStyle name="Normal 2 45" xfId="4096"/>
    <cellStyle name="Normal 2 46" xfId="4097"/>
    <cellStyle name="Normal 2 47" xfId="4098"/>
    <cellStyle name="Normal 2 48" xfId="4099"/>
    <cellStyle name="Normal 2 49" xfId="4100"/>
    <cellStyle name="Normal 2 49 10" xfId="4101"/>
    <cellStyle name="Normal 2 49 10 10" xfId="4102"/>
    <cellStyle name="Normal 2 49 10 11" xfId="4103"/>
    <cellStyle name="Normal 2 49 10 12" xfId="4104"/>
    <cellStyle name="Normal 2 49 10 13" xfId="4105"/>
    <cellStyle name="Normal 2 49 10 14" xfId="4106"/>
    <cellStyle name="Normal 2 49 10 2" xfId="4107"/>
    <cellStyle name="Normal 2 49 10 3" xfId="4108"/>
    <cellStyle name="Normal 2 49 10 4" xfId="4109"/>
    <cellStyle name="Normal 2 49 10 5" xfId="4110"/>
    <cellStyle name="Normal 2 49 10 6" xfId="4111"/>
    <cellStyle name="Normal 2 49 10 7" xfId="4112"/>
    <cellStyle name="Normal 2 49 10 8" xfId="4113"/>
    <cellStyle name="Normal 2 49 10 9" xfId="4114"/>
    <cellStyle name="Normal 2 49 11" xfId="4115"/>
    <cellStyle name="Normal 2 49 12" xfId="4116"/>
    <cellStyle name="Normal 2 49 13" xfId="4117"/>
    <cellStyle name="Normal 2 49 14" xfId="4118"/>
    <cellStyle name="Normal 2 49 15" xfId="4119"/>
    <cellStyle name="Normal 2 49 16" xfId="4120"/>
    <cellStyle name="Normal 2 49 17" xfId="4121"/>
    <cellStyle name="Normal 2 49 18" xfId="4122"/>
    <cellStyle name="Normal 2 49 19" xfId="4123"/>
    <cellStyle name="Normal 2 49 2" xfId="4124"/>
    <cellStyle name="Normal 2 49 2 10" xfId="4125"/>
    <cellStyle name="Normal 2 49 2 11" xfId="4126"/>
    <cellStyle name="Normal 2 49 2 12" xfId="4127"/>
    <cellStyle name="Normal 2 49 2 13" xfId="4128"/>
    <cellStyle name="Normal 2 49 2 14" xfId="4129"/>
    <cellStyle name="Normal 2 49 2 15" xfId="4130"/>
    <cellStyle name="Normal 2 49 2 2" xfId="4131"/>
    <cellStyle name="Normal 2 49 2 2 10" xfId="4132"/>
    <cellStyle name="Normal 2 49 2 2 11" xfId="4133"/>
    <cellStyle name="Normal 2 49 2 2 12" xfId="4134"/>
    <cellStyle name="Normal 2 49 2 2 13" xfId="4135"/>
    <cellStyle name="Normal 2 49 2 2 14" xfId="4136"/>
    <cellStyle name="Normal 2 49 2 2 2" xfId="4137"/>
    <cellStyle name="Normal 2 49 2 2 3" xfId="4138"/>
    <cellStyle name="Normal 2 49 2 2 4" xfId="4139"/>
    <cellStyle name="Normal 2 49 2 2 5" xfId="4140"/>
    <cellStyle name="Normal 2 49 2 2 6" xfId="4141"/>
    <cellStyle name="Normal 2 49 2 2 7" xfId="4142"/>
    <cellStyle name="Normal 2 49 2 2 8" xfId="4143"/>
    <cellStyle name="Normal 2 49 2 2 9" xfId="4144"/>
    <cellStyle name="Normal 2 49 2 3" xfId="4145"/>
    <cellStyle name="Normal 2 49 2 4" xfId="4146"/>
    <cellStyle name="Normal 2 49 2 5" xfId="4147"/>
    <cellStyle name="Normal 2 49 2 6" xfId="4148"/>
    <cellStyle name="Normal 2 49 2 7" xfId="4149"/>
    <cellStyle name="Normal 2 49 2 8" xfId="4150"/>
    <cellStyle name="Normal 2 49 2 9" xfId="4151"/>
    <cellStyle name="Normal 2 49 20" xfId="4152"/>
    <cellStyle name="Normal 2 49 21" xfId="4153"/>
    <cellStyle name="Normal 2 49 22" xfId="4154"/>
    <cellStyle name="Normal 2 49 23" xfId="4155"/>
    <cellStyle name="Normal 2 49 3" xfId="4156"/>
    <cellStyle name="Normal 2 49 3 10" xfId="4157"/>
    <cellStyle name="Normal 2 49 3 11" xfId="4158"/>
    <cellStyle name="Normal 2 49 3 12" xfId="4159"/>
    <cellStyle name="Normal 2 49 3 13" xfId="4160"/>
    <cellStyle name="Normal 2 49 3 14" xfId="4161"/>
    <cellStyle name="Normal 2 49 3 15" xfId="4162"/>
    <cellStyle name="Normal 2 49 3 2" xfId="4163"/>
    <cellStyle name="Normal 2 49 3 2 10" xfId="4164"/>
    <cellStyle name="Normal 2 49 3 2 11" xfId="4165"/>
    <cellStyle name="Normal 2 49 3 2 12" xfId="4166"/>
    <cellStyle name="Normal 2 49 3 2 13" xfId="4167"/>
    <cellStyle name="Normal 2 49 3 2 14" xfId="4168"/>
    <cellStyle name="Normal 2 49 3 2 2" xfId="4169"/>
    <cellStyle name="Normal 2 49 3 2 3" xfId="4170"/>
    <cellStyle name="Normal 2 49 3 2 4" xfId="4171"/>
    <cellStyle name="Normal 2 49 3 2 5" xfId="4172"/>
    <cellStyle name="Normal 2 49 3 2 6" xfId="4173"/>
    <cellStyle name="Normal 2 49 3 2 7" xfId="4174"/>
    <cellStyle name="Normal 2 49 3 2 8" xfId="4175"/>
    <cellStyle name="Normal 2 49 3 2 9" xfId="4176"/>
    <cellStyle name="Normal 2 49 3 3" xfId="4177"/>
    <cellStyle name="Normal 2 49 3 4" xfId="4178"/>
    <cellStyle name="Normal 2 49 3 5" xfId="4179"/>
    <cellStyle name="Normal 2 49 3 6" xfId="4180"/>
    <cellStyle name="Normal 2 49 3 7" xfId="4181"/>
    <cellStyle name="Normal 2 49 3 8" xfId="4182"/>
    <cellStyle name="Normal 2 49 3 9" xfId="4183"/>
    <cellStyle name="Normal 2 49 4" xfId="4184"/>
    <cellStyle name="Normal 2 49 4 10" xfId="4185"/>
    <cellStyle name="Normal 2 49 4 11" xfId="4186"/>
    <cellStyle name="Normal 2 49 4 12" xfId="4187"/>
    <cellStyle name="Normal 2 49 4 13" xfId="4188"/>
    <cellStyle name="Normal 2 49 4 14" xfId="4189"/>
    <cellStyle name="Normal 2 49 4 15" xfId="4190"/>
    <cellStyle name="Normal 2 49 4 2" xfId="4191"/>
    <cellStyle name="Normal 2 49 4 2 10" xfId="4192"/>
    <cellStyle name="Normal 2 49 4 2 11" xfId="4193"/>
    <cellStyle name="Normal 2 49 4 2 12" xfId="4194"/>
    <cellStyle name="Normal 2 49 4 2 13" xfId="4195"/>
    <cellStyle name="Normal 2 49 4 2 14" xfId="4196"/>
    <cellStyle name="Normal 2 49 4 2 2" xfId="4197"/>
    <cellStyle name="Normal 2 49 4 2 3" xfId="4198"/>
    <cellStyle name="Normal 2 49 4 2 4" xfId="4199"/>
    <cellStyle name="Normal 2 49 4 2 5" xfId="4200"/>
    <cellStyle name="Normal 2 49 4 2 6" xfId="4201"/>
    <cellStyle name="Normal 2 49 4 2 7" xfId="4202"/>
    <cellStyle name="Normal 2 49 4 2 8" xfId="4203"/>
    <cellStyle name="Normal 2 49 4 2 9" xfId="4204"/>
    <cellStyle name="Normal 2 49 4 3" xfId="4205"/>
    <cellStyle name="Normal 2 49 4 4" xfId="4206"/>
    <cellStyle name="Normal 2 49 4 5" xfId="4207"/>
    <cellStyle name="Normal 2 49 4 6" xfId="4208"/>
    <cellStyle name="Normal 2 49 4 7" xfId="4209"/>
    <cellStyle name="Normal 2 49 4 8" xfId="4210"/>
    <cellStyle name="Normal 2 49 4 9" xfId="4211"/>
    <cellStyle name="Normal 2 49 5" xfId="4212"/>
    <cellStyle name="Normal 2 49 5 10" xfId="4213"/>
    <cellStyle name="Normal 2 49 5 11" xfId="4214"/>
    <cellStyle name="Normal 2 49 5 12" xfId="4215"/>
    <cellStyle name="Normal 2 49 5 13" xfId="4216"/>
    <cellStyle name="Normal 2 49 5 14" xfId="4217"/>
    <cellStyle name="Normal 2 49 5 2" xfId="4218"/>
    <cellStyle name="Normal 2 49 5 3" xfId="4219"/>
    <cellStyle name="Normal 2 49 5 4" xfId="4220"/>
    <cellStyle name="Normal 2 49 5 5" xfId="4221"/>
    <cellStyle name="Normal 2 49 5 6" xfId="4222"/>
    <cellStyle name="Normal 2 49 5 7" xfId="4223"/>
    <cellStyle name="Normal 2 49 5 8" xfId="4224"/>
    <cellStyle name="Normal 2 49 5 9" xfId="4225"/>
    <cellStyle name="Normal 2 49 6" xfId="4226"/>
    <cellStyle name="Normal 2 49 6 10" xfId="4227"/>
    <cellStyle name="Normal 2 49 6 11" xfId="4228"/>
    <cellStyle name="Normal 2 49 6 12" xfId="4229"/>
    <cellStyle name="Normal 2 49 6 13" xfId="4230"/>
    <cellStyle name="Normal 2 49 6 14" xfId="4231"/>
    <cellStyle name="Normal 2 49 6 2" xfId="4232"/>
    <cellStyle name="Normal 2 49 6 3" xfId="4233"/>
    <cellStyle name="Normal 2 49 6 4" xfId="4234"/>
    <cellStyle name="Normal 2 49 6 5" xfId="4235"/>
    <cellStyle name="Normal 2 49 6 6" xfId="4236"/>
    <cellStyle name="Normal 2 49 6 7" xfId="4237"/>
    <cellStyle name="Normal 2 49 6 8" xfId="4238"/>
    <cellStyle name="Normal 2 49 6 9" xfId="4239"/>
    <cellStyle name="Normal 2 49 7" xfId="4240"/>
    <cellStyle name="Normal 2 49 7 10" xfId="4241"/>
    <cellStyle name="Normal 2 49 7 11" xfId="4242"/>
    <cellStyle name="Normal 2 49 7 12" xfId="4243"/>
    <cellStyle name="Normal 2 49 7 13" xfId="4244"/>
    <cellStyle name="Normal 2 49 7 14" xfId="4245"/>
    <cellStyle name="Normal 2 49 7 2" xfId="4246"/>
    <cellStyle name="Normal 2 49 7 3" xfId="4247"/>
    <cellStyle name="Normal 2 49 7 4" xfId="4248"/>
    <cellStyle name="Normal 2 49 7 5" xfId="4249"/>
    <cellStyle name="Normal 2 49 7 6" xfId="4250"/>
    <cellStyle name="Normal 2 49 7 7" xfId="4251"/>
    <cellStyle name="Normal 2 49 7 8" xfId="4252"/>
    <cellStyle name="Normal 2 49 7 9" xfId="4253"/>
    <cellStyle name="Normal 2 49 8" xfId="4254"/>
    <cellStyle name="Normal 2 49 8 10" xfId="4255"/>
    <cellStyle name="Normal 2 49 8 11" xfId="4256"/>
    <cellStyle name="Normal 2 49 8 12" xfId="4257"/>
    <cellStyle name="Normal 2 49 8 13" xfId="4258"/>
    <cellStyle name="Normal 2 49 8 14" xfId="4259"/>
    <cellStyle name="Normal 2 49 8 2" xfId="4260"/>
    <cellStyle name="Normal 2 49 8 3" xfId="4261"/>
    <cellStyle name="Normal 2 49 8 4" xfId="4262"/>
    <cellStyle name="Normal 2 49 8 5" xfId="4263"/>
    <cellStyle name="Normal 2 49 8 6" xfId="4264"/>
    <cellStyle name="Normal 2 49 8 7" xfId="4265"/>
    <cellStyle name="Normal 2 49 8 8" xfId="4266"/>
    <cellStyle name="Normal 2 49 8 9" xfId="4267"/>
    <cellStyle name="Normal 2 49 9" xfId="4268"/>
    <cellStyle name="Normal 2 49 9 10" xfId="4269"/>
    <cellStyle name="Normal 2 49 9 11" xfId="4270"/>
    <cellStyle name="Normal 2 49 9 12" xfId="4271"/>
    <cellStyle name="Normal 2 49 9 13" xfId="4272"/>
    <cellStyle name="Normal 2 49 9 14" xfId="4273"/>
    <cellStyle name="Normal 2 49 9 2" xfId="4274"/>
    <cellStyle name="Normal 2 49 9 3" xfId="4275"/>
    <cellStyle name="Normal 2 49 9 4" xfId="4276"/>
    <cellStyle name="Normal 2 49 9 5" xfId="4277"/>
    <cellStyle name="Normal 2 49 9 6" xfId="4278"/>
    <cellStyle name="Normal 2 49 9 7" xfId="4279"/>
    <cellStyle name="Normal 2 49 9 8" xfId="4280"/>
    <cellStyle name="Normal 2 49 9 9" xfId="4281"/>
    <cellStyle name="Normal 2 5" xfId="88"/>
    <cellStyle name="Normal 2 5 2" xfId="4282"/>
    <cellStyle name="Normal 2 5 2 2" xfId="4283"/>
    <cellStyle name="Normal 2 5 2 2 2" xfId="4284"/>
    <cellStyle name="Normal 2 5 2 3" xfId="4285"/>
    <cellStyle name="Normal 2 5 2 3 2" xfId="4286"/>
    <cellStyle name="Normal 2 5 2 4" xfId="4287"/>
    <cellStyle name="Normal 2 5 2 4 2" xfId="4288"/>
    <cellStyle name="Normal 2 5 2 5" xfId="4289"/>
    <cellStyle name="Normal 2 5 2 5 2" xfId="4290"/>
    <cellStyle name="Normal 2 5 2 6" xfId="4291"/>
    <cellStyle name="Normal 2 5 2 6 2" xfId="4292"/>
    <cellStyle name="Normal 2 5 2 7" xfId="4293"/>
    <cellStyle name="Normal 2 5 2 7 2" xfId="4294"/>
    <cellStyle name="Normal 2 5 3" xfId="4295"/>
    <cellStyle name="Normal 2 5 4" xfId="4296"/>
    <cellStyle name="Normal 2 5 5" xfId="4297"/>
    <cellStyle name="Normal 2 5 6" xfId="4298"/>
    <cellStyle name="Normal 2 5 7" xfId="4299"/>
    <cellStyle name="Normal 2 5 8" xfId="4300"/>
    <cellStyle name="Normal 2 50" xfId="4301"/>
    <cellStyle name="Normal 2 50 10" xfId="4302"/>
    <cellStyle name="Normal 2 50 10 10" xfId="4303"/>
    <cellStyle name="Normal 2 50 10 11" xfId="4304"/>
    <cellStyle name="Normal 2 50 10 12" xfId="4305"/>
    <cellStyle name="Normal 2 50 10 13" xfId="4306"/>
    <cellStyle name="Normal 2 50 10 14" xfId="4307"/>
    <cellStyle name="Normal 2 50 10 2" xfId="4308"/>
    <cellStyle name="Normal 2 50 10 3" xfId="4309"/>
    <cellStyle name="Normal 2 50 10 4" xfId="4310"/>
    <cellStyle name="Normal 2 50 10 5" xfId="4311"/>
    <cellStyle name="Normal 2 50 10 6" xfId="4312"/>
    <cellStyle name="Normal 2 50 10 7" xfId="4313"/>
    <cellStyle name="Normal 2 50 10 8" xfId="4314"/>
    <cellStyle name="Normal 2 50 10 9" xfId="4315"/>
    <cellStyle name="Normal 2 50 11" xfId="4316"/>
    <cellStyle name="Normal 2 50 12" xfId="4317"/>
    <cellStyle name="Normal 2 50 13" xfId="4318"/>
    <cellStyle name="Normal 2 50 14" xfId="4319"/>
    <cellStyle name="Normal 2 50 15" xfId="4320"/>
    <cellStyle name="Normal 2 50 16" xfId="4321"/>
    <cellStyle name="Normal 2 50 17" xfId="4322"/>
    <cellStyle name="Normal 2 50 18" xfId="4323"/>
    <cellStyle name="Normal 2 50 19" xfId="4324"/>
    <cellStyle name="Normal 2 50 2" xfId="4325"/>
    <cellStyle name="Normal 2 50 2 10" xfId="4326"/>
    <cellStyle name="Normal 2 50 2 11" xfId="4327"/>
    <cellStyle name="Normal 2 50 2 12" xfId="4328"/>
    <cellStyle name="Normal 2 50 2 13" xfId="4329"/>
    <cellStyle name="Normal 2 50 2 14" xfId="4330"/>
    <cellStyle name="Normal 2 50 2 15" xfId="4331"/>
    <cellStyle name="Normal 2 50 2 2" xfId="4332"/>
    <cellStyle name="Normal 2 50 2 2 10" xfId="4333"/>
    <cellStyle name="Normal 2 50 2 2 11" xfId="4334"/>
    <cellStyle name="Normal 2 50 2 2 12" xfId="4335"/>
    <cellStyle name="Normal 2 50 2 2 13" xfId="4336"/>
    <cellStyle name="Normal 2 50 2 2 14" xfId="4337"/>
    <cellStyle name="Normal 2 50 2 2 2" xfId="4338"/>
    <cellStyle name="Normal 2 50 2 2 3" xfId="4339"/>
    <cellStyle name="Normal 2 50 2 2 4" xfId="4340"/>
    <cellStyle name="Normal 2 50 2 2 5" xfId="4341"/>
    <cellStyle name="Normal 2 50 2 2 6" xfId="4342"/>
    <cellStyle name="Normal 2 50 2 2 7" xfId="4343"/>
    <cellStyle name="Normal 2 50 2 2 8" xfId="4344"/>
    <cellStyle name="Normal 2 50 2 2 9" xfId="4345"/>
    <cellStyle name="Normal 2 50 2 3" xfId="4346"/>
    <cellStyle name="Normal 2 50 2 4" xfId="4347"/>
    <cellStyle name="Normal 2 50 2 5" xfId="4348"/>
    <cellStyle name="Normal 2 50 2 6" xfId="4349"/>
    <cellStyle name="Normal 2 50 2 7" xfId="4350"/>
    <cellStyle name="Normal 2 50 2 8" xfId="4351"/>
    <cellStyle name="Normal 2 50 2 9" xfId="4352"/>
    <cellStyle name="Normal 2 50 20" xfId="4353"/>
    <cellStyle name="Normal 2 50 21" xfId="4354"/>
    <cellStyle name="Normal 2 50 22" xfId="4355"/>
    <cellStyle name="Normal 2 50 23" xfId="4356"/>
    <cellStyle name="Normal 2 50 3" xfId="4357"/>
    <cellStyle name="Normal 2 50 3 10" xfId="4358"/>
    <cellStyle name="Normal 2 50 3 11" xfId="4359"/>
    <cellStyle name="Normal 2 50 3 12" xfId="4360"/>
    <cellStyle name="Normal 2 50 3 13" xfId="4361"/>
    <cellStyle name="Normal 2 50 3 14" xfId="4362"/>
    <cellStyle name="Normal 2 50 3 15" xfId="4363"/>
    <cellStyle name="Normal 2 50 3 2" xfId="4364"/>
    <cellStyle name="Normal 2 50 3 2 10" xfId="4365"/>
    <cellStyle name="Normal 2 50 3 2 11" xfId="4366"/>
    <cellStyle name="Normal 2 50 3 2 12" xfId="4367"/>
    <cellStyle name="Normal 2 50 3 2 13" xfId="4368"/>
    <cellStyle name="Normal 2 50 3 2 14" xfId="4369"/>
    <cellStyle name="Normal 2 50 3 2 2" xfId="4370"/>
    <cellStyle name="Normal 2 50 3 2 3" xfId="4371"/>
    <cellStyle name="Normal 2 50 3 2 4" xfId="4372"/>
    <cellStyle name="Normal 2 50 3 2 5" xfId="4373"/>
    <cellStyle name="Normal 2 50 3 2 6" xfId="4374"/>
    <cellStyle name="Normal 2 50 3 2 7" xfId="4375"/>
    <cellStyle name="Normal 2 50 3 2 8" xfId="4376"/>
    <cellStyle name="Normal 2 50 3 2 9" xfId="4377"/>
    <cellStyle name="Normal 2 50 3 3" xfId="4378"/>
    <cellStyle name="Normal 2 50 3 4" xfId="4379"/>
    <cellStyle name="Normal 2 50 3 5" xfId="4380"/>
    <cellStyle name="Normal 2 50 3 6" xfId="4381"/>
    <cellStyle name="Normal 2 50 3 7" xfId="4382"/>
    <cellStyle name="Normal 2 50 3 8" xfId="4383"/>
    <cellStyle name="Normal 2 50 3 9" xfId="4384"/>
    <cellStyle name="Normal 2 50 4" xfId="4385"/>
    <cellStyle name="Normal 2 50 4 10" xfId="4386"/>
    <cellStyle name="Normal 2 50 4 11" xfId="4387"/>
    <cellStyle name="Normal 2 50 4 12" xfId="4388"/>
    <cellStyle name="Normal 2 50 4 13" xfId="4389"/>
    <cellStyle name="Normal 2 50 4 14" xfId="4390"/>
    <cellStyle name="Normal 2 50 4 15" xfId="4391"/>
    <cellStyle name="Normal 2 50 4 2" xfId="4392"/>
    <cellStyle name="Normal 2 50 4 2 10" xfId="4393"/>
    <cellStyle name="Normal 2 50 4 2 11" xfId="4394"/>
    <cellStyle name="Normal 2 50 4 2 12" xfId="4395"/>
    <cellStyle name="Normal 2 50 4 2 13" xfId="4396"/>
    <cellStyle name="Normal 2 50 4 2 14" xfId="4397"/>
    <cellStyle name="Normal 2 50 4 2 2" xfId="4398"/>
    <cellStyle name="Normal 2 50 4 2 3" xfId="4399"/>
    <cellStyle name="Normal 2 50 4 2 4" xfId="4400"/>
    <cellStyle name="Normal 2 50 4 2 5" xfId="4401"/>
    <cellStyle name="Normal 2 50 4 2 6" xfId="4402"/>
    <cellStyle name="Normal 2 50 4 2 7" xfId="4403"/>
    <cellStyle name="Normal 2 50 4 2 8" xfId="4404"/>
    <cellStyle name="Normal 2 50 4 2 9" xfId="4405"/>
    <cellStyle name="Normal 2 50 4 3" xfId="4406"/>
    <cellStyle name="Normal 2 50 4 4" xfId="4407"/>
    <cellStyle name="Normal 2 50 4 5" xfId="4408"/>
    <cellStyle name="Normal 2 50 4 6" xfId="4409"/>
    <cellStyle name="Normal 2 50 4 7" xfId="4410"/>
    <cellStyle name="Normal 2 50 4 8" xfId="4411"/>
    <cellStyle name="Normal 2 50 4 9" xfId="4412"/>
    <cellStyle name="Normal 2 50 5" xfId="4413"/>
    <cellStyle name="Normal 2 50 5 10" xfId="4414"/>
    <cellStyle name="Normal 2 50 5 11" xfId="4415"/>
    <cellStyle name="Normal 2 50 5 12" xfId="4416"/>
    <cellStyle name="Normal 2 50 5 13" xfId="4417"/>
    <cellStyle name="Normal 2 50 5 14" xfId="4418"/>
    <cellStyle name="Normal 2 50 5 2" xfId="4419"/>
    <cellStyle name="Normal 2 50 5 3" xfId="4420"/>
    <cellStyle name="Normal 2 50 5 4" xfId="4421"/>
    <cellStyle name="Normal 2 50 5 5" xfId="4422"/>
    <cellStyle name="Normal 2 50 5 6" xfId="4423"/>
    <cellStyle name="Normal 2 50 5 7" xfId="4424"/>
    <cellStyle name="Normal 2 50 5 8" xfId="4425"/>
    <cellStyle name="Normal 2 50 5 9" xfId="4426"/>
    <cellStyle name="Normal 2 50 6" xfId="4427"/>
    <cellStyle name="Normal 2 50 6 10" xfId="4428"/>
    <cellStyle name="Normal 2 50 6 11" xfId="4429"/>
    <cellStyle name="Normal 2 50 6 12" xfId="4430"/>
    <cellStyle name="Normal 2 50 6 13" xfId="4431"/>
    <cellStyle name="Normal 2 50 6 14" xfId="4432"/>
    <cellStyle name="Normal 2 50 6 2" xfId="4433"/>
    <cellStyle name="Normal 2 50 6 3" xfId="4434"/>
    <cellStyle name="Normal 2 50 6 4" xfId="4435"/>
    <cellStyle name="Normal 2 50 6 5" xfId="4436"/>
    <cellStyle name="Normal 2 50 6 6" xfId="4437"/>
    <cellStyle name="Normal 2 50 6 7" xfId="4438"/>
    <cellStyle name="Normal 2 50 6 8" xfId="4439"/>
    <cellStyle name="Normal 2 50 6 9" xfId="4440"/>
    <cellStyle name="Normal 2 50 7" xfId="4441"/>
    <cellStyle name="Normal 2 50 7 10" xfId="4442"/>
    <cellStyle name="Normal 2 50 7 11" xfId="4443"/>
    <cellStyle name="Normal 2 50 7 12" xfId="4444"/>
    <cellStyle name="Normal 2 50 7 13" xfId="4445"/>
    <cellStyle name="Normal 2 50 7 14" xfId="4446"/>
    <cellStyle name="Normal 2 50 7 2" xfId="4447"/>
    <cellStyle name="Normal 2 50 7 3" xfId="4448"/>
    <cellStyle name="Normal 2 50 7 4" xfId="4449"/>
    <cellStyle name="Normal 2 50 7 5" xfId="4450"/>
    <cellStyle name="Normal 2 50 7 6" xfId="4451"/>
    <cellStyle name="Normal 2 50 7 7" xfId="4452"/>
    <cellStyle name="Normal 2 50 7 8" xfId="4453"/>
    <cellStyle name="Normal 2 50 7 9" xfId="4454"/>
    <cellStyle name="Normal 2 50 8" xfId="4455"/>
    <cellStyle name="Normal 2 50 8 10" xfId="4456"/>
    <cellStyle name="Normal 2 50 8 11" xfId="4457"/>
    <cellStyle name="Normal 2 50 8 12" xfId="4458"/>
    <cellStyle name="Normal 2 50 8 13" xfId="4459"/>
    <cellStyle name="Normal 2 50 8 14" xfId="4460"/>
    <cellStyle name="Normal 2 50 8 2" xfId="4461"/>
    <cellStyle name="Normal 2 50 8 3" xfId="4462"/>
    <cellStyle name="Normal 2 50 8 4" xfId="4463"/>
    <cellStyle name="Normal 2 50 8 5" xfId="4464"/>
    <cellStyle name="Normal 2 50 8 6" xfId="4465"/>
    <cellStyle name="Normal 2 50 8 7" xfId="4466"/>
    <cellStyle name="Normal 2 50 8 8" xfId="4467"/>
    <cellStyle name="Normal 2 50 8 9" xfId="4468"/>
    <cellStyle name="Normal 2 50 9" xfId="4469"/>
    <cellStyle name="Normal 2 50 9 10" xfId="4470"/>
    <cellStyle name="Normal 2 50 9 11" xfId="4471"/>
    <cellStyle name="Normal 2 50 9 12" xfId="4472"/>
    <cellStyle name="Normal 2 50 9 13" xfId="4473"/>
    <cellStyle name="Normal 2 50 9 14" xfId="4474"/>
    <cellStyle name="Normal 2 50 9 2" xfId="4475"/>
    <cellStyle name="Normal 2 50 9 3" xfId="4476"/>
    <cellStyle name="Normal 2 50 9 4" xfId="4477"/>
    <cellStyle name="Normal 2 50 9 5" xfId="4478"/>
    <cellStyle name="Normal 2 50 9 6" xfId="4479"/>
    <cellStyle name="Normal 2 50 9 7" xfId="4480"/>
    <cellStyle name="Normal 2 50 9 8" xfId="4481"/>
    <cellStyle name="Normal 2 50 9 9" xfId="4482"/>
    <cellStyle name="Normal 2 51" xfId="4483"/>
    <cellStyle name="Normal 2 51 10" xfId="4484"/>
    <cellStyle name="Normal 2 51 10 10" xfId="4485"/>
    <cellStyle name="Normal 2 51 10 11" xfId="4486"/>
    <cellStyle name="Normal 2 51 10 12" xfId="4487"/>
    <cellStyle name="Normal 2 51 10 13" xfId="4488"/>
    <cellStyle name="Normal 2 51 10 14" xfId="4489"/>
    <cellStyle name="Normal 2 51 10 2" xfId="4490"/>
    <cellStyle name="Normal 2 51 10 3" xfId="4491"/>
    <cellStyle name="Normal 2 51 10 4" xfId="4492"/>
    <cellStyle name="Normal 2 51 10 5" xfId="4493"/>
    <cellStyle name="Normal 2 51 10 6" xfId="4494"/>
    <cellStyle name="Normal 2 51 10 7" xfId="4495"/>
    <cellStyle name="Normal 2 51 10 8" xfId="4496"/>
    <cellStyle name="Normal 2 51 10 9" xfId="4497"/>
    <cellStyle name="Normal 2 51 11" xfId="4498"/>
    <cellStyle name="Normal 2 51 12" xfId="4499"/>
    <cellStyle name="Normal 2 51 13" xfId="4500"/>
    <cellStyle name="Normal 2 51 14" xfId="4501"/>
    <cellStyle name="Normal 2 51 15" xfId="4502"/>
    <cellStyle name="Normal 2 51 16" xfId="4503"/>
    <cellStyle name="Normal 2 51 17" xfId="4504"/>
    <cellStyle name="Normal 2 51 18" xfId="4505"/>
    <cellStyle name="Normal 2 51 19" xfId="4506"/>
    <cellStyle name="Normal 2 51 2" xfId="4507"/>
    <cellStyle name="Normal 2 51 2 10" xfId="4508"/>
    <cellStyle name="Normal 2 51 2 11" xfId="4509"/>
    <cellStyle name="Normal 2 51 2 12" xfId="4510"/>
    <cellStyle name="Normal 2 51 2 13" xfId="4511"/>
    <cellStyle name="Normal 2 51 2 14" xfId="4512"/>
    <cellStyle name="Normal 2 51 2 15" xfId="4513"/>
    <cellStyle name="Normal 2 51 2 2" xfId="4514"/>
    <cellStyle name="Normal 2 51 2 2 10" xfId="4515"/>
    <cellStyle name="Normal 2 51 2 2 11" xfId="4516"/>
    <cellStyle name="Normal 2 51 2 2 12" xfId="4517"/>
    <cellStyle name="Normal 2 51 2 2 13" xfId="4518"/>
    <cellStyle name="Normal 2 51 2 2 14" xfId="4519"/>
    <cellStyle name="Normal 2 51 2 2 2" xfId="4520"/>
    <cellStyle name="Normal 2 51 2 2 3" xfId="4521"/>
    <cellStyle name="Normal 2 51 2 2 4" xfId="4522"/>
    <cellStyle name="Normal 2 51 2 2 5" xfId="4523"/>
    <cellStyle name="Normal 2 51 2 2 6" xfId="4524"/>
    <cellStyle name="Normal 2 51 2 2 7" xfId="4525"/>
    <cellStyle name="Normal 2 51 2 2 8" xfId="4526"/>
    <cellStyle name="Normal 2 51 2 2 9" xfId="4527"/>
    <cellStyle name="Normal 2 51 2 3" xfId="4528"/>
    <cellStyle name="Normal 2 51 2 4" xfId="4529"/>
    <cellStyle name="Normal 2 51 2 5" xfId="4530"/>
    <cellStyle name="Normal 2 51 2 6" xfId="4531"/>
    <cellStyle name="Normal 2 51 2 7" xfId="4532"/>
    <cellStyle name="Normal 2 51 2 8" xfId="4533"/>
    <cellStyle name="Normal 2 51 2 9" xfId="4534"/>
    <cellStyle name="Normal 2 51 20" xfId="4535"/>
    <cellStyle name="Normal 2 51 21" xfId="4536"/>
    <cellStyle name="Normal 2 51 22" xfId="4537"/>
    <cellStyle name="Normal 2 51 23" xfId="4538"/>
    <cellStyle name="Normal 2 51 3" xfId="4539"/>
    <cellStyle name="Normal 2 51 3 10" xfId="4540"/>
    <cellStyle name="Normal 2 51 3 11" xfId="4541"/>
    <cellStyle name="Normal 2 51 3 12" xfId="4542"/>
    <cellStyle name="Normal 2 51 3 13" xfId="4543"/>
    <cellStyle name="Normal 2 51 3 14" xfId="4544"/>
    <cellStyle name="Normal 2 51 3 15" xfId="4545"/>
    <cellStyle name="Normal 2 51 3 2" xfId="4546"/>
    <cellStyle name="Normal 2 51 3 2 10" xfId="4547"/>
    <cellStyle name="Normal 2 51 3 2 11" xfId="4548"/>
    <cellStyle name="Normal 2 51 3 2 12" xfId="4549"/>
    <cellStyle name="Normal 2 51 3 2 13" xfId="4550"/>
    <cellStyle name="Normal 2 51 3 2 14" xfId="4551"/>
    <cellStyle name="Normal 2 51 3 2 2" xfId="4552"/>
    <cellStyle name="Normal 2 51 3 2 3" xfId="4553"/>
    <cellStyle name="Normal 2 51 3 2 4" xfId="4554"/>
    <cellStyle name="Normal 2 51 3 2 5" xfId="4555"/>
    <cellStyle name="Normal 2 51 3 2 6" xfId="4556"/>
    <cellStyle name="Normal 2 51 3 2 7" xfId="4557"/>
    <cellStyle name="Normal 2 51 3 2 8" xfId="4558"/>
    <cellStyle name="Normal 2 51 3 2 9" xfId="4559"/>
    <cellStyle name="Normal 2 51 3 3" xfId="4560"/>
    <cellStyle name="Normal 2 51 3 4" xfId="4561"/>
    <cellStyle name="Normal 2 51 3 5" xfId="4562"/>
    <cellStyle name="Normal 2 51 3 6" xfId="4563"/>
    <cellStyle name="Normal 2 51 3 7" xfId="4564"/>
    <cellStyle name="Normal 2 51 3 8" xfId="4565"/>
    <cellStyle name="Normal 2 51 3 9" xfId="4566"/>
    <cellStyle name="Normal 2 51 4" xfId="4567"/>
    <cellStyle name="Normal 2 51 4 10" xfId="4568"/>
    <cellStyle name="Normal 2 51 4 11" xfId="4569"/>
    <cellStyle name="Normal 2 51 4 12" xfId="4570"/>
    <cellStyle name="Normal 2 51 4 13" xfId="4571"/>
    <cellStyle name="Normal 2 51 4 14" xfId="4572"/>
    <cellStyle name="Normal 2 51 4 15" xfId="4573"/>
    <cellStyle name="Normal 2 51 4 2" xfId="4574"/>
    <cellStyle name="Normal 2 51 4 2 10" xfId="4575"/>
    <cellStyle name="Normal 2 51 4 2 11" xfId="4576"/>
    <cellStyle name="Normal 2 51 4 2 12" xfId="4577"/>
    <cellStyle name="Normal 2 51 4 2 13" xfId="4578"/>
    <cellStyle name="Normal 2 51 4 2 14" xfId="4579"/>
    <cellStyle name="Normal 2 51 4 2 2" xfId="4580"/>
    <cellStyle name="Normal 2 51 4 2 3" xfId="4581"/>
    <cellStyle name="Normal 2 51 4 2 4" xfId="4582"/>
    <cellStyle name="Normal 2 51 4 2 5" xfId="4583"/>
    <cellStyle name="Normal 2 51 4 2 6" xfId="4584"/>
    <cellStyle name="Normal 2 51 4 2 7" xfId="4585"/>
    <cellStyle name="Normal 2 51 4 2 8" xfId="4586"/>
    <cellStyle name="Normal 2 51 4 2 9" xfId="4587"/>
    <cellStyle name="Normal 2 51 4 3" xfId="4588"/>
    <cellStyle name="Normal 2 51 4 4" xfId="4589"/>
    <cellStyle name="Normal 2 51 4 5" xfId="4590"/>
    <cellStyle name="Normal 2 51 4 6" xfId="4591"/>
    <cellStyle name="Normal 2 51 4 7" xfId="4592"/>
    <cellStyle name="Normal 2 51 4 8" xfId="4593"/>
    <cellStyle name="Normal 2 51 4 9" xfId="4594"/>
    <cellStyle name="Normal 2 51 5" xfId="4595"/>
    <cellStyle name="Normal 2 51 5 10" xfId="4596"/>
    <cellStyle name="Normal 2 51 5 11" xfId="4597"/>
    <cellStyle name="Normal 2 51 5 12" xfId="4598"/>
    <cellStyle name="Normal 2 51 5 13" xfId="4599"/>
    <cellStyle name="Normal 2 51 5 14" xfId="4600"/>
    <cellStyle name="Normal 2 51 5 2" xfId="4601"/>
    <cellStyle name="Normal 2 51 5 3" xfId="4602"/>
    <cellStyle name="Normal 2 51 5 4" xfId="4603"/>
    <cellStyle name="Normal 2 51 5 5" xfId="4604"/>
    <cellStyle name="Normal 2 51 5 6" xfId="4605"/>
    <cellStyle name="Normal 2 51 5 7" xfId="4606"/>
    <cellStyle name="Normal 2 51 5 8" xfId="4607"/>
    <cellStyle name="Normal 2 51 5 9" xfId="4608"/>
    <cellStyle name="Normal 2 51 6" xfId="4609"/>
    <cellStyle name="Normal 2 51 6 10" xfId="4610"/>
    <cellStyle name="Normal 2 51 6 11" xfId="4611"/>
    <cellStyle name="Normal 2 51 6 12" xfId="4612"/>
    <cellStyle name="Normal 2 51 6 13" xfId="4613"/>
    <cellStyle name="Normal 2 51 6 14" xfId="4614"/>
    <cellStyle name="Normal 2 51 6 2" xfId="4615"/>
    <cellStyle name="Normal 2 51 6 3" xfId="4616"/>
    <cellStyle name="Normal 2 51 6 4" xfId="4617"/>
    <cellStyle name="Normal 2 51 6 5" xfId="4618"/>
    <cellStyle name="Normal 2 51 6 6" xfId="4619"/>
    <cellStyle name="Normal 2 51 6 7" xfId="4620"/>
    <cellStyle name="Normal 2 51 6 8" xfId="4621"/>
    <cellStyle name="Normal 2 51 6 9" xfId="4622"/>
    <cellStyle name="Normal 2 51 7" xfId="4623"/>
    <cellStyle name="Normal 2 51 7 10" xfId="4624"/>
    <cellStyle name="Normal 2 51 7 11" xfId="4625"/>
    <cellStyle name="Normal 2 51 7 12" xfId="4626"/>
    <cellStyle name="Normal 2 51 7 13" xfId="4627"/>
    <cellStyle name="Normal 2 51 7 14" xfId="4628"/>
    <cellStyle name="Normal 2 51 7 2" xfId="4629"/>
    <cellStyle name="Normal 2 51 7 3" xfId="4630"/>
    <cellStyle name="Normal 2 51 7 4" xfId="4631"/>
    <cellStyle name="Normal 2 51 7 5" xfId="4632"/>
    <cellStyle name="Normal 2 51 7 6" xfId="4633"/>
    <cellStyle name="Normal 2 51 7 7" xfId="4634"/>
    <cellStyle name="Normal 2 51 7 8" xfId="4635"/>
    <cellStyle name="Normal 2 51 7 9" xfId="4636"/>
    <cellStyle name="Normal 2 51 8" xfId="4637"/>
    <cellStyle name="Normal 2 51 8 10" xfId="4638"/>
    <cellStyle name="Normal 2 51 8 11" xfId="4639"/>
    <cellStyle name="Normal 2 51 8 12" xfId="4640"/>
    <cellStyle name="Normal 2 51 8 13" xfId="4641"/>
    <cellStyle name="Normal 2 51 8 14" xfId="4642"/>
    <cellStyle name="Normal 2 51 8 2" xfId="4643"/>
    <cellStyle name="Normal 2 51 8 3" xfId="4644"/>
    <cellStyle name="Normal 2 51 8 4" xfId="4645"/>
    <cellStyle name="Normal 2 51 8 5" xfId="4646"/>
    <cellStyle name="Normal 2 51 8 6" xfId="4647"/>
    <cellStyle name="Normal 2 51 8 7" xfId="4648"/>
    <cellStyle name="Normal 2 51 8 8" xfId="4649"/>
    <cellStyle name="Normal 2 51 8 9" xfId="4650"/>
    <cellStyle name="Normal 2 51 9" xfId="4651"/>
    <cellStyle name="Normal 2 51 9 10" xfId="4652"/>
    <cellStyle name="Normal 2 51 9 11" xfId="4653"/>
    <cellStyle name="Normal 2 51 9 12" xfId="4654"/>
    <cellStyle name="Normal 2 51 9 13" xfId="4655"/>
    <cellStyle name="Normal 2 51 9 14" xfId="4656"/>
    <cellStyle name="Normal 2 51 9 2" xfId="4657"/>
    <cellStyle name="Normal 2 51 9 3" xfId="4658"/>
    <cellStyle name="Normal 2 51 9 4" xfId="4659"/>
    <cellStyle name="Normal 2 51 9 5" xfId="4660"/>
    <cellStyle name="Normal 2 51 9 6" xfId="4661"/>
    <cellStyle name="Normal 2 51 9 7" xfId="4662"/>
    <cellStyle name="Normal 2 51 9 8" xfId="4663"/>
    <cellStyle name="Normal 2 51 9 9" xfId="4664"/>
    <cellStyle name="Normal 2 52" xfId="4665"/>
    <cellStyle name="Normal 2 52 10" xfId="4666"/>
    <cellStyle name="Normal 2 52 10 10" xfId="4667"/>
    <cellStyle name="Normal 2 52 10 11" xfId="4668"/>
    <cellStyle name="Normal 2 52 10 12" xfId="4669"/>
    <cellStyle name="Normal 2 52 10 13" xfId="4670"/>
    <cellStyle name="Normal 2 52 10 14" xfId="4671"/>
    <cellStyle name="Normal 2 52 10 2" xfId="4672"/>
    <cellStyle name="Normal 2 52 10 3" xfId="4673"/>
    <cellStyle name="Normal 2 52 10 4" xfId="4674"/>
    <cellStyle name="Normal 2 52 10 5" xfId="4675"/>
    <cellStyle name="Normal 2 52 10 6" xfId="4676"/>
    <cellStyle name="Normal 2 52 10 7" xfId="4677"/>
    <cellStyle name="Normal 2 52 10 8" xfId="4678"/>
    <cellStyle name="Normal 2 52 10 9" xfId="4679"/>
    <cellStyle name="Normal 2 52 11" xfId="4680"/>
    <cellStyle name="Normal 2 52 12" xfId="4681"/>
    <cellStyle name="Normal 2 52 13" xfId="4682"/>
    <cellStyle name="Normal 2 52 14" xfId="4683"/>
    <cellStyle name="Normal 2 52 15" xfId="4684"/>
    <cellStyle name="Normal 2 52 16" xfId="4685"/>
    <cellStyle name="Normal 2 52 17" xfId="4686"/>
    <cellStyle name="Normal 2 52 18" xfId="4687"/>
    <cellStyle name="Normal 2 52 19" xfId="4688"/>
    <cellStyle name="Normal 2 52 2" xfId="4689"/>
    <cellStyle name="Normal 2 52 2 10" xfId="4690"/>
    <cellStyle name="Normal 2 52 2 11" xfId="4691"/>
    <cellStyle name="Normal 2 52 2 12" xfId="4692"/>
    <cellStyle name="Normal 2 52 2 13" xfId="4693"/>
    <cellStyle name="Normal 2 52 2 14" xfId="4694"/>
    <cellStyle name="Normal 2 52 2 15" xfId="4695"/>
    <cellStyle name="Normal 2 52 2 2" xfId="4696"/>
    <cellStyle name="Normal 2 52 2 2 10" xfId="4697"/>
    <cellStyle name="Normal 2 52 2 2 11" xfId="4698"/>
    <cellStyle name="Normal 2 52 2 2 12" xfId="4699"/>
    <cellStyle name="Normal 2 52 2 2 13" xfId="4700"/>
    <cellStyle name="Normal 2 52 2 2 14" xfId="4701"/>
    <cellStyle name="Normal 2 52 2 2 2" xfId="4702"/>
    <cellStyle name="Normal 2 52 2 2 3" xfId="4703"/>
    <cellStyle name="Normal 2 52 2 2 4" xfId="4704"/>
    <cellStyle name="Normal 2 52 2 2 5" xfId="4705"/>
    <cellStyle name="Normal 2 52 2 2 6" xfId="4706"/>
    <cellStyle name="Normal 2 52 2 2 7" xfId="4707"/>
    <cellStyle name="Normal 2 52 2 2 8" xfId="4708"/>
    <cellStyle name="Normal 2 52 2 2 9" xfId="4709"/>
    <cellStyle name="Normal 2 52 2 3" xfId="4710"/>
    <cellStyle name="Normal 2 52 2 4" xfId="4711"/>
    <cellStyle name="Normal 2 52 2 5" xfId="4712"/>
    <cellStyle name="Normal 2 52 2 6" xfId="4713"/>
    <cellStyle name="Normal 2 52 2 7" xfId="4714"/>
    <cellStyle name="Normal 2 52 2 8" xfId="4715"/>
    <cellStyle name="Normal 2 52 2 9" xfId="4716"/>
    <cellStyle name="Normal 2 52 20" xfId="4717"/>
    <cellStyle name="Normal 2 52 21" xfId="4718"/>
    <cellStyle name="Normal 2 52 22" xfId="4719"/>
    <cellStyle name="Normal 2 52 23" xfId="4720"/>
    <cellStyle name="Normal 2 52 3" xfId="4721"/>
    <cellStyle name="Normal 2 52 3 10" xfId="4722"/>
    <cellStyle name="Normal 2 52 3 11" xfId="4723"/>
    <cellStyle name="Normal 2 52 3 12" xfId="4724"/>
    <cellStyle name="Normal 2 52 3 13" xfId="4725"/>
    <cellStyle name="Normal 2 52 3 14" xfId="4726"/>
    <cellStyle name="Normal 2 52 3 15" xfId="4727"/>
    <cellStyle name="Normal 2 52 3 2" xfId="4728"/>
    <cellStyle name="Normal 2 52 3 2 10" xfId="4729"/>
    <cellStyle name="Normal 2 52 3 2 11" xfId="4730"/>
    <cellStyle name="Normal 2 52 3 2 12" xfId="4731"/>
    <cellStyle name="Normal 2 52 3 2 13" xfId="4732"/>
    <cellStyle name="Normal 2 52 3 2 14" xfId="4733"/>
    <cellStyle name="Normal 2 52 3 2 2" xfId="4734"/>
    <cellStyle name="Normal 2 52 3 2 3" xfId="4735"/>
    <cellStyle name="Normal 2 52 3 2 4" xfId="4736"/>
    <cellStyle name="Normal 2 52 3 2 5" xfId="4737"/>
    <cellStyle name="Normal 2 52 3 2 6" xfId="4738"/>
    <cellStyle name="Normal 2 52 3 2 7" xfId="4739"/>
    <cellStyle name="Normal 2 52 3 2 8" xfId="4740"/>
    <cellStyle name="Normal 2 52 3 2 9" xfId="4741"/>
    <cellStyle name="Normal 2 52 3 3" xfId="4742"/>
    <cellStyle name="Normal 2 52 3 4" xfId="4743"/>
    <cellStyle name="Normal 2 52 3 5" xfId="4744"/>
    <cellStyle name="Normal 2 52 3 6" xfId="4745"/>
    <cellStyle name="Normal 2 52 3 7" xfId="4746"/>
    <cellStyle name="Normal 2 52 3 8" xfId="4747"/>
    <cellStyle name="Normal 2 52 3 9" xfId="4748"/>
    <cellStyle name="Normal 2 52 4" xfId="4749"/>
    <cellStyle name="Normal 2 52 4 10" xfId="4750"/>
    <cellStyle name="Normal 2 52 4 11" xfId="4751"/>
    <cellStyle name="Normal 2 52 4 12" xfId="4752"/>
    <cellStyle name="Normal 2 52 4 13" xfId="4753"/>
    <cellStyle name="Normal 2 52 4 14" xfId="4754"/>
    <cellStyle name="Normal 2 52 4 15" xfId="4755"/>
    <cellStyle name="Normal 2 52 4 2" xfId="4756"/>
    <cellStyle name="Normal 2 52 4 2 10" xfId="4757"/>
    <cellStyle name="Normal 2 52 4 2 11" xfId="4758"/>
    <cellStyle name="Normal 2 52 4 2 12" xfId="4759"/>
    <cellStyle name="Normal 2 52 4 2 13" xfId="4760"/>
    <cellStyle name="Normal 2 52 4 2 14" xfId="4761"/>
    <cellStyle name="Normal 2 52 4 2 2" xfId="4762"/>
    <cellStyle name="Normal 2 52 4 2 3" xfId="4763"/>
    <cellStyle name="Normal 2 52 4 2 4" xfId="4764"/>
    <cellStyle name="Normal 2 52 4 2 5" xfId="4765"/>
    <cellStyle name="Normal 2 52 4 2 6" xfId="4766"/>
    <cellStyle name="Normal 2 52 4 2 7" xfId="4767"/>
    <cellStyle name="Normal 2 52 4 2 8" xfId="4768"/>
    <cellStyle name="Normal 2 52 4 2 9" xfId="4769"/>
    <cellStyle name="Normal 2 52 4 3" xfId="4770"/>
    <cellStyle name="Normal 2 52 4 4" xfId="4771"/>
    <cellStyle name="Normal 2 52 4 5" xfId="4772"/>
    <cellStyle name="Normal 2 52 4 6" xfId="4773"/>
    <cellStyle name="Normal 2 52 4 7" xfId="4774"/>
    <cellStyle name="Normal 2 52 4 8" xfId="4775"/>
    <cellStyle name="Normal 2 52 4 9" xfId="4776"/>
    <cellStyle name="Normal 2 52 5" xfId="4777"/>
    <cellStyle name="Normal 2 52 5 10" xfId="4778"/>
    <cellStyle name="Normal 2 52 5 11" xfId="4779"/>
    <cellStyle name="Normal 2 52 5 12" xfId="4780"/>
    <cellStyle name="Normal 2 52 5 13" xfId="4781"/>
    <cellStyle name="Normal 2 52 5 14" xfId="4782"/>
    <cellStyle name="Normal 2 52 5 2" xfId="4783"/>
    <cellStyle name="Normal 2 52 5 3" xfId="4784"/>
    <cellStyle name="Normal 2 52 5 4" xfId="4785"/>
    <cellStyle name="Normal 2 52 5 5" xfId="4786"/>
    <cellStyle name="Normal 2 52 5 6" xfId="4787"/>
    <cellStyle name="Normal 2 52 5 7" xfId="4788"/>
    <cellStyle name="Normal 2 52 5 8" xfId="4789"/>
    <cellStyle name="Normal 2 52 5 9" xfId="4790"/>
    <cellStyle name="Normal 2 52 6" xfId="4791"/>
    <cellStyle name="Normal 2 52 6 10" xfId="4792"/>
    <cellStyle name="Normal 2 52 6 11" xfId="4793"/>
    <cellStyle name="Normal 2 52 6 12" xfId="4794"/>
    <cellStyle name="Normal 2 52 6 13" xfId="4795"/>
    <cellStyle name="Normal 2 52 6 14" xfId="4796"/>
    <cellStyle name="Normal 2 52 6 2" xfId="4797"/>
    <cellStyle name="Normal 2 52 6 3" xfId="4798"/>
    <cellStyle name="Normal 2 52 6 4" xfId="4799"/>
    <cellStyle name="Normal 2 52 6 5" xfId="4800"/>
    <cellStyle name="Normal 2 52 6 6" xfId="4801"/>
    <cellStyle name="Normal 2 52 6 7" xfId="4802"/>
    <cellStyle name="Normal 2 52 6 8" xfId="4803"/>
    <cellStyle name="Normal 2 52 6 9" xfId="4804"/>
    <cellStyle name="Normal 2 52 7" xfId="4805"/>
    <cellStyle name="Normal 2 52 7 10" xfId="4806"/>
    <cellStyle name="Normal 2 52 7 11" xfId="4807"/>
    <cellStyle name="Normal 2 52 7 12" xfId="4808"/>
    <cellStyle name="Normal 2 52 7 13" xfId="4809"/>
    <cellStyle name="Normal 2 52 7 14" xfId="4810"/>
    <cellStyle name="Normal 2 52 7 2" xfId="4811"/>
    <cellStyle name="Normal 2 52 7 3" xfId="4812"/>
    <cellStyle name="Normal 2 52 7 4" xfId="4813"/>
    <cellStyle name="Normal 2 52 7 5" xfId="4814"/>
    <cellStyle name="Normal 2 52 7 6" xfId="4815"/>
    <cellStyle name="Normal 2 52 7 7" xfId="4816"/>
    <cellStyle name="Normal 2 52 7 8" xfId="4817"/>
    <cellStyle name="Normal 2 52 7 9" xfId="4818"/>
    <cellStyle name="Normal 2 52 8" xfId="4819"/>
    <cellStyle name="Normal 2 52 8 10" xfId="4820"/>
    <cellStyle name="Normal 2 52 8 11" xfId="4821"/>
    <cellStyle name="Normal 2 52 8 12" xfId="4822"/>
    <cellStyle name="Normal 2 52 8 13" xfId="4823"/>
    <cellStyle name="Normal 2 52 8 14" xfId="4824"/>
    <cellStyle name="Normal 2 52 8 2" xfId="4825"/>
    <cellStyle name="Normal 2 52 8 3" xfId="4826"/>
    <cellStyle name="Normal 2 52 8 4" xfId="4827"/>
    <cellStyle name="Normal 2 52 8 5" xfId="4828"/>
    <cellStyle name="Normal 2 52 8 6" xfId="4829"/>
    <cellStyle name="Normal 2 52 8 7" xfId="4830"/>
    <cellStyle name="Normal 2 52 8 8" xfId="4831"/>
    <cellStyle name="Normal 2 52 8 9" xfId="4832"/>
    <cellStyle name="Normal 2 52 9" xfId="4833"/>
    <cellStyle name="Normal 2 52 9 10" xfId="4834"/>
    <cellStyle name="Normal 2 52 9 11" xfId="4835"/>
    <cellStyle name="Normal 2 52 9 12" xfId="4836"/>
    <cellStyle name="Normal 2 52 9 13" xfId="4837"/>
    <cellStyle name="Normal 2 52 9 14" xfId="4838"/>
    <cellStyle name="Normal 2 52 9 2" xfId="4839"/>
    <cellStyle name="Normal 2 52 9 3" xfId="4840"/>
    <cellStyle name="Normal 2 52 9 4" xfId="4841"/>
    <cellStyle name="Normal 2 52 9 5" xfId="4842"/>
    <cellStyle name="Normal 2 52 9 6" xfId="4843"/>
    <cellStyle name="Normal 2 52 9 7" xfId="4844"/>
    <cellStyle name="Normal 2 52 9 8" xfId="4845"/>
    <cellStyle name="Normal 2 52 9 9" xfId="4846"/>
    <cellStyle name="Normal 2 53" xfId="4847"/>
    <cellStyle name="Normal 2 53 10" xfId="4848"/>
    <cellStyle name="Normal 2 53 10 10" xfId="4849"/>
    <cellStyle name="Normal 2 53 10 11" xfId="4850"/>
    <cellStyle name="Normal 2 53 10 12" xfId="4851"/>
    <cellStyle name="Normal 2 53 10 13" xfId="4852"/>
    <cellStyle name="Normal 2 53 10 14" xfId="4853"/>
    <cellStyle name="Normal 2 53 10 2" xfId="4854"/>
    <cellStyle name="Normal 2 53 10 3" xfId="4855"/>
    <cellStyle name="Normal 2 53 10 4" xfId="4856"/>
    <cellStyle name="Normal 2 53 10 5" xfId="4857"/>
    <cellStyle name="Normal 2 53 10 6" xfId="4858"/>
    <cellStyle name="Normal 2 53 10 7" xfId="4859"/>
    <cellStyle name="Normal 2 53 10 8" xfId="4860"/>
    <cellStyle name="Normal 2 53 10 9" xfId="4861"/>
    <cellStyle name="Normal 2 53 11" xfId="4862"/>
    <cellStyle name="Normal 2 53 12" xfId="4863"/>
    <cellStyle name="Normal 2 53 13" xfId="4864"/>
    <cellStyle name="Normal 2 53 14" xfId="4865"/>
    <cellStyle name="Normal 2 53 15" xfId="4866"/>
    <cellStyle name="Normal 2 53 16" xfId="4867"/>
    <cellStyle name="Normal 2 53 17" xfId="4868"/>
    <cellStyle name="Normal 2 53 18" xfId="4869"/>
    <cellStyle name="Normal 2 53 19" xfId="4870"/>
    <cellStyle name="Normal 2 53 2" xfId="4871"/>
    <cellStyle name="Normal 2 53 2 10" xfId="4872"/>
    <cellStyle name="Normal 2 53 2 11" xfId="4873"/>
    <cellStyle name="Normal 2 53 2 12" xfId="4874"/>
    <cellStyle name="Normal 2 53 2 13" xfId="4875"/>
    <cellStyle name="Normal 2 53 2 14" xfId="4876"/>
    <cellStyle name="Normal 2 53 2 15" xfId="4877"/>
    <cellStyle name="Normal 2 53 2 2" xfId="4878"/>
    <cellStyle name="Normal 2 53 2 2 10" xfId="4879"/>
    <cellStyle name="Normal 2 53 2 2 11" xfId="4880"/>
    <cellStyle name="Normal 2 53 2 2 12" xfId="4881"/>
    <cellStyle name="Normal 2 53 2 2 13" xfId="4882"/>
    <cellStyle name="Normal 2 53 2 2 14" xfId="4883"/>
    <cellStyle name="Normal 2 53 2 2 2" xfId="4884"/>
    <cellStyle name="Normal 2 53 2 2 3" xfId="4885"/>
    <cellStyle name="Normal 2 53 2 2 4" xfId="4886"/>
    <cellStyle name="Normal 2 53 2 2 5" xfId="4887"/>
    <cellStyle name="Normal 2 53 2 2 6" xfId="4888"/>
    <cellStyle name="Normal 2 53 2 2 7" xfId="4889"/>
    <cellStyle name="Normal 2 53 2 2 8" xfId="4890"/>
    <cellStyle name="Normal 2 53 2 2 9" xfId="4891"/>
    <cellStyle name="Normal 2 53 2 3" xfId="4892"/>
    <cellStyle name="Normal 2 53 2 4" xfId="4893"/>
    <cellStyle name="Normal 2 53 2 5" xfId="4894"/>
    <cellStyle name="Normal 2 53 2 6" xfId="4895"/>
    <cellStyle name="Normal 2 53 2 7" xfId="4896"/>
    <cellStyle name="Normal 2 53 2 8" xfId="4897"/>
    <cellStyle name="Normal 2 53 2 9" xfId="4898"/>
    <cellStyle name="Normal 2 53 20" xfId="4899"/>
    <cellStyle name="Normal 2 53 21" xfId="4900"/>
    <cellStyle name="Normal 2 53 22" xfId="4901"/>
    <cellStyle name="Normal 2 53 23" xfId="4902"/>
    <cellStyle name="Normal 2 53 3" xfId="4903"/>
    <cellStyle name="Normal 2 53 3 10" xfId="4904"/>
    <cellStyle name="Normal 2 53 3 11" xfId="4905"/>
    <cellStyle name="Normal 2 53 3 12" xfId="4906"/>
    <cellStyle name="Normal 2 53 3 13" xfId="4907"/>
    <cellStyle name="Normal 2 53 3 14" xfId="4908"/>
    <cellStyle name="Normal 2 53 3 15" xfId="4909"/>
    <cellStyle name="Normal 2 53 3 2" xfId="4910"/>
    <cellStyle name="Normal 2 53 3 2 10" xfId="4911"/>
    <cellStyle name="Normal 2 53 3 2 11" xfId="4912"/>
    <cellStyle name="Normal 2 53 3 2 12" xfId="4913"/>
    <cellStyle name="Normal 2 53 3 2 13" xfId="4914"/>
    <cellStyle name="Normal 2 53 3 2 14" xfId="4915"/>
    <cellStyle name="Normal 2 53 3 2 2" xfId="4916"/>
    <cellStyle name="Normal 2 53 3 2 3" xfId="4917"/>
    <cellStyle name="Normal 2 53 3 2 4" xfId="4918"/>
    <cellStyle name="Normal 2 53 3 2 5" xfId="4919"/>
    <cellStyle name="Normal 2 53 3 2 6" xfId="4920"/>
    <cellStyle name="Normal 2 53 3 2 7" xfId="4921"/>
    <cellStyle name="Normal 2 53 3 2 8" xfId="4922"/>
    <cellStyle name="Normal 2 53 3 2 9" xfId="4923"/>
    <cellStyle name="Normal 2 53 3 3" xfId="4924"/>
    <cellStyle name="Normal 2 53 3 4" xfId="4925"/>
    <cellStyle name="Normal 2 53 3 5" xfId="4926"/>
    <cellStyle name="Normal 2 53 3 6" xfId="4927"/>
    <cellStyle name="Normal 2 53 3 7" xfId="4928"/>
    <cellStyle name="Normal 2 53 3 8" xfId="4929"/>
    <cellStyle name="Normal 2 53 3 9" xfId="4930"/>
    <cellStyle name="Normal 2 53 4" xfId="4931"/>
    <cellStyle name="Normal 2 53 4 10" xfId="4932"/>
    <cellStyle name="Normal 2 53 4 11" xfId="4933"/>
    <cellStyle name="Normal 2 53 4 12" xfId="4934"/>
    <cellStyle name="Normal 2 53 4 13" xfId="4935"/>
    <cellStyle name="Normal 2 53 4 14" xfId="4936"/>
    <cellStyle name="Normal 2 53 4 15" xfId="4937"/>
    <cellStyle name="Normal 2 53 4 2" xfId="4938"/>
    <cellStyle name="Normal 2 53 4 2 10" xfId="4939"/>
    <cellStyle name="Normal 2 53 4 2 11" xfId="4940"/>
    <cellStyle name="Normal 2 53 4 2 12" xfId="4941"/>
    <cellStyle name="Normal 2 53 4 2 13" xfId="4942"/>
    <cellStyle name="Normal 2 53 4 2 14" xfId="4943"/>
    <cellStyle name="Normal 2 53 4 2 2" xfId="4944"/>
    <cellStyle name="Normal 2 53 4 2 3" xfId="4945"/>
    <cellStyle name="Normal 2 53 4 2 4" xfId="4946"/>
    <cellStyle name="Normal 2 53 4 2 5" xfId="4947"/>
    <cellStyle name="Normal 2 53 4 2 6" xfId="4948"/>
    <cellStyle name="Normal 2 53 4 2 7" xfId="4949"/>
    <cellStyle name="Normal 2 53 4 2 8" xfId="4950"/>
    <cellStyle name="Normal 2 53 4 2 9" xfId="4951"/>
    <cellStyle name="Normal 2 53 4 3" xfId="4952"/>
    <cellStyle name="Normal 2 53 4 4" xfId="4953"/>
    <cellStyle name="Normal 2 53 4 5" xfId="4954"/>
    <cellStyle name="Normal 2 53 4 6" xfId="4955"/>
    <cellStyle name="Normal 2 53 4 7" xfId="4956"/>
    <cellStyle name="Normal 2 53 4 8" xfId="4957"/>
    <cellStyle name="Normal 2 53 4 9" xfId="4958"/>
    <cellStyle name="Normal 2 53 5" xfId="4959"/>
    <cellStyle name="Normal 2 53 5 10" xfId="4960"/>
    <cellStyle name="Normal 2 53 5 11" xfId="4961"/>
    <cellStyle name="Normal 2 53 5 12" xfId="4962"/>
    <cellStyle name="Normal 2 53 5 13" xfId="4963"/>
    <cellStyle name="Normal 2 53 5 14" xfId="4964"/>
    <cellStyle name="Normal 2 53 5 2" xfId="4965"/>
    <cellStyle name="Normal 2 53 5 3" xfId="4966"/>
    <cellStyle name="Normal 2 53 5 4" xfId="4967"/>
    <cellStyle name="Normal 2 53 5 5" xfId="4968"/>
    <cellStyle name="Normal 2 53 5 6" xfId="4969"/>
    <cellStyle name="Normal 2 53 5 7" xfId="4970"/>
    <cellStyle name="Normal 2 53 5 8" xfId="4971"/>
    <cellStyle name="Normal 2 53 5 9" xfId="4972"/>
    <cellStyle name="Normal 2 53 6" xfId="4973"/>
    <cellStyle name="Normal 2 53 6 10" xfId="4974"/>
    <cellStyle name="Normal 2 53 6 11" xfId="4975"/>
    <cellStyle name="Normal 2 53 6 12" xfId="4976"/>
    <cellStyle name="Normal 2 53 6 13" xfId="4977"/>
    <cellStyle name="Normal 2 53 6 14" xfId="4978"/>
    <cellStyle name="Normal 2 53 6 2" xfId="4979"/>
    <cellStyle name="Normal 2 53 6 3" xfId="4980"/>
    <cellStyle name="Normal 2 53 6 4" xfId="4981"/>
    <cellStyle name="Normal 2 53 6 5" xfId="4982"/>
    <cellStyle name="Normal 2 53 6 6" xfId="4983"/>
    <cellStyle name="Normal 2 53 6 7" xfId="4984"/>
    <cellStyle name="Normal 2 53 6 8" xfId="4985"/>
    <cellStyle name="Normal 2 53 6 9" xfId="4986"/>
    <cellStyle name="Normal 2 53 7" xfId="4987"/>
    <cellStyle name="Normal 2 53 7 10" xfId="4988"/>
    <cellStyle name="Normal 2 53 7 11" xfId="4989"/>
    <cellStyle name="Normal 2 53 7 12" xfId="4990"/>
    <cellStyle name="Normal 2 53 7 13" xfId="4991"/>
    <cellStyle name="Normal 2 53 7 14" xfId="4992"/>
    <cellStyle name="Normal 2 53 7 2" xfId="4993"/>
    <cellStyle name="Normal 2 53 7 3" xfId="4994"/>
    <cellStyle name="Normal 2 53 7 4" xfId="4995"/>
    <cellStyle name="Normal 2 53 7 5" xfId="4996"/>
    <cellStyle name="Normal 2 53 7 6" xfId="4997"/>
    <cellStyle name="Normal 2 53 7 7" xfId="4998"/>
    <cellStyle name="Normal 2 53 7 8" xfId="4999"/>
    <cellStyle name="Normal 2 53 7 9" xfId="5000"/>
    <cellStyle name="Normal 2 53 8" xfId="5001"/>
    <cellStyle name="Normal 2 53 8 10" xfId="5002"/>
    <cellStyle name="Normal 2 53 8 11" xfId="5003"/>
    <cellStyle name="Normal 2 53 8 12" xfId="5004"/>
    <cellStyle name="Normal 2 53 8 13" xfId="5005"/>
    <cellStyle name="Normal 2 53 8 14" xfId="5006"/>
    <cellStyle name="Normal 2 53 8 2" xfId="5007"/>
    <cellStyle name="Normal 2 53 8 3" xfId="5008"/>
    <cellStyle name="Normal 2 53 8 4" xfId="5009"/>
    <cellStyle name="Normal 2 53 8 5" xfId="5010"/>
    <cellStyle name="Normal 2 53 8 6" xfId="5011"/>
    <cellStyle name="Normal 2 53 8 7" xfId="5012"/>
    <cellStyle name="Normal 2 53 8 8" xfId="5013"/>
    <cellStyle name="Normal 2 53 8 9" xfId="5014"/>
    <cellStyle name="Normal 2 53 9" xfId="5015"/>
    <cellStyle name="Normal 2 53 9 10" xfId="5016"/>
    <cellStyle name="Normal 2 53 9 11" xfId="5017"/>
    <cellStyle name="Normal 2 53 9 12" xfId="5018"/>
    <cellStyle name="Normal 2 53 9 13" xfId="5019"/>
    <cellStyle name="Normal 2 53 9 14" xfId="5020"/>
    <cellStyle name="Normal 2 53 9 2" xfId="5021"/>
    <cellStyle name="Normal 2 53 9 3" xfId="5022"/>
    <cellStyle name="Normal 2 53 9 4" xfId="5023"/>
    <cellStyle name="Normal 2 53 9 5" xfId="5024"/>
    <cellStyle name="Normal 2 53 9 6" xfId="5025"/>
    <cellStyle name="Normal 2 53 9 7" xfId="5026"/>
    <cellStyle name="Normal 2 53 9 8" xfId="5027"/>
    <cellStyle name="Normal 2 53 9 9" xfId="5028"/>
    <cellStyle name="Normal 2 54" xfId="5029"/>
    <cellStyle name="Normal 2 54 10" xfId="5030"/>
    <cellStyle name="Normal 2 54 10 10" xfId="5031"/>
    <cellStyle name="Normal 2 54 10 11" xfId="5032"/>
    <cellStyle name="Normal 2 54 10 12" xfId="5033"/>
    <cellStyle name="Normal 2 54 10 13" xfId="5034"/>
    <cellStyle name="Normal 2 54 10 14" xfId="5035"/>
    <cellStyle name="Normal 2 54 10 2" xfId="5036"/>
    <cellStyle name="Normal 2 54 10 3" xfId="5037"/>
    <cellStyle name="Normal 2 54 10 4" xfId="5038"/>
    <cellStyle name="Normal 2 54 10 5" xfId="5039"/>
    <cellStyle name="Normal 2 54 10 6" xfId="5040"/>
    <cellStyle name="Normal 2 54 10 7" xfId="5041"/>
    <cellStyle name="Normal 2 54 10 8" xfId="5042"/>
    <cellStyle name="Normal 2 54 10 9" xfId="5043"/>
    <cellStyle name="Normal 2 54 11" xfId="5044"/>
    <cellStyle name="Normal 2 54 12" xfId="5045"/>
    <cellStyle name="Normal 2 54 13" xfId="5046"/>
    <cellStyle name="Normal 2 54 14" xfId="5047"/>
    <cellStyle name="Normal 2 54 15" xfId="5048"/>
    <cellStyle name="Normal 2 54 16" xfId="5049"/>
    <cellStyle name="Normal 2 54 17" xfId="5050"/>
    <cellStyle name="Normal 2 54 18" xfId="5051"/>
    <cellStyle name="Normal 2 54 19" xfId="5052"/>
    <cellStyle name="Normal 2 54 2" xfId="5053"/>
    <cellStyle name="Normal 2 54 2 10" xfId="5054"/>
    <cellStyle name="Normal 2 54 2 11" xfId="5055"/>
    <cellStyle name="Normal 2 54 2 12" xfId="5056"/>
    <cellStyle name="Normal 2 54 2 13" xfId="5057"/>
    <cellStyle name="Normal 2 54 2 14" xfId="5058"/>
    <cellStyle name="Normal 2 54 2 15" xfId="5059"/>
    <cellStyle name="Normal 2 54 2 2" xfId="5060"/>
    <cellStyle name="Normal 2 54 2 2 10" xfId="5061"/>
    <cellStyle name="Normal 2 54 2 2 11" xfId="5062"/>
    <cellStyle name="Normal 2 54 2 2 12" xfId="5063"/>
    <cellStyle name="Normal 2 54 2 2 13" xfId="5064"/>
    <cellStyle name="Normal 2 54 2 2 14" xfId="5065"/>
    <cellStyle name="Normal 2 54 2 2 2" xfId="5066"/>
    <cellStyle name="Normal 2 54 2 2 3" xfId="5067"/>
    <cellStyle name="Normal 2 54 2 2 4" xfId="5068"/>
    <cellStyle name="Normal 2 54 2 2 5" xfId="5069"/>
    <cellStyle name="Normal 2 54 2 2 6" xfId="5070"/>
    <cellStyle name="Normal 2 54 2 2 7" xfId="5071"/>
    <cellStyle name="Normal 2 54 2 2 8" xfId="5072"/>
    <cellStyle name="Normal 2 54 2 2 9" xfId="5073"/>
    <cellStyle name="Normal 2 54 2 3" xfId="5074"/>
    <cellStyle name="Normal 2 54 2 4" xfId="5075"/>
    <cellStyle name="Normal 2 54 2 5" xfId="5076"/>
    <cellStyle name="Normal 2 54 2 6" xfId="5077"/>
    <cellStyle name="Normal 2 54 2 7" xfId="5078"/>
    <cellStyle name="Normal 2 54 2 8" xfId="5079"/>
    <cellStyle name="Normal 2 54 2 9" xfId="5080"/>
    <cellStyle name="Normal 2 54 20" xfId="5081"/>
    <cellStyle name="Normal 2 54 21" xfId="5082"/>
    <cellStyle name="Normal 2 54 22" xfId="5083"/>
    <cellStyle name="Normal 2 54 23" xfId="5084"/>
    <cellStyle name="Normal 2 54 3" xfId="5085"/>
    <cellStyle name="Normal 2 54 3 10" xfId="5086"/>
    <cellStyle name="Normal 2 54 3 11" xfId="5087"/>
    <cellStyle name="Normal 2 54 3 12" xfId="5088"/>
    <cellStyle name="Normal 2 54 3 13" xfId="5089"/>
    <cellStyle name="Normal 2 54 3 14" xfId="5090"/>
    <cellStyle name="Normal 2 54 3 15" xfId="5091"/>
    <cellStyle name="Normal 2 54 3 2" xfId="5092"/>
    <cellStyle name="Normal 2 54 3 2 10" xfId="5093"/>
    <cellStyle name="Normal 2 54 3 2 11" xfId="5094"/>
    <cellStyle name="Normal 2 54 3 2 12" xfId="5095"/>
    <cellStyle name="Normal 2 54 3 2 13" xfId="5096"/>
    <cellStyle name="Normal 2 54 3 2 14" xfId="5097"/>
    <cellStyle name="Normal 2 54 3 2 2" xfId="5098"/>
    <cellStyle name="Normal 2 54 3 2 3" xfId="5099"/>
    <cellStyle name="Normal 2 54 3 2 4" xfId="5100"/>
    <cellStyle name="Normal 2 54 3 2 5" xfId="5101"/>
    <cellStyle name="Normal 2 54 3 2 6" xfId="5102"/>
    <cellStyle name="Normal 2 54 3 2 7" xfId="5103"/>
    <cellStyle name="Normal 2 54 3 2 8" xfId="5104"/>
    <cellStyle name="Normal 2 54 3 2 9" xfId="5105"/>
    <cellStyle name="Normal 2 54 3 3" xfId="5106"/>
    <cellStyle name="Normal 2 54 3 4" xfId="5107"/>
    <cellStyle name="Normal 2 54 3 5" xfId="5108"/>
    <cellStyle name="Normal 2 54 3 6" xfId="5109"/>
    <cellStyle name="Normal 2 54 3 7" xfId="5110"/>
    <cellStyle name="Normal 2 54 3 8" xfId="5111"/>
    <cellStyle name="Normal 2 54 3 9" xfId="5112"/>
    <cellStyle name="Normal 2 54 4" xfId="5113"/>
    <cellStyle name="Normal 2 54 4 10" xfId="5114"/>
    <cellStyle name="Normal 2 54 4 11" xfId="5115"/>
    <cellStyle name="Normal 2 54 4 12" xfId="5116"/>
    <cellStyle name="Normal 2 54 4 13" xfId="5117"/>
    <cellStyle name="Normal 2 54 4 14" xfId="5118"/>
    <cellStyle name="Normal 2 54 4 15" xfId="5119"/>
    <cellStyle name="Normal 2 54 4 2" xfId="5120"/>
    <cellStyle name="Normal 2 54 4 2 10" xfId="5121"/>
    <cellStyle name="Normal 2 54 4 2 11" xfId="5122"/>
    <cellStyle name="Normal 2 54 4 2 12" xfId="5123"/>
    <cellStyle name="Normal 2 54 4 2 13" xfId="5124"/>
    <cellStyle name="Normal 2 54 4 2 14" xfId="5125"/>
    <cellStyle name="Normal 2 54 4 2 2" xfId="5126"/>
    <cellStyle name="Normal 2 54 4 2 3" xfId="5127"/>
    <cellStyle name="Normal 2 54 4 2 4" xfId="5128"/>
    <cellStyle name="Normal 2 54 4 2 5" xfId="5129"/>
    <cellStyle name="Normal 2 54 4 2 6" xfId="5130"/>
    <cellStyle name="Normal 2 54 4 2 7" xfId="5131"/>
    <cellStyle name="Normal 2 54 4 2 8" xfId="5132"/>
    <cellStyle name="Normal 2 54 4 2 9" xfId="5133"/>
    <cellStyle name="Normal 2 54 4 3" xfId="5134"/>
    <cellStyle name="Normal 2 54 4 4" xfId="5135"/>
    <cellStyle name="Normal 2 54 4 5" xfId="5136"/>
    <cellStyle name="Normal 2 54 4 6" xfId="5137"/>
    <cellStyle name="Normal 2 54 4 7" xfId="5138"/>
    <cellStyle name="Normal 2 54 4 8" xfId="5139"/>
    <cellStyle name="Normal 2 54 4 9" xfId="5140"/>
    <cellStyle name="Normal 2 54 5" xfId="5141"/>
    <cellStyle name="Normal 2 54 5 10" xfId="5142"/>
    <cellStyle name="Normal 2 54 5 11" xfId="5143"/>
    <cellStyle name="Normal 2 54 5 12" xfId="5144"/>
    <cellStyle name="Normal 2 54 5 13" xfId="5145"/>
    <cellStyle name="Normal 2 54 5 14" xfId="5146"/>
    <cellStyle name="Normal 2 54 5 2" xfId="5147"/>
    <cellStyle name="Normal 2 54 5 3" xfId="5148"/>
    <cellStyle name="Normal 2 54 5 4" xfId="5149"/>
    <cellStyle name="Normal 2 54 5 5" xfId="5150"/>
    <cellStyle name="Normal 2 54 5 6" xfId="5151"/>
    <cellStyle name="Normal 2 54 5 7" xfId="5152"/>
    <cellStyle name="Normal 2 54 5 8" xfId="5153"/>
    <cellStyle name="Normal 2 54 5 9" xfId="5154"/>
    <cellStyle name="Normal 2 54 6" xfId="5155"/>
    <cellStyle name="Normal 2 54 6 10" xfId="5156"/>
    <cellStyle name="Normal 2 54 6 11" xfId="5157"/>
    <cellStyle name="Normal 2 54 6 12" xfId="5158"/>
    <cellStyle name="Normal 2 54 6 13" xfId="5159"/>
    <cellStyle name="Normal 2 54 6 14" xfId="5160"/>
    <cellStyle name="Normal 2 54 6 2" xfId="5161"/>
    <cellStyle name="Normal 2 54 6 3" xfId="5162"/>
    <cellStyle name="Normal 2 54 6 4" xfId="5163"/>
    <cellStyle name="Normal 2 54 6 5" xfId="5164"/>
    <cellStyle name="Normal 2 54 6 6" xfId="5165"/>
    <cellStyle name="Normal 2 54 6 7" xfId="5166"/>
    <cellStyle name="Normal 2 54 6 8" xfId="5167"/>
    <cellStyle name="Normal 2 54 6 9" xfId="5168"/>
    <cellStyle name="Normal 2 54 7" xfId="5169"/>
    <cellStyle name="Normal 2 54 7 10" xfId="5170"/>
    <cellStyle name="Normal 2 54 7 11" xfId="5171"/>
    <cellStyle name="Normal 2 54 7 12" xfId="5172"/>
    <cellStyle name="Normal 2 54 7 13" xfId="5173"/>
    <cellStyle name="Normal 2 54 7 14" xfId="5174"/>
    <cellStyle name="Normal 2 54 7 2" xfId="5175"/>
    <cellStyle name="Normal 2 54 7 3" xfId="5176"/>
    <cellStyle name="Normal 2 54 7 4" xfId="5177"/>
    <cellStyle name="Normal 2 54 7 5" xfId="5178"/>
    <cellStyle name="Normal 2 54 7 6" xfId="5179"/>
    <cellStyle name="Normal 2 54 7 7" xfId="5180"/>
    <cellStyle name="Normal 2 54 7 8" xfId="5181"/>
    <cellStyle name="Normal 2 54 7 9" xfId="5182"/>
    <cellStyle name="Normal 2 54 8" xfId="5183"/>
    <cellStyle name="Normal 2 54 8 10" xfId="5184"/>
    <cellStyle name="Normal 2 54 8 11" xfId="5185"/>
    <cellStyle name="Normal 2 54 8 12" xfId="5186"/>
    <cellStyle name="Normal 2 54 8 13" xfId="5187"/>
    <cellStyle name="Normal 2 54 8 14" xfId="5188"/>
    <cellStyle name="Normal 2 54 8 2" xfId="5189"/>
    <cellStyle name="Normal 2 54 8 3" xfId="5190"/>
    <cellStyle name="Normal 2 54 8 4" xfId="5191"/>
    <cellStyle name="Normal 2 54 8 5" xfId="5192"/>
    <cellStyle name="Normal 2 54 8 6" xfId="5193"/>
    <cellStyle name="Normal 2 54 8 7" xfId="5194"/>
    <cellStyle name="Normal 2 54 8 8" xfId="5195"/>
    <cellStyle name="Normal 2 54 8 9" xfId="5196"/>
    <cellStyle name="Normal 2 54 9" xfId="5197"/>
    <cellStyle name="Normal 2 54 9 10" xfId="5198"/>
    <cellStyle name="Normal 2 54 9 11" xfId="5199"/>
    <cellStyle name="Normal 2 54 9 12" xfId="5200"/>
    <cellStyle name="Normal 2 54 9 13" xfId="5201"/>
    <cellStyle name="Normal 2 54 9 14" xfId="5202"/>
    <cellStyle name="Normal 2 54 9 2" xfId="5203"/>
    <cellStyle name="Normal 2 54 9 3" xfId="5204"/>
    <cellStyle name="Normal 2 54 9 4" xfId="5205"/>
    <cellStyle name="Normal 2 54 9 5" xfId="5206"/>
    <cellStyle name="Normal 2 54 9 6" xfId="5207"/>
    <cellStyle name="Normal 2 54 9 7" xfId="5208"/>
    <cellStyle name="Normal 2 54 9 8" xfId="5209"/>
    <cellStyle name="Normal 2 54 9 9" xfId="5210"/>
    <cellStyle name="Normal 2 55" xfId="5211"/>
    <cellStyle name="Normal 2 55 10" xfId="5212"/>
    <cellStyle name="Normal 2 55 10 10" xfId="5213"/>
    <cellStyle name="Normal 2 55 10 11" xfId="5214"/>
    <cellStyle name="Normal 2 55 10 12" xfId="5215"/>
    <cellStyle name="Normal 2 55 10 13" xfId="5216"/>
    <cellStyle name="Normal 2 55 10 14" xfId="5217"/>
    <cellStyle name="Normal 2 55 10 2" xfId="5218"/>
    <cellStyle name="Normal 2 55 10 3" xfId="5219"/>
    <cellStyle name="Normal 2 55 10 4" xfId="5220"/>
    <cellStyle name="Normal 2 55 10 5" xfId="5221"/>
    <cellStyle name="Normal 2 55 10 6" xfId="5222"/>
    <cellStyle name="Normal 2 55 10 7" xfId="5223"/>
    <cellStyle name="Normal 2 55 10 8" xfId="5224"/>
    <cellStyle name="Normal 2 55 10 9" xfId="5225"/>
    <cellStyle name="Normal 2 55 11" xfId="5226"/>
    <cellStyle name="Normal 2 55 12" xfId="5227"/>
    <cellStyle name="Normal 2 55 13" xfId="5228"/>
    <cellStyle name="Normal 2 55 14" xfId="5229"/>
    <cellStyle name="Normal 2 55 15" xfId="5230"/>
    <cellStyle name="Normal 2 55 16" xfId="5231"/>
    <cellStyle name="Normal 2 55 17" xfId="5232"/>
    <cellStyle name="Normal 2 55 18" xfId="5233"/>
    <cellStyle name="Normal 2 55 19" xfId="5234"/>
    <cellStyle name="Normal 2 55 2" xfId="5235"/>
    <cellStyle name="Normal 2 55 2 10" xfId="5236"/>
    <cellStyle name="Normal 2 55 2 11" xfId="5237"/>
    <cellStyle name="Normal 2 55 2 12" xfId="5238"/>
    <cellStyle name="Normal 2 55 2 13" xfId="5239"/>
    <cellStyle name="Normal 2 55 2 14" xfId="5240"/>
    <cellStyle name="Normal 2 55 2 15" xfId="5241"/>
    <cellStyle name="Normal 2 55 2 2" xfId="5242"/>
    <cellStyle name="Normal 2 55 2 2 10" xfId="5243"/>
    <cellStyle name="Normal 2 55 2 2 11" xfId="5244"/>
    <cellStyle name="Normal 2 55 2 2 12" xfId="5245"/>
    <cellStyle name="Normal 2 55 2 2 13" xfId="5246"/>
    <cellStyle name="Normal 2 55 2 2 14" xfId="5247"/>
    <cellStyle name="Normal 2 55 2 2 2" xfId="5248"/>
    <cellStyle name="Normal 2 55 2 2 3" xfId="5249"/>
    <cellStyle name="Normal 2 55 2 2 4" xfId="5250"/>
    <cellStyle name="Normal 2 55 2 2 5" xfId="5251"/>
    <cellStyle name="Normal 2 55 2 2 6" xfId="5252"/>
    <cellStyle name="Normal 2 55 2 2 7" xfId="5253"/>
    <cellStyle name="Normal 2 55 2 2 8" xfId="5254"/>
    <cellStyle name="Normal 2 55 2 2 9" xfId="5255"/>
    <cellStyle name="Normal 2 55 2 3" xfId="5256"/>
    <cellStyle name="Normal 2 55 2 4" xfId="5257"/>
    <cellStyle name="Normal 2 55 2 5" xfId="5258"/>
    <cellStyle name="Normal 2 55 2 6" xfId="5259"/>
    <cellStyle name="Normal 2 55 2 7" xfId="5260"/>
    <cellStyle name="Normal 2 55 2 8" xfId="5261"/>
    <cellStyle name="Normal 2 55 2 9" xfId="5262"/>
    <cellStyle name="Normal 2 55 20" xfId="5263"/>
    <cellStyle name="Normal 2 55 21" xfId="5264"/>
    <cellStyle name="Normal 2 55 22" xfId="5265"/>
    <cellStyle name="Normal 2 55 23" xfId="5266"/>
    <cellStyle name="Normal 2 55 3" xfId="5267"/>
    <cellStyle name="Normal 2 55 3 10" xfId="5268"/>
    <cellStyle name="Normal 2 55 3 11" xfId="5269"/>
    <cellStyle name="Normal 2 55 3 12" xfId="5270"/>
    <cellStyle name="Normal 2 55 3 13" xfId="5271"/>
    <cellStyle name="Normal 2 55 3 14" xfId="5272"/>
    <cellStyle name="Normal 2 55 3 15" xfId="5273"/>
    <cellStyle name="Normal 2 55 3 2" xfId="5274"/>
    <cellStyle name="Normal 2 55 3 2 10" xfId="5275"/>
    <cellStyle name="Normal 2 55 3 2 11" xfId="5276"/>
    <cellStyle name="Normal 2 55 3 2 12" xfId="5277"/>
    <cellStyle name="Normal 2 55 3 2 13" xfId="5278"/>
    <cellStyle name="Normal 2 55 3 2 14" xfId="5279"/>
    <cellStyle name="Normal 2 55 3 2 2" xfId="5280"/>
    <cellStyle name="Normal 2 55 3 2 3" xfId="5281"/>
    <cellStyle name="Normal 2 55 3 2 4" xfId="5282"/>
    <cellStyle name="Normal 2 55 3 2 5" xfId="5283"/>
    <cellStyle name="Normal 2 55 3 2 6" xfId="5284"/>
    <cellStyle name="Normal 2 55 3 2 7" xfId="5285"/>
    <cellStyle name="Normal 2 55 3 2 8" xfId="5286"/>
    <cellStyle name="Normal 2 55 3 2 9" xfId="5287"/>
    <cellStyle name="Normal 2 55 3 3" xfId="5288"/>
    <cellStyle name="Normal 2 55 3 4" xfId="5289"/>
    <cellStyle name="Normal 2 55 3 5" xfId="5290"/>
    <cellStyle name="Normal 2 55 3 6" xfId="5291"/>
    <cellStyle name="Normal 2 55 3 7" xfId="5292"/>
    <cellStyle name="Normal 2 55 3 8" xfId="5293"/>
    <cellStyle name="Normal 2 55 3 9" xfId="5294"/>
    <cellStyle name="Normal 2 55 4" xfId="5295"/>
    <cellStyle name="Normal 2 55 4 10" xfId="5296"/>
    <cellStyle name="Normal 2 55 4 11" xfId="5297"/>
    <cellStyle name="Normal 2 55 4 12" xfId="5298"/>
    <cellStyle name="Normal 2 55 4 13" xfId="5299"/>
    <cellStyle name="Normal 2 55 4 14" xfId="5300"/>
    <cellStyle name="Normal 2 55 4 15" xfId="5301"/>
    <cellStyle name="Normal 2 55 4 2" xfId="5302"/>
    <cellStyle name="Normal 2 55 4 2 10" xfId="5303"/>
    <cellStyle name="Normal 2 55 4 2 11" xfId="5304"/>
    <cellStyle name="Normal 2 55 4 2 12" xfId="5305"/>
    <cellStyle name="Normal 2 55 4 2 13" xfId="5306"/>
    <cellStyle name="Normal 2 55 4 2 14" xfId="5307"/>
    <cellStyle name="Normal 2 55 4 2 2" xfId="5308"/>
    <cellStyle name="Normal 2 55 4 2 3" xfId="5309"/>
    <cellStyle name="Normal 2 55 4 2 4" xfId="5310"/>
    <cellStyle name="Normal 2 55 4 2 5" xfId="5311"/>
    <cellStyle name="Normal 2 55 4 2 6" xfId="5312"/>
    <cellStyle name="Normal 2 55 4 2 7" xfId="5313"/>
    <cellStyle name="Normal 2 55 4 2 8" xfId="5314"/>
    <cellStyle name="Normal 2 55 4 2 9" xfId="5315"/>
    <cellStyle name="Normal 2 55 4 3" xfId="5316"/>
    <cellStyle name="Normal 2 55 4 4" xfId="5317"/>
    <cellStyle name="Normal 2 55 4 5" xfId="5318"/>
    <cellStyle name="Normal 2 55 4 6" xfId="5319"/>
    <cellStyle name="Normal 2 55 4 7" xfId="5320"/>
    <cellStyle name="Normal 2 55 4 8" xfId="5321"/>
    <cellStyle name="Normal 2 55 4 9" xfId="5322"/>
    <cellStyle name="Normal 2 55 5" xfId="5323"/>
    <cellStyle name="Normal 2 55 5 10" xfId="5324"/>
    <cellStyle name="Normal 2 55 5 11" xfId="5325"/>
    <cellStyle name="Normal 2 55 5 12" xfId="5326"/>
    <cellStyle name="Normal 2 55 5 13" xfId="5327"/>
    <cellStyle name="Normal 2 55 5 14" xfId="5328"/>
    <cellStyle name="Normal 2 55 5 2" xfId="5329"/>
    <cellStyle name="Normal 2 55 5 3" xfId="5330"/>
    <cellStyle name="Normal 2 55 5 4" xfId="5331"/>
    <cellStyle name="Normal 2 55 5 5" xfId="5332"/>
    <cellStyle name="Normal 2 55 5 6" xfId="5333"/>
    <cellStyle name="Normal 2 55 5 7" xfId="5334"/>
    <cellStyle name="Normal 2 55 5 8" xfId="5335"/>
    <cellStyle name="Normal 2 55 5 9" xfId="5336"/>
    <cellStyle name="Normal 2 55 6" xfId="5337"/>
    <cellStyle name="Normal 2 55 6 10" xfId="5338"/>
    <cellStyle name="Normal 2 55 6 11" xfId="5339"/>
    <cellStyle name="Normal 2 55 6 12" xfId="5340"/>
    <cellStyle name="Normal 2 55 6 13" xfId="5341"/>
    <cellStyle name="Normal 2 55 6 14" xfId="5342"/>
    <cellStyle name="Normal 2 55 6 2" xfId="5343"/>
    <cellStyle name="Normal 2 55 6 3" xfId="5344"/>
    <cellStyle name="Normal 2 55 6 4" xfId="5345"/>
    <cellStyle name="Normal 2 55 6 5" xfId="5346"/>
    <cellStyle name="Normal 2 55 6 6" xfId="5347"/>
    <cellStyle name="Normal 2 55 6 7" xfId="5348"/>
    <cellStyle name="Normal 2 55 6 8" xfId="5349"/>
    <cellStyle name="Normal 2 55 6 9" xfId="5350"/>
    <cellStyle name="Normal 2 55 7" xfId="5351"/>
    <cellStyle name="Normal 2 55 7 10" xfId="5352"/>
    <cellStyle name="Normal 2 55 7 11" xfId="5353"/>
    <cellStyle name="Normal 2 55 7 12" xfId="5354"/>
    <cellStyle name="Normal 2 55 7 13" xfId="5355"/>
    <cellStyle name="Normal 2 55 7 14" xfId="5356"/>
    <cellStyle name="Normal 2 55 7 2" xfId="5357"/>
    <cellStyle name="Normal 2 55 7 3" xfId="5358"/>
    <cellStyle name="Normal 2 55 7 4" xfId="5359"/>
    <cellStyle name="Normal 2 55 7 5" xfId="5360"/>
    <cellStyle name="Normal 2 55 7 6" xfId="5361"/>
    <cellStyle name="Normal 2 55 7 7" xfId="5362"/>
    <cellStyle name="Normal 2 55 7 8" xfId="5363"/>
    <cellStyle name="Normal 2 55 7 9" xfId="5364"/>
    <cellStyle name="Normal 2 55 8" xfId="5365"/>
    <cellStyle name="Normal 2 55 8 10" xfId="5366"/>
    <cellStyle name="Normal 2 55 8 11" xfId="5367"/>
    <cellStyle name="Normal 2 55 8 12" xfId="5368"/>
    <cellStyle name="Normal 2 55 8 13" xfId="5369"/>
    <cellStyle name="Normal 2 55 8 14" xfId="5370"/>
    <cellStyle name="Normal 2 55 8 2" xfId="5371"/>
    <cellStyle name="Normal 2 55 8 3" xfId="5372"/>
    <cellStyle name="Normal 2 55 8 4" xfId="5373"/>
    <cellStyle name="Normal 2 55 8 5" xfId="5374"/>
    <cellStyle name="Normal 2 55 8 6" xfId="5375"/>
    <cellStyle name="Normal 2 55 8 7" xfId="5376"/>
    <cellStyle name="Normal 2 55 8 8" xfId="5377"/>
    <cellStyle name="Normal 2 55 8 9" xfId="5378"/>
    <cellStyle name="Normal 2 55 9" xfId="5379"/>
    <cellStyle name="Normal 2 55 9 10" xfId="5380"/>
    <cellStyle name="Normal 2 55 9 11" xfId="5381"/>
    <cellStyle name="Normal 2 55 9 12" xfId="5382"/>
    <cellStyle name="Normal 2 55 9 13" xfId="5383"/>
    <cellStyle name="Normal 2 55 9 14" xfId="5384"/>
    <cellStyle name="Normal 2 55 9 2" xfId="5385"/>
    <cellStyle name="Normal 2 55 9 3" xfId="5386"/>
    <cellStyle name="Normal 2 55 9 4" xfId="5387"/>
    <cellStyle name="Normal 2 55 9 5" xfId="5388"/>
    <cellStyle name="Normal 2 55 9 6" xfId="5389"/>
    <cellStyle name="Normal 2 55 9 7" xfId="5390"/>
    <cellStyle name="Normal 2 55 9 8" xfId="5391"/>
    <cellStyle name="Normal 2 55 9 9" xfId="5392"/>
    <cellStyle name="Normal 2 56" xfId="5393"/>
    <cellStyle name="Normal 2 56 10" xfId="5394"/>
    <cellStyle name="Normal 2 56 10 10" xfId="5395"/>
    <cellStyle name="Normal 2 56 10 11" xfId="5396"/>
    <cellStyle name="Normal 2 56 10 12" xfId="5397"/>
    <cellStyle name="Normal 2 56 10 13" xfId="5398"/>
    <cellStyle name="Normal 2 56 10 14" xfId="5399"/>
    <cellStyle name="Normal 2 56 10 2" xfId="5400"/>
    <cellStyle name="Normal 2 56 10 3" xfId="5401"/>
    <cellStyle name="Normal 2 56 10 4" xfId="5402"/>
    <cellStyle name="Normal 2 56 10 5" xfId="5403"/>
    <cellStyle name="Normal 2 56 10 6" xfId="5404"/>
    <cellStyle name="Normal 2 56 10 7" xfId="5405"/>
    <cellStyle name="Normal 2 56 10 8" xfId="5406"/>
    <cellStyle name="Normal 2 56 10 9" xfId="5407"/>
    <cellStyle name="Normal 2 56 11" xfId="5408"/>
    <cellStyle name="Normal 2 56 12" xfId="5409"/>
    <cellStyle name="Normal 2 56 13" xfId="5410"/>
    <cellStyle name="Normal 2 56 14" xfId="5411"/>
    <cellStyle name="Normal 2 56 15" xfId="5412"/>
    <cellStyle name="Normal 2 56 16" xfId="5413"/>
    <cellStyle name="Normal 2 56 17" xfId="5414"/>
    <cellStyle name="Normal 2 56 18" xfId="5415"/>
    <cellStyle name="Normal 2 56 19" xfId="5416"/>
    <cellStyle name="Normal 2 56 2" xfId="5417"/>
    <cellStyle name="Normal 2 56 2 10" xfId="5418"/>
    <cellStyle name="Normal 2 56 2 11" xfId="5419"/>
    <cellStyle name="Normal 2 56 2 12" xfId="5420"/>
    <cellStyle name="Normal 2 56 2 13" xfId="5421"/>
    <cellStyle name="Normal 2 56 2 14" xfId="5422"/>
    <cellStyle name="Normal 2 56 2 15" xfId="5423"/>
    <cellStyle name="Normal 2 56 2 2" xfId="5424"/>
    <cellStyle name="Normal 2 56 2 2 10" xfId="5425"/>
    <cellStyle name="Normal 2 56 2 2 11" xfId="5426"/>
    <cellStyle name="Normal 2 56 2 2 12" xfId="5427"/>
    <cellStyle name="Normal 2 56 2 2 13" xfId="5428"/>
    <cellStyle name="Normal 2 56 2 2 14" xfId="5429"/>
    <cellStyle name="Normal 2 56 2 2 2" xfId="5430"/>
    <cellStyle name="Normal 2 56 2 2 3" xfId="5431"/>
    <cellStyle name="Normal 2 56 2 2 4" xfId="5432"/>
    <cellStyle name="Normal 2 56 2 2 5" xfId="5433"/>
    <cellStyle name="Normal 2 56 2 2 6" xfId="5434"/>
    <cellStyle name="Normal 2 56 2 2 7" xfId="5435"/>
    <cellStyle name="Normal 2 56 2 2 8" xfId="5436"/>
    <cellStyle name="Normal 2 56 2 2 9" xfId="5437"/>
    <cellStyle name="Normal 2 56 2 3" xfId="5438"/>
    <cellStyle name="Normal 2 56 2 4" xfId="5439"/>
    <cellStyle name="Normal 2 56 2 5" xfId="5440"/>
    <cellStyle name="Normal 2 56 2 6" xfId="5441"/>
    <cellStyle name="Normal 2 56 2 7" xfId="5442"/>
    <cellStyle name="Normal 2 56 2 8" xfId="5443"/>
    <cellStyle name="Normal 2 56 2 9" xfId="5444"/>
    <cellStyle name="Normal 2 56 20" xfId="5445"/>
    <cellStyle name="Normal 2 56 21" xfId="5446"/>
    <cellStyle name="Normal 2 56 22" xfId="5447"/>
    <cellStyle name="Normal 2 56 23" xfId="5448"/>
    <cellStyle name="Normal 2 56 3" xfId="5449"/>
    <cellStyle name="Normal 2 56 3 10" xfId="5450"/>
    <cellStyle name="Normal 2 56 3 11" xfId="5451"/>
    <cellStyle name="Normal 2 56 3 12" xfId="5452"/>
    <cellStyle name="Normal 2 56 3 13" xfId="5453"/>
    <cellStyle name="Normal 2 56 3 14" xfId="5454"/>
    <cellStyle name="Normal 2 56 3 15" xfId="5455"/>
    <cellStyle name="Normal 2 56 3 2" xfId="5456"/>
    <cellStyle name="Normal 2 56 3 2 10" xfId="5457"/>
    <cellStyle name="Normal 2 56 3 2 11" xfId="5458"/>
    <cellStyle name="Normal 2 56 3 2 12" xfId="5459"/>
    <cellStyle name="Normal 2 56 3 2 13" xfId="5460"/>
    <cellStyle name="Normal 2 56 3 2 14" xfId="5461"/>
    <cellStyle name="Normal 2 56 3 2 2" xfId="5462"/>
    <cellStyle name="Normal 2 56 3 2 3" xfId="5463"/>
    <cellStyle name="Normal 2 56 3 2 4" xfId="5464"/>
    <cellStyle name="Normal 2 56 3 2 5" xfId="5465"/>
    <cellStyle name="Normal 2 56 3 2 6" xfId="5466"/>
    <cellStyle name="Normal 2 56 3 2 7" xfId="5467"/>
    <cellStyle name="Normal 2 56 3 2 8" xfId="5468"/>
    <cellStyle name="Normal 2 56 3 2 9" xfId="5469"/>
    <cellStyle name="Normal 2 56 3 3" xfId="5470"/>
    <cellStyle name="Normal 2 56 3 4" xfId="5471"/>
    <cellStyle name="Normal 2 56 3 5" xfId="5472"/>
    <cellStyle name="Normal 2 56 3 6" xfId="5473"/>
    <cellStyle name="Normal 2 56 3 7" xfId="5474"/>
    <cellStyle name="Normal 2 56 3 8" xfId="5475"/>
    <cellStyle name="Normal 2 56 3 9" xfId="5476"/>
    <cellStyle name="Normal 2 56 4" xfId="5477"/>
    <cellStyle name="Normal 2 56 4 10" xfId="5478"/>
    <cellStyle name="Normal 2 56 4 11" xfId="5479"/>
    <cellStyle name="Normal 2 56 4 12" xfId="5480"/>
    <cellStyle name="Normal 2 56 4 13" xfId="5481"/>
    <cellStyle name="Normal 2 56 4 14" xfId="5482"/>
    <cellStyle name="Normal 2 56 4 15" xfId="5483"/>
    <cellStyle name="Normal 2 56 4 2" xfId="5484"/>
    <cellStyle name="Normal 2 56 4 2 10" xfId="5485"/>
    <cellStyle name="Normal 2 56 4 2 11" xfId="5486"/>
    <cellStyle name="Normal 2 56 4 2 12" xfId="5487"/>
    <cellStyle name="Normal 2 56 4 2 13" xfId="5488"/>
    <cellStyle name="Normal 2 56 4 2 14" xfId="5489"/>
    <cellStyle name="Normal 2 56 4 2 2" xfId="5490"/>
    <cellStyle name="Normal 2 56 4 2 3" xfId="5491"/>
    <cellStyle name="Normal 2 56 4 2 4" xfId="5492"/>
    <cellStyle name="Normal 2 56 4 2 5" xfId="5493"/>
    <cellStyle name="Normal 2 56 4 2 6" xfId="5494"/>
    <cellStyle name="Normal 2 56 4 2 7" xfId="5495"/>
    <cellStyle name="Normal 2 56 4 2 8" xfId="5496"/>
    <cellStyle name="Normal 2 56 4 2 9" xfId="5497"/>
    <cellStyle name="Normal 2 56 4 3" xfId="5498"/>
    <cellStyle name="Normal 2 56 4 4" xfId="5499"/>
    <cellStyle name="Normal 2 56 4 5" xfId="5500"/>
    <cellStyle name="Normal 2 56 4 6" xfId="5501"/>
    <cellStyle name="Normal 2 56 4 7" xfId="5502"/>
    <cellStyle name="Normal 2 56 4 8" xfId="5503"/>
    <cellStyle name="Normal 2 56 4 9" xfId="5504"/>
    <cellStyle name="Normal 2 56 5" xfId="5505"/>
    <cellStyle name="Normal 2 56 5 10" xfId="5506"/>
    <cellStyle name="Normal 2 56 5 11" xfId="5507"/>
    <cellStyle name="Normal 2 56 5 12" xfId="5508"/>
    <cellStyle name="Normal 2 56 5 13" xfId="5509"/>
    <cellStyle name="Normal 2 56 5 14" xfId="5510"/>
    <cellStyle name="Normal 2 56 5 2" xfId="5511"/>
    <cellStyle name="Normal 2 56 5 3" xfId="5512"/>
    <cellStyle name="Normal 2 56 5 4" xfId="5513"/>
    <cellStyle name="Normal 2 56 5 5" xfId="5514"/>
    <cellStyle name="Normal 2 56 5 6" xfId="5515"/>
    <cellStyle name="Normal 2 56 5 7" xfId="5516"/>
    <cellStyle name="Normal 2 56 5 8" xfId="5517"/>
    <cellStyle name="Normal 2 56 5 9" xfId="5518"/>
    <cellStyle name="Normal 2 56 6" xfId="5519"/>
    <cellStyle name="Normal 2 56 6 10" xfId="5520"/>
    <cellStyle name="Normal 2 56 6 11" xfId="5521"/>
    <cellStyle name="Normal 2 56 6 12" xfId="5522"/>
    <cellStyle name="Normal 2 56 6 13" xfId="5523"/>
    <cellStyle name="Normal 2 56 6 14" xfId="5524"/>
    <cellStyle name="Normal 2 56 6 2" xfId="5525"/>
    <cellStyle name="Normal 2 56 6 3" xfId="5526"/>
    <cellStyle name="Normal 2 56 6 4" xfId="5527"/>
    <cellStyle name="Normal 2 56 6 5" xfId="5528"/>
    <cellStyle name="Normal 2 56 6 6" xfId="5529"/>
    <cellStyle name="Normal 2 56 6 7" xfId="5530"/>
    <cellStyle name="Normal 2 56 6 8" xfId="5531"/>
    <cellStyle name="Normal 2 56 6 9" xfId="5532"/>
    <cellStyle name="Normal 2 56 7" xfId="5533"/>
    <cellStyle name="Normal 2 56 7 10" xfId="5534"/>
    <cellStyle name="Normal 2 56 7 11" xfId="5535"/>
    <cellStyle name="Normal 2 56 7 12" xfId="5536"/>
    <cellStyle name="Normal 2 56 7 13" xfId="5537"/>
    <cellStyle name="Normal 2 56 7 14" xfId="5538"/>
    <cellStyle name="Normal 2 56 7 2" xfId="5539"/>
    <cellStyle name="Normal 2 56 7 3" xfId="5540"/>
    <cellStyle name="Normal 2 56 7 4" xfId="5541"/>
    <cellStyle name="Normal 2 56 7 5" xfId="5542"/>
    <cellStyle name="Normal 2 56 7 6" xfId="5543"/>
    <cellStyle name="Normal 2 56 7 7" xfId="5544"/>
    <cellStyle name="Normal 2 56 7 8" xfId="5545"/>
    <cellStyle name="Normal 2 56 7 9" xfId="5546"/>
    <cellStyle name="Normal 2 56 8" xfId="5547"/>
    <cellStyle name="Normal 2 56 8 10" xfId="5548"/>
    <cellStyle name="Normal 2 56 8 11" xfId="5549"/>
    <cellStyle name="Normal 2 56 8 12" xfId="5550"/>
    <cellStyle name="Normal 2 56 8 13" xfId="5551"/>
    <cellStyle name="Normal 2 56 8 14" xfId="5552"/>
    <cellStyle name="Normal 2 56 8 2" xfId="5553"/>
    <cellStyle name="Normal 2 56 8 3" xfId="5554"/>
    <cellStyle name="Normal 2 56 8 4" xfId="5555"/>
    <cellStyle name="Normal 2 56 8 5" xfId="5556"/>
    <cellStyle name="Normal 2 56 8 6" xfId="5557"/>
    <cellStyle name="Normal 2 56 8 7" xfId="5558"/>
    <cellStyle name="Normal 2 56 8 8" xfId="5559"/>
    <cellStyle name="Normal 2 56 8 9" xfId="5560"/>
    <cellStyle name="Normal 2 56 9" xfId="5561"/>
    <cellStyle name="Normal 2 56 9 10" xfId="5562"/>
    <cellStyle name="Normal 2 56 9 11" xfId="5563"/>
    <cellStyle name="Normal 2 56 9 12" xfId="5564"/>
    <cellStyle name="Normal 2 56 9 13" xfId="5565"/>
    <cellStyle name="Normal 2 56 9 14" xfId="5566"/>
    <cellStyle name="Normal 2 56 9 2" xfId="5567"/>
    <cellStyle name="Normal 2 56 9 3" xfId="5568"/>
    <cellStyle name="Normal 2 56 9 4" xfId="5569"/>
    <cellStyle name="Normal 2 56 9 5" xfId="5570"/>
    <cellStyle name="Normal 2 56 9 6" xfId="5571"/>
    <cellStyle name="Normal 2 56 9 7" xfId="5572"/>
    <cellStyle name="Normal 2 56 9 8" xfId="5573"/>
    <cellStyle name="Normal 2 56 9 9" xfId="5574"/>
    <cellStyle name="Normal 2 57" xfId="5575"/>
    <cellStyle name="Normal 2 57 10" xfId="5576"/>
    <cellStyle name="Normal 2 57 10 10" xfId="5577"/>
    <cellStyle name="Normal 2 57 10 11" xfId="5578"/>
    <cellStyle name="Normal 2 57 10 12" xfId="5579"/>
    <cellStyle name="Normal 2 57 10 13" xfId="5580"/>
    <cellStyle name="Normal 2 57 10 14" xfId="5581"/>
    <cellStyle name="Normal 2 57 10 2" xfId="5582"/>
    <cellStyle name="Normal 2 57 10 3" xfId="5583"/>
    <cellStyle name="Normal 2 57 10 4" xfId="5584"/>
    <cellStyle name="Normal 2 57 10 5" xfId="5585"/>
    <cellStyle name="Normal 2 57 10 6" xfId="5586"/>
    <cellStyle name="Normal 2 57 10 7" xfId="5587"/>
    <cellStyle name="Normal 2 57 10 8" xfId="5588"/>
    <cellStyle name="Normal 2 57 10 9" xfId="5589"/>
    <cellStyle name="Normal 2 57 11" xfId="5590"/>
    <cellStyle name="Normal 2 57 12" xfId="5591"/>
    <cellStyle name="Normal 2 57 13" xfId="5592"/>
    <cellStyle name="Normal 2 57 14" xfId="5593"/>
    <cellStyle name="Normal 2 57 15" xfId="5594"/>
    <cellStyle name="Normal 2 57 16" xfId="5595"/>
    <cellStyle name="Normal 2 57 17" xfId="5596"/>
    <cellStyle name="Normal 2 57 18" xfId="5597"/>
    <cellStyle name="Normal 2 57 19" xfId="5598"/>
    <cellStyle name="Normal 2 57 2" xfId="5599"/>
    <cellStyle name="Normal 2 57 2 10" xfId="5600"/>
    <cellStyle name="Normal 2 57 2 11" xfId="5601"/>
    <cellStyle name="Normal 2 57 2 12" xfId="5602"/>
    <cellStyle name="Normal 2 57 2 13" xfId="5603"/>
    <cellStyle name="Normal 2 57 2 14" xfId="5604"/>
    <cellStyle name="Normal 2 57 2 15" xfId="5605"/>
    <cellStyle name="Normal 2 57 2 2" xfId="5606"/>
    <cellStyle name="Normal 2 57 2 2 10" xfId="5607"/>
    <cellStyle name="Normal 2 57 2 2 11" xfId="5608"/>
    <cellStyle name="Normal 2 57 2 2 12" xfId="5609"/>
    <cellStyle name="Normal 2 57 2 2 13" xfId="5610"/>
    <cellStyle name="Normal 2 57 2 2 14" xfId="5611"/>
    <cellStyle name="Normal 2 57 2 2 2" xfId="5612"/>
    <cellStyle name="Normal 2 57 2 2 3" xfId="5613"/>
    <cellStyle name="Normal 2 57 2 2 4" xfId="5614"/>
    <cellStyle name="Normal 2 57 2 2 5" xfId="5615"/>
    <cellStyle name="Normal 2 57 2 2 6" xfId="5616"/>
    <cellStyle name="Normal 2 57 2 2 7" xfId="5617"/>
    <cellStyle name="Normal 2 57 2 2 8" xfId="5618"/>
    <cellStyle name="Normal 2 57 2 2 9" xfId="5619"/>
    <cellStyle name="Normal 2 57 2 3" xfId="5620"/>
    <cellStyle name="Normal 2 57 2 4" xfId="5621"/>
    <cellStyle name="Normal 2 57 2 5" xfId="5622"/>
    <cellStyle name="Normal 2 57 2 6" xfId="5623"/>
    <cellStyle name="Normal 2 57 2 7" xfId="5624"/>
    <cellStyle name="Normal 2 57 2 8" xfId="5625"/>
    <cellStyle name="Normal 2 57 2 9" xfId="5626"/>
    <cellStyle name="Normal 2 57 20" xfId="5627"/>
    <cellStyle name="Normal 2 57 21" xfId="5628"/>
    <cellStyle name="Normal 2 57 22" xfId="5629"/>
    <cellStyle name="Normal 2 57 23" xfId="5630"/>
    <cellStyle name="Normal 2 57 3" xfId="5631"/>
    <cellStyle name="Normal 2 57 3 10" xfId="5632"/>
    <cellStyle name="Normal 2 57 3 11" xfId="5633"/>
    <cellStyle name="Normal 2 57 3 12" xfId="5634"/>
    <cellStyle name="Normal 2 57 3 13" xfId="5635"/>
    <cellStyle name="Normal 2 57 3 14" xfId="5636"/>
    <cellStyle name="Normal 2 57 3 15" xfId="5637"/>
    <cellStyle name="Normal 2 57 3 2" xfId="5638"/>
    <cellStyle name="Normal 2 57 3 2 10" xfId="5639"/>
    <cellStyle name="Normal 2 57 3 2 11" xfId="5640"/>
    <cellStyle name="Normal 2 57 3 2 12" xfId="5641"/>
    <cellStyle name="Normal 2 57 3 2 13" xfId="5642"/>
    <cellStyle name="Normal 2 57 3 2 14" xfId="5643"/>
    <cellStyle name="Normal 2 57 3 2 2" xfId="5644"/>
    <cellStyle name="Normal 2 57 3 2 3" xfId="5645"/>
    <cellStyle name="Normal 2 57 3 2 4" xfId="5646"/>
    <cellStyle name="Normal 2 57 3 2 5" xfId="5647"/>
    <cellStyle name="Normal 2 57 3 2 6" xfId="5648"/>
    <cellStyle name="Normal 2 57 3 2 7" xfId="5649"/>
    <cellStyle name="Normal 2 57 3 2 8" xfId="5650"/>
    <cellStyle name="Normal 2 57 3 2 9" xfId="5651"/>
    <cellStyle name="Normal 2 57 3 3" xfId="5652"/>
    <cellStyle name="Normal 2 57 3 4" xfId="5653"/>
    <cellStyle name="Normal 2 57 3 5" xfId="5654"/>
    <cellStyle name="Normal 2 57 3 6" xfId="5655"/>
    <cellStyle name="Normal 2 57 3 7" xfId="5656"/>
    <cellStyle name="Normal 2 57 3 8" xfId="5657"/>
    <cellStyle name="Normal 2 57 3 9" xfId="5658"/>
    <cellStyle name="Normal 2 57 4" xfId="5659"/>
    <cellStyle name="Normal 2 57 4 10" xfId="5660"/>
    <cellStyle name="Normal 2 57 4 11" xfId="5661"/>
    <cellStyle name="Normal 2 57 4 12" xfId="5662"/>
    <cellStyle name="Normal 2 57 4 13" xfId="5663"/>
    <cellStyle name="Normal 2 57 4 14" xfId="5664"/>
    <cellStyle name="Normal 2 57 4 15" xfId="5665"/>
    <cellStyle name="Normal 2 57 4 2" xfId="5666"/>
    <cellStyle name="Normal 2 57 4 2 10" xfId="5667"/>
    <cellStyle name="Normal 2 57 4 2 11" xfId="5668"/>
    <cellStyle name="Normal 2 57 4 2 12" xfId="5669"/>
    <cellStyle name="Normal 2 57 4 2 13" xfId="5670"/>
    <cellStyle name="Normal 2 57 4 2 14" xfId="5671"/>
    <cellStyle name="Normal 2 57 4 2 2" xfId="5672"/>
    <cellStyle name="Normal 2 57 4 2 3" xfId="5673"/>
    <cellStyle name="Normal 2 57 4 2 4" xfId="5674"/>
    <cellStyle name="Normal 2 57 4 2 5" xfId="5675"/>
    <cellStyle name="Normal 2 57 4 2 6" xfId="5676"/>
    <cellStyle name="Normal 2 57 4 2 7" xfId="5677"/>
    <cellStyle name="Normal 2 57 4 2 8" xfId="5678"/>
    <cellStyle name="Normal 2 57 4 2 9" xfId="5679"/>
    <cellStyle name="Normal 2 57 4 3" xfId="5680"/>
    <cellStyle name="Normal 2 57 4 4" xfId="5681"/>
    <cellStyle name="Normal 2 57 4 5" xfId="5682"/>
    <cellStyle name="Normal 2 57 4 6" xfId="5683"/>
    <cellStyle name="Normal 2 57 4 7" xfId="5684"/>
    <cellStyle name="Normal 2 57 4 8" xfId="5685"/>
    <cellStyle name="Normal 2 57 4 9" xfId="5686"/>
    <cellStyle name="Normal 2 57 5" xfId="5687"/>
    <cellStyle name="Normal 2 57 5 10" xfId="5688"/>
    <cellStyle name="Normal 2 57 5 11" xfId="5689"/>
    <cellStyle name="Normal 2 57 5 12" xfId="5690"/>
    <cellStyle name="Normal 2 57 5 13" xfId="5691"/>
    <cellStyle name="Normal 2 57 5 14" xfId="5692"/>
    <cellStyle name="Normal 2 57 5 2" xfId="5693"/>
    <cellStyle name="Normal 2 57 5 3" xfId="5694"/>
    <cellStyle name="Normal 2 57 5 4" xfId="5695"/>
    <cellStyle name="Normal 2 57 5 5" xfId="5696"/>
    <cellStyle name="Normal 2 57 5 6" xfId="5697"/>
    <cellStyle name="Normal 2 57 5 7" xfId="5698"/>
    <cellStyle name="Normal 2 57 5 8" xfId="5699"/>
    <cellStyle name="Normal 2 57 5 9" xfId="5700"/>
    <cellStyle name="Normal 2 57 6" xfId="5701"/>
    <cellStyle name="Normal 2 57 6 10" xfId="5702"/>
    <cellStyle name="Normal 2 57 6 11" xfId="5703"/>
    <cellStyle name="Normal 2 57 6 12" xfId="5704"/>
    <cellStyle name="Normal 2 57 6 13" xfId="5705"/>
    <cellStyle name="Normal 2 57 6 14" xfId="5706"/>
    <cellStyle name="Normal 2 57 6 2" xfId="5707"/>
    <cellStyle name="Normal 2 57 6 3" xfId="5708"/>
    <cellStyle name="Normal 2 57 6 4" xfId="5709"/>
    <cellStyle name="Normal 2 57 6 5" xfId="5710"/>
    <cellStyle name="Normal 2 57 6 6" xfId="5711"/>
    <cellStyle name="Normal 2 57 6 7" xfId="5712"/>
    <cellStyle name="Normal 2 57 6 8" xfId="5713"/>
    <cellStyle name="Normal 2 57 6 9" xfId="5714"/>
    <cellStyle name="Normal 2 57 7" xfId="5715"/>
    <cellStyle name="Normal 2 57 7 10" xfId="5716"/>
    <cellStyle name="Normal 2 57 7 11" xfId="5717"/>
    <cellStyle name="Normal 2 57 7 12" xfId="5718"/>
    <cellStyle name="Normal 2 57 7 13" xfId="5719"/>
    <cellStyle name="Normal 2 57 7 14" xfId="5720"/>
    <cellStyle name="Normal 2 57 7 2" xfId="5721"/>
    <cellStyle name="Normal 2 57 7 3" xfId="5722"/>
    <cellStyle name="Normal 2 57 7 4" xfId="5723"/>
    <cellStyle name="Normal 2 57 7 5" xfId="5724"/>
    <cellStyle name="Normal 2 57 7 6" xfId="5725"/>
    <cellStyle name="Normal 2 57 7 7" xfId="5726"/>
    <cellStyle name="Normal 2 57 7 8" xfId="5727"/>
    <cellStyle name="Normal 2 57 7 9" xfId="5728"/>
    <cellStyle name="Normal 2 57 8" xfId="5729"/>
    <cellStyle name="Normal 2 57 8 10" xfId="5730"/>
    <cellStyle name="Normal 2 57 8 11" xfId="5731"/>
    <cellStyle name="Normal 2 57 8 12" xfId="5732"/>
    <cellStyle name="Normal 2 57 8 13" xfId="5733"/>
    <cellStyle name="Normal 2 57 8 14" xfId="5734"/>
    <cellStyle name="Normal 2 57 8 2" xfId="5735"/>
    <cellStyle name="Normal 2 57 8 3" xfId="5736"/>
    <cellStyle name="Normal 2 57 8 4" xfId="5737"/>
    <cellStyle name="Normal 2 57 8 5" xfId="5738"/>
    <cellStyle name="Normal 2 57 8 6" xfId="5739"/>
    <cellStyle name="Normal 2 57 8 7" xfId="5740"/>
    <cellStyle name="Normal 2 57 8 8" xfId="5741"/>
    <cellStyle name="Normal 2 57 8 9" xfId="5742"/>
    <cellStyle name="Normal 2 57 9" xfId="5743"/>
    <cellStyle name="Normal 2 57 9 10" xfId="5744"/>
    <cellStyle name="Normal 2 57 9 11" xfId="5745"/>
    <cellStyle name="Normal 2 57 9 12" xfId="5746"/>
    <cellStyle name="Normal 2 57 9 13" xfId="5747"/>
    <cellStyle name="Normal 2 57 9 14" xfId="5748"/>
    <cellStyle name="Normal 2 57 9 2" xfId="5749"/>
    <cellStyle name="Normal 2 57 9 3" xfId="5750"/>
    <cellStyle name="Normal 2 57 9 4" xfId="5751"/>
    <cellStyle name="Normal 2 57 9 5" xfId="5752"/>
    <cellStyle name="Normal 2 57 9 6" xfId="5753"/>
    <cellStyle name="Normal 2 57 9 7" xfId="5754"/>
    <cellStyle name="Normal 2 57 9 8" xfId="5755"/>
    <cellStyle name="Normal 2 57 9 9" xfId="5756"/>
    <cellStyle name="Normal 2 58" xfId="5757"/>
    <cellStyle name="Normal 2 58 10" xfId="5758"/>
    <cellStyle name="Normal 2 58 10 10" xfId="5759"/>
    <cellStyle name="Normal 2 58 10 11" xfId="5760"/>
    <cellStyle name="Normal 2 58 10 12" xfId="5761"/>
    <cellStyle name="Normal 2 58 10 13" xfId="5762"/>
    <cellStyle name="Normal 2 58 10 14" xfId="5763"/>
    <cellStyle name="Normal 2 58 10 2" xfId="5764"/>
    <cellStyle name="Normal 2 58 10 3" xfId="5765"/>
    <cellStyle name="Normal 2 58 10 4" xfId="5766"/>
    <cellStyle name="Normal 2 58 10 5" xfId="5767"/>
    <cellStyle name="Normal 2 58 10 6" xfId="5768"/>
    <cellStyle name="Normal 2 58 10 7" xfId="5769"/>
    <cellStyle name="Normal 2 58 10 8" xfId="5770"/>
    <cellStyle name="Normal 2 58 10 9" xfId="5771"/>
    <cellStyle name="Normal 2 58 11" xfId="5772"/>
    <cellStyle name="Normal 2 58 12" xfId="5773"/>
    <cellStyle name="Normal 2 58 13" xfId="5774"/>
    <cellStyle name="Normal 2 58 14" xfId="5775"/>
    <cellStyle name="Normal 2 58 15" xfId="5776"/>
    <cellStyle name="Normal 2 58 16" xfId="5777"/>
    <cellStyle name="Normal 2 58 17" xfId="5778"/>
    <cellStyle name="Normal 2 58 18" xfId="5779"/>
    <cellStyle name="Normal 2 58 19" xfId="5780"/>
    <cellStyle name="Normal 2 58 2" xfId="5781"/>
    <cellStyle name="Normal 2 58 2 10" xfId="5782"/>
    <cellStyle name="Normal 2 58 2 11" xfId="5783"/>
    <cellStyle name="Normal 2 58 2 12" xfId="5784"/>
    <cellStyle name="Normal 2 58 2 13" xfId="5785"/>
    <cellStyle name="Normal 2 58 2 14" xfId="5786"/>
    <cellStyle name="Normal 2 58 2 15" xfId="5787"/>
    <cellStyle name="Normal 2 58 2 2" xfId="5788"/>
    <cellStyle name="Normal 2 58 2 2 10" xfId="5789"/>
    <cellStyle name="Normal 2 58 2 2 11" xfId="5790"/>
    <cellStyle name="Normal 2 58 2 2 12" xfId="5791"/>
    <cellStyle name="Normal 2 58 2 2 13" xfId="5792"/>
    <cellStyle name="Normal 2 58 2 2 14" xfId="5793"/>
    <cellStyle name="Normal 2 58 2 2 2" xfId="5794"/>
    <cellStyle name="Normal 2 58 2 2 3" xfId="5795"/>
    <cellStyle name="Normal 2 58 2 2 4" xfId="5796"/>
    <cellStyle name="Normal 2 58 2 2 5" xfId="5797"/>
    <cellStyle name="Normal 2 58 2 2 6" xfId="5798"/>
    <cellStyle name="Normal 2 58 2 2 7" xfId="5799"/>
    <cellStyle name="Normal 2 58 2 2 8" xfId="5800"/>
    <cellStyle name="Normal 2 58 2 2 9" xfId="5801"/>
    <cellStyle name="Normal 2 58 2 3" xfId="5802"/>
    <cellStyle name="Normal 2 58 2 4" xfId="5803"/>
    <cellStyle name="Normal 2 58 2 5" xfId="5804"/>
    <cellStyle name="Normal 2 58 2 6" xfId="5805"/>
    <cellStyle name="Normal 2 58 2 7" xfId="5806"/>
    <cellStyle name="Normal 2 58 2 8" xfId="5807"/>
    <cellStyle name="Normal 2 58 2 9" xfId="5808"/>
    <cellStyle name="Normal 2 58 20" xfId="5809"/>
    <cellStyle name="Normal 2 58 21" xfId="5810"/>
    <cellStyle name="Normal 2 58 22" xfId="5811"/>
    <cellStyle name="Normal 2 58 23" xfId="5812"/>
    <cellStyle name="Normal 2 58 3" xfId="5813"/>
    <cellStyle name="Normal 2 58 3 10" xfId="5814"/>
    <cellStyle name="Normal 2 58 3 11" xfId="5815"/>
    <cellStyle name="Normal 2 58 3 12" xfId="5816"/>
    <cellStyle name="Normal 2 58 3 13" xfId="5817"/>
    <cellStyle name="Normal 2 58 3 14" xfId="5818"/>
    <cellStyle name="Normal 2 58 3 15" xfId="5819"/>
    <cellStyle name="Normal 2 58 3 2" xfId="5820"/>
    <cellStyle name="Normal 2 58 3 2 10" xfId="5821"/>
    <cellStyle name="Normal 2 58 3 2 11" xfId="5822"/>
    <cellStyle name="Normal 2 58 3 2 12" xfId="5823"/>
    <cellStyle name="Normal 2 58 3 2 13" xfId="5824"/>
    <cellStyle name="Normal 2 58 3 2 14" xfId="5825"/>
    <cellStyle name="Normal 2 58 3 2 2" xfId="5826"/>
    <cellStyle name="Normal 2 58 3 2 3" xfId="5827"/>
    <cellStyle name="Normal 2 58 3 2 4" xfId="5828"/>
    <cellStyle name="Normal 2 58 3 2 5" xfId="5829"/>
    <cellStyle name="Normal 2 58 3 2 6" xfId="5830"/>
    <cellStyle name="Normal 2 58 3 2 7" xfId="5831"/>
    <cellStyle name="Normal 2 58 3 2 8" xfId="5832"/>
    <cellStyle name="Normal 2 58 3 2 9" xfId="5833"/>
    <cellStyle name="Normal 2 58 3 3" xfId="5834"/>
    <cellStyle name="Normal 2 58 3 4" xfId="5835"/>
    <cellStyle name="Normal 2 58 3 5" xfId="5836"/>
    <cellStyle name="Normal 2 58 3 6" xfId="5837"/>
    <cellStyle name="Normal 2 58 3 7" xfId="5838"/>
    <cellStyle name="Normal 2 58 3 8" xfId="5839"/>
    <cellStyle name="Normal 2 58 3 9" xfId="5840"/>
    <cellStyle name="Normal 2 58 4" xfId="5841"/>
    <cellStyle name="Normal 2 58 4 10" xfId="5842"/>
    <cellStyle name="Normal 2 58 4 11" xfId="5843"/>
    <cellStyle name="Normal 2 58 4 12" xfId="5844"/>
    <cellStyle name="Normal 2 58 4 13" xfId="5845"/>
    <cellStyle name="Normal 2 58 4 14" xfId="5846"/>
    <cellStyle name="Normal 2 58 4 15" xfId="5847"/>
    <cellStyle name="Normal 2 58 4 2" xfId="5848"/>
    <cellStyle name="Normal 2 58 4 2 10" xfId="5849"/>
    <cellStyle name="Normal 2 58 4 2 11" xfId="5850"/>
    <cellStyle name="Normal 2 58 4 2 12" xfId="5851"/>
    <cellStyle name="Normal 2 58 4 2 13" xfId="5852"/>
    <cellStyle name="Normal 2 58 4 2 14" xfId="5853"/>
    <cellStyle name="Normal 2 58 4 2 2" xfId="5854"/>
    <cellStyle name="Normal 2 58 4 2 3" xfId="5855"/>
    <cellStyle name="Normal 2 58 4 2 4" xfId="5856"/>
    <cellStyle name="Normal 2 58 4 2 5" xfId="5857"/>
    <cellStyle name="Normal 2 58 4 2 6" xfId="5858"/>
    <cellStyle name="Normal 2 58 4 2 7" xfId="5859"/>
    <cellStyle name="Normal 2 58 4 2 8" xfId="5860"/>
    <cellStyle name="Normal 2 58 4 2 9" xfId="5861"/>
    <cellStyle name="Normal 2 58 4 3" xfId="5862"/>
    <cellStyle name="Normal 2 58 4 4" xfId="5863"/>
    <cellStyle name="Normal 2 58 4 5" xfId="5864"/>
    <cellStyle name="Normal 2 58 4 6" xfId="5865"/>
    <cellStyle name="Normal 2 58 4 7" xfId="5866"/>
    <cellStyle name="Normal 2 58 4 8" xfId="5867"/>
    <cellStyle name="Normal 2 58 4 9" xfId="5868"/>
    <cellStyle name="Normal 2 58 5" xfId="5869"/>
    <cellStyle name="Normal 2 58 5 10" xfId="5870"/>
    <cellStyle name="Normal 2 58 5 11" xfId="5871"/>
    <cellStyle name="Normal 2 58 5 12" xfId="5872"/>
    <cellStyle name="Normal 2 58 5 13" xfId="5873"/>
    <cellStyle name="Normal 2 58 5 14" xfId="5874"/>
    <cellStyle name="Normal 2 58 5 2" xfId="5875"/>
    <cellStyle name="Normal 2 58 5 3" xfId="5876"/>
    <cellStyle name="Normal 2 58 5 4" xfId="5877"/>
    <cellStyle name="Normal 2 58 5 5" xfId="5878"/>
    <cellStyle name="Normal 2 58 5 6" xfId="5879"/>
    <cellStyle name="Normal 2 58 5 7" xfId="5880"/>
    <cellStyle name="Normal 2 58 5 8" xfId="5881"/>
    <cellStyle name="Normal 2 58 5 9" xfId="5882"/>
    <cellStyle name="Normal 2 58 6" xfId="5883"/>
    <cellStyle name="Normal 2 58 6 10" xfId="5884"/>
    <cellStyle name="Normal 2 58 6 11" xfId="5885"/>
    <cellStyle name="Normal 2 58 6 12" xfId="5886"/>
    <cellStyle name="Normal 2 58 6 13" xfId="5887"/>
    <cellStyle name="Normal 2 58 6 14" xfId="5888"/>
    <cellStyle name="Normal 2 58 6 2" xfId="5889"/>
    <cellStyle name="Normal 2 58 6 3" xfId="5890"/>
    <cellStyle name="Normal 2 58 6 4" xfId="5891"/>
    <cellStyle name="Normal 2 58 6 5" xfId="5892"/>
    <cellStyle name="Normal 2 58 6 6" xfId="5893"/>
    <cellStyle name="Normal 2 58 6 7" xfId="5894"/>
    <cellStyle name="Normal 2 58 6 8" xfId="5895"/>
    <cellStyle name="Normal 2 58 6 9" xfId="5896"/>
    <cellStyle name="Normal 2 58 7" xfId="5897"/>
    <cellStyle name="Normal 2 58 7 10" xfId="5898"/>
    <cellStyle name="Normal 2 58 7 11" xfId="5899"/>
    <cellStyle name="Normal 2 58 7 12" xfId="5900"/>
    <cellStyle name="Normal 2 58 7 13" xfId="5901"/>
    <cellStyle name="Normal 2 58 7 14" xfId="5902"/>
    <cellStyle name="Normal 2 58 7 2" xfId="5903"/>
    <cellStyle name="Normal 2 58 7 3" xfId="5904"/>
    <cellStyle name="Normal 2 58 7 4" xfId="5905"/>
    <cellStyle name="Normal 2 58 7 5" xfId="5906"/>
    <cellStyle name="Normal 2 58 7 6" xfId="5907"/>
    <cellStyle name="Normal 2 58 7 7" xfId="5908"/>
    <cellStyle name="Normal 2 58 7 8" xfId="5909"/>
    <cellStyle name="Normal 2 58 7 9" xfId="5910"/>
    <cellStyle name="Normal 2 58 8" xfId="5911"/>
    <cellStyle name="Normal 2 58 8 10" xfId="5912"/>
    <cellStyle name="Normal 2 58 8 11" xfId="5913"/>
    <cellStyle name="Normal 2 58 8 12" xfId="5914"/>
    <cellStyle name="Normal 2 58 8 13" xfId="5915"/>
    <cellStyle name="Normal 2 58 8 14" xfId="5916"/>
    <cellStyle name="Normal 2 58 8 2" xfId="5917"/>
    <cellStyle name="Normal 2 58 8 3" xfId="5918"/>
    <cellStyle name="Normal 2 58 8 4" xfId="5919"/>
    <cellStyle name="Normal 2 58 8 5" xfId="5920"/>
    <cellStyle name="Normal 2 58 8 6" xfId="5921"/>
    <cellStyle name="Normal 2 58 8 7" xfId="5922"/>
    <cellStyle name="Normal 2 58 8 8" xfId="5923"/>
    <cellStyle name="Normal 2 58 8 9" xfId="5924"/>
    <cellStyle name="Normal 2 58 9" xfId="5925"/>
    <cellStyle name="Normal 2 58 9 10" xfId="5926"/>
    <cellStyle name="Normal 2 58 9 11" xfId="5927"/>
    <cellStyle name="Normal 2 58 9 12" xfId="5928"/>
    <cellStyle name="Normal 2 58 9 13" xfId="5929"/>
    <cellStyle name="Normal 2 58 9 14" xfId="5930"/>
    <cellStyle name="Normal 2 58 9 2" xfId="5931"/>
    <cellStyle name="Normal 2 58 9 3" xfId="5932"/>
    <cellStyle name="Normal 2 58 9 4" xfId="5933"/>
    <cellStyle name="Normal 2 58 9 5" xfId="5934"/>
    <cellStyle name="Normal 2 58 9 6" xfId="5935"/>
    <cellStyle name="Normal 2 58 9 7" xfId="5936"/>
    <cellStyle name="Normal 2 58 9 8" xfId="5937"/>
    <cellStyle name="Normal 2 58 9 9" xfId="5938"/>
    <cellStyle name="Normal 2 59" xfId="5939"/>
    <cellStyle name="Normal 2 59 10" xfId="5940"/>
    <cellStyle name="Normal 2 59 10 10" xfId="5941"/>
    <cellStyle name="Normal 2 59 10 11" xfId="5942"/>
    <cellStyle name="Normal 2 59 10 12" xfId="5943"/>
    <cellStyle name="Normal 2 59 10 13" xfId="5944"/>
    <cellStyle name="Normal 2 59 10 14" xfId="5945"/>
    <cellStyle name="Normal 2 59 10 2" xfId="5946"/>
    <cellStyle name="Normal 2 59 10 3" xfId="5947"/>
    <cellStyle name="Normal 2 59 10 4" xfId="5948"/>
    <cellStyle name="Normal 2 59 10 5" xfId="5949"/>
    <cellStyle name="Normal 2 59 10 6" xfId="5950"/>
    <cellStyle name="Normal 2 59 10 7" xfId="5951"/>
    <cellStyle name="Normal 2 59 10 8" xfId="5952"/>
    <cellStyle name="Normal 2 59 10 9" xfId="5953"/>
    <cellStyle name="Normal 2 59 11" xfId="5954"/>
    <cellStyle name="Normal 2 59 12" xfId="5955"/>
    <cellStyle name="Normal 2 59 13" xfId="5956"/>
    <cellStyle name="Normal 2 59 14" xfId="5957"/>
    <cellStyle name="Normal 2 59 15" xfId="5958"/>
    <cellStyle name="Normal 2 59 16" xfId="5959"/>
    <cellStyle name="Normal 2 59 17" xfId="5960"/>
    <cellStyle name="Normal 2 59 18" xfId="5961"/>
    <cellStyle name="Normal 2 59 19" xfId="5962"/>
    <cellStyle name="Normal 2 59 2" xfId="5963"/>
    <cellStyle name="Normal 2 59 2 10" xfId="5964"/>
    <cellStyle name="Normal 2 59 2 11" xfId="5965"/>
    <cellStyle name="Normal 2 59 2 12" xfId="5966"/>
    <cellStyle name="Normal 2 59 2 13" xfId="5967"/>
    <cellStyle name="Normal 2 59 2 14" xfId="5968"/>
    <cellStyle name="Normal 2 59 2 15" xfId="5969"/>
    <cellStyle name="Normal 2 59 2 2" xfId="5970"/>
    <cellStyle name="Normal 2 59 2 2 10" xfId="5971"/>
    <cellStyle name="Normal 2 59 2 2 11" xfId="5972"/>
    <cellStyle name="Normal 2 59 2 2 12" xfId="5973"/>
    <cellStyle name="Normal 2 59 2 2 13" xfId="5974"/>
    <cellStyle name="Normal 2 59 2 2 14" xfId="5975"/>
    <cellStyle name="Normal 2 59 2 2 2" xfId="5976"/>
    <cellStyle name="Normal 2 59 2 2 3" xfId="5977"/>
    <cellStyle name="Normal 2 59 2 2 4" xfId="5978"/>
    <cellStyle name="Normal 2 59 2 2 5" xfId="5979"/>
    <cellStyle name="Normal 2 59 2 2 6" xfId="5980"/>
    <cellStyle name="Normal 2 59 2 2 7" xfId="5981"/>
    <cellStyle name="Normal 2 59 2 2 8" xfId="5982"/>
    <cellStyle name="Normal 2 59 2 2 9" xfId="5983"/>
    <cellStyle name="Normal 2 59 2 3" xfId="5984"/>
    <cellStyle name="Normal 2 59 2 4" xfId="5985"/>
    <cellStyle name="Normal 2 59 2 5" xfId="5986"/>
    <cellStyle name="Normal 2 59 2 6" xfId="5987"/>
    <cellStyle name="Normal 2 59 2 7" xfId="5988"/>
    <cellStyle name="Normal 2 59 2 8" xfId="5989"/>
    <cellStyle name="Normal 2 59 2 9" xfId="5990"/>
    <cellStyle name="Normal 2 59 20" xfId="5991"/>
    <cellStyle name="Normal 2 59 21" xfId="5992"/>
    <cellStyle name="Normal 2 59 22" xfId="5993"/>
    <cellStyle name="Normal 2 59 23" xfId="5994"/>
    <cellStyle name="Normal 2 59 3" xfId="5995"/>
    <cellStyle name="Normal 2 59 3 10" xfId="5996"/>
    <cellStyle name="Normal 2 59 3 11" xfId="5997"/>
    <cellStyle name="Normal 2 59 3 12" xfId="5998"/>
    <cellStyle name="Normal 2 59 3 13" xfId="5999"/>
    <cellStyle name="Normal 2 59 3 14" xfId="6000"/>
    <cellStyle name="Normal 2 59 3 15" xfId="6001"/>
    <cellStyle name="Normal 2 59 3 2" xfId="6002"/>
    <cellStyle name="Normal 2 59 3 2 10" xfId="6003"/>
    <cellStyle name="Normal 2 59 3 2 11" xfId="6004"/>
    <cellStyle name="Normal 2 59 3 2 12" xfId="6005"/>
    <cellStyle name="Normal 2 59 3 2 13" xfId="6006"/>
    <cellStyle name="Normal 2 59 3 2 14" xfId="6007"/>
    <cellStyle name="Normal 2 59 3 2 2" xfId="6008"/>
    <cellStyle name="Normal 2 59 3 2 3" xfId="6009"/>
    <cellStyle name="Normal 2 59 3 2 4" xfId="6010"/>
    <cellStyle name="Normal 2 59 3 2 5" xfId="6011"/>
    <cellStyle name="Normal 2 59 3 2 6" xfId="6012"/>
    <cellStyle name="Normal 2 59 3 2 7" xfId="6013"/>
    <cellStyle name="Normal 2 59 3 2 8" xfId="6014"/>
    <cellStyle name="Normal 2 59 3 2 9" xfId="6015"/>
    <cellStyle name="Normal 2 59 3 3" xfId="6016"/>
    <cellStyle name="Normal 2 59 3 4" xfId="6017"/>
    <cellStyle name="Normal 2 59 3 5" xfId="6018"/>
    <cellStyle name="Normal 2 59 3 6" xfId="6019"/>
    <cellStyle name="Normal 2 59 3 7" xfId="6020"/>
    <cellStyle name="Normal 2 59 3 8" xfId="6021"/>
    <cellStyle name="Normal 2 59 3 9" xfId="6022"/>
    <cellStyle name="Normal 2 59 4" xfId="6023"/>
    <cellStyle name="Normal 2 59 4 10" xfId="6024"/>
    <cellStyle name="Normal 2 59 4 11" xfId="6025"/>
    <cellStyle name="Normal 2 59 4 12" xfId="6026"/>
    <cellStyle name="Normal 2 59 4 13" xfId="6027"/>
    <cellStyle name="Normal 2 59 4 14" xfId="6028"/>
    <cellStyle name="Normal 2 59 4 15" xfId="6029"/>
    <cellStyle name="Normal 2 59 4 2" xfId="6030"/>
    <cellStyle name="Normal 2 59 4 2 10" xfId="6031"/>
    <cellStyle name="Normal 2 59 4 2 11" xfId="6032"/>
    <cellStyle name="Normal 2 59 4 2 12" xfId="6033"/>
    <cellStyle name="Normal 2 59 4 2 13" xfId="6034"/>
    <cellStyle name="Normal 2 59 4 2 14" xfId="6035"/>
    <cellStyle name="Normal 2 59 4 2 2" xfId="6036"/>
    <cellStyle name="Normal 2 59 4 2 3" xfId="6037"/>
    <cellStyle name="Normal 2 59 4 2 4" xfId="6038"/>
    <cellStyle name="Normal 2 59 4 2 5" xfId="6039"/>
    <cellStyle name="Normal 2 59 4 2 6" xfId="6040"/>
    <cellStyle name="Normal 2 59 4 2 7" xfId="6041"/>
    <cellStyle name="Normal 2 59 4 2 8" xfId="6042"/>
    <cellStyle name="Normal 2 59 4 2 9" xfId="6043"/>
    <cellStyle name="Normal 2 59 4 3" xfId="6044"/>
    <cellStyle name="Normal 2 59 4 4" xfId="6045"/>
    <cellStyle name="Normal 2 59 4 5" xfId="6046"/>
    <cellStyle name="Normal 2 59 4 6" xfId="6047"/>
    <cellStyle name="Normal 2 59 4 7" xfId="6048"/>
    <cellStyle name="Normal 2 59 4 8" xfId="6049"/>
    <cellStyle name="Normal 2 59 4 9" xfId="6050"/>
    <cellStyle name="Normal 2 59 5" xfId="6051"/>
    <cellStyle name="Normal 2 59 5 10" xfId="6052"/>
    <cellStyle name="Normal 2 59 5 11" xfId="6053"/>
    <cellStyle name="Normal 2 59 5 12" xfId="6054"/>
    <cellStyle name="Normal 2 59 5 13" xfId="6055"/>
    <cellStyle name="Normal 2 59 5 14" xfId="6056"/>
    <cellStyle name="Normal 2 59 5 2" xfId="6057"/>
    <cellStyle name="Normal 2 59 5 3" xfId="6058"/>
    <cellStyle name="Normal 2 59 5 4" xfId="6059"/>
    <cellStyle name="Normal 2 59 5 5" xfId="6060"/>
    <cellStyle name="Normal 2 59 5 6" xfId="6061"/>
    <cellStyle name="Normal 2 59 5 7" xfId="6062"/>
    <cellStyle name="Normal 2 59 5 8" xfId="6063"/>
    <cellStyle name="Normal 2 59 5 9" xfId="6064"/>
    <cellStyle name="Normal 2 59 6" xfId="6065"/>
    <cellStyle name="Normal 2 59 6 10" xfId="6066"/>
    <cellStyle name="Normal 2 59 6 11" xfId="6067"/>
    <cellStyle name="Normal 2 59 6 12" xfId="6068"/>
    <cellStyle name="Normal 2 59 6 13" xfId="6069"/>
    <cellStyle name="Normal 2 59 6 14" xfId="6070"/>
    <cellStyle name="Normal 2 59 6 2" xfId="6071"/>
    <cellStyle name="Normal 2 59 6 3" xfId="6072"/>
    <cellStyle name="Normal 2 59 6 4" xfId="6073"/>
    <cellStyle name="Normal 2 59 6 5" xfId="6074"/>
    <cellStyle name="Normal 2 59 6 6" xfId="6075"/>
    <cellStyle name="Normal 2 59 6 7" xfId="6076"/>
    <cellStyle name="Normal 2 59 6 8" xfId="6077"/>
    <cellStyle name="Normal 2 59 6 9" xfId="6078"/>
    <cellStyle name="Normal 2 59 7" xfId="6079"/>
    <cellStyle name="Normal 2 59 7 10" xfId="6080"/>
    <cellStyle name="Normal 2 59 7 11" xfId="6081"/>
    <cellStyle name="Normal 2 59 7 12" xfId="6082"/>
    <cellStyle name="Normal 2 59 7 13" xfId="6083"/>
    <cellStyle name="Normal 2 59 7 14" xfId="6084"/>
    <cellStyle name="Normal 2 59 7 2" xfId="6085"/>
    <cellStyle name="Normal 2 59 7 3" xfId="6086"/>
    <cellStyle name="Normal 2 59 7 4" xfId="6087"/>
    <cellStyle name="Normal 2 59 7 5" xfId="6088"/>
    <cellStyle name="Normal 2 59 7 6" xfId="6089"/>
    <cellStyle name="Normal 2 59 7 7" xfId="6090"/>
    <cellStyle name="Normal 2 59 7 8" xfId="6091"/>
    <cellStyle name="Normal 2 59 7 9" xfId="6092"/>
    <cellStyle name="Normal 2 59 8" xfId="6093"/>
    <cellStyle name="Normal 2 59 8 10" xfId="6094"/>
    <cellStyle name="Normal 2 59 8 11" xfId="6095"/>
    <cellStyle name="Normal 2 59 8 12" xfId="6096"/>
    <cellStyle name="Normal 2 59 8 13" xfId="6097"/>
    <cellStyle name="Normal 2 59 8 14" xfId="6098"/>
    <cellStyle name="Normal 2 59 8 2" xfId="6099"/>
    <cellStyle name="Normal 2 59 8 3" xfId="6100"/>
    <cellStyle name="Normal 2 59 8 4" xfId="6101"/>
    <cellStyle name="Normal 2 59 8 5" xfId="6102"/>
    <cellStyle name="Normal 2 59 8 6" xfId="6103"/>
    <cellStyle name="Normal 2 59 8 7" xfId="6104"/>
    <cellStyle name="Normal 2 59 8 8" xfId="6105"/>
    <cellStyle name="Normal 2 59 8 9" xfId="6106"/>
    <cellStyle name="Normal 2 59 9" xfId="6107"/>
    <cellStyle name="Normal 2 59 9 10" xfId="6108"/>
    <cellStyle name="Normal 2 59 9 11" xfId="6109"/>
    <cellStyle name="Normal 2 59 9 12" xfId="6110"/>
    <cellStyle name="Normal 2 59 9 13" xfId="6111"/>
    <cellStyle name="Normal 2 59 9 14" xfId="6112"/>
    <cellStyle name="Normal 2 59 9 2" xfId="6113"/>
    <cellStyle name="Normal 2 59 9 3" xfId="6114"/>
    <cellStyle name="Normal 2 59 9 4" xfId="6115"/>
    <cellStyle name="Normal 2 59 9 5" xfId="6116"/>
    <cellStyle name="Normal 2 59 9 6" xfId="6117"/>
    <cellStyle name="Normal 2 59 9 7" xfId="6118"/>
    <cellStyle name="Normal 2 59 9 8" xfId="6119"/>
    <cellStyle name="Normal 2 59 9 9" xfId="6120"/>
    <cellStyle name="Normal 2 6" xfId="174"/>
    <cellStyle name="Normal 2 6 2" xfId="6121"/>
    <cellStyle name="Normal 2 6 2 2" xfId="6122"/>
    <cellStyle name="Normal 2 6 2 2 2" xfId="6123"/>
    <cellStyle name="Normal 2 6 2 3" xfId="6124"/>
    <cellStyle name="Normal 2 6 2 3 2" xfId="6125"/>
    <cellStyle name="Normal 2 6 2 4" xfId="6126"/>
    <cellStyle name="Normal 2 6 2 4 2" xfId="6127"/>
    <cellStyle name="Normal 2 6 2 5" xfId="6128"/>
    <cellStyle name="Normal 2 6 2 5 2" xfId="6129"/>
    <cellStyle name="Normal 2 6 2 6" xfId="6130"/>
    <cellStyle name="Normal 2 6 2 6 2" xfId="6131"/>
    <cellStyle name="Normal 2 6 2 7" xfId="6132"/>
    <cellStyle name="Normal 2 6 2 7 2" xfId="6133"/>
    <cellStyle name="Normal 2 6 3" xfId="6134"/>
    <cellStyle name="Normal 2 6 4" xfId="6135"/>
    <cellStyle name="Normal 2 6 5" xfId="6136"/>
    <cellStyle name="Normal 2 6 6" xfId="6137"/>
    <cellStyle name="Normal 2 6 7" xfId="6138"/>
    <cellStyle name="Normal 2 6 8" xfId="6139"/>
    <cellStyle name="Normal 2 60" xfId="6140"/>
    <cellStyle name="Normal 2 60 10" xfId="6141"/>
    <cellStyle name="Normal 2 60 10 10" xfId="6142"/>
    <cellStyle name="Normal 2 60 10 11" xfId="6143"/>
    <cellStyle name="Normal 2 60 10 12" xfId="6144"/>
    <cellStyle name="Normal 2 60 10 13" xfId="6145"/>
    <cellStyle name="Normal 2 60 10 14" xfId="6146"/>
    <cellStyle name="Normal 2 60 10 2" xfId="6147"/>
    <cellStyle name="Normal 2 60 10 3" xfId="6148"/>
    <cellStyle name="Normal 2 60 10 4" xfId="6149"/>
    <cellStyle name="Normal 2 60 10 5" xfId="6150"/>
    <cellStyle name="Normal 2 60 10 6" xfId="6151"/>
    <cellStyle name="Normal 2 60 10 7" xfId="6152"/>
    <cellStyle name="Normal 2 60 10 8" xfId="6153"/>
    <cellStyle name="Normal 2 60 10 9" xfId="6154"/>
    <cellStyle name="Normal 2 60 11" xfId="6155"/>
    <cellStyle name="Normal 2 60 12" xfId="6156"/>
    <cellStyle name="Normal 2 60 13" xfId="6157"/>
    <cellStyle name="Normal 2 60 14" xfId="6158"/>
    <cellStyle name="Normal 2 60 15" xfId="6159"/>
    <cellStyle name="Normal 2 60 16" xfId="6160"/>
    <cellStyle name="Normal 2 60 17" xfId="6161"/>
    <cellStyle name="Normal 2 60 18" xfId="6162"/>
    <cellStyle name="Normal 2 60 19" xfId="6163"/>
    <cellStyle name="Normal 2 60 2" xfId="6164"/>
    <cellStyle name="Normal 2 60 2 10" xfId="6165"/>
    <cellStyle name="Normal 2 60 2 11" xfId="6166"/>
    <cellStyle name="Normal 2 60 2 12" xfId="6167"/>
    <cellStyle name="Normal 2 60 2 13" xfId="6168"/>
    <cellStyle name="Normal 2 60 2 14" xfId="6169"/>
    <cellStyle name="Normal 2 60 2 15" xfId="6170"/>
    <cellStyle name="Normal 2 60 2 2" xfId="6171"/>
    <cellStyle name="Normal 2 60 2 2 10" xfId="6172"/>
    <cellStyle name="Normal 2 60 2 2 11" xfId="6173"/>
    <cellStyle name="Normal 2 60 2 2 12" xfId="6174"/>
    <cellStyle name="Normal 2 60 2 2 13" xfId="6175"/>
    <cellStyle name="Normal 2 60 2 2 14" xfId="6176"/>
    <cellStyle name="Normal 2 60 2 2 2" xfId="6177"/>
    <cellStyle name="Normal 2 60 2 2 3" xfId="6178"/>
    <cellStyle name="Normal 2 60 2 2 4" xfId="6179"/>
    <cellStyle name="Normal 2 60 2 2 5" xfId="6180"/>
    <cellStyle name="Normal 2 60 2 2 6" xfId="6181"/>
    <cellStyle name="Normal 2 60 2 2 7" xfId="6182"/>
    <cellStyle name="Normal 2 60 2 2 8" xfId="6183"/>
    <cellStyle name="Normal 2 60 2 2 9" xfId="6184"/>
    <cellStyle name="Normal 2 60 2 3" xfId="6185"/>
    <cellStyle name="Normal 2 60 2 4" xfId="6186"/>
    <cellStyle name="Normal 2 60 2 5" xfId="6187"/>
    <cellStyle name="Normal 2 60 2 6" xfId="6188"/>
    <cellStyle name="Normal 2 60 2 7" xfId="6189"/>
    <cellStyle name="Normal 2 60 2 8" xfId="6190"/>
    <cellStyle name="Normal 2 60 2 9" xfId="6191"/>
    <cellStyle name="Normal 2 60 20" xfId="6192"/>
    <cellStyle name="Normal 2 60 21" xfId="6193"/>
    <cellStyle name="Normal 2 60 22" xfId="6194"/>
    <cellStyle name="Normal 2 60 23" xfId="6195"/>
    <cellStyle name="Normal 2 60 3" xfId="6196"/>
    <cellStyle name="Normal 2 60 3 10" xfId="6197"/>
    <cellStyle name="Normal 2 60 3 11" xfId="6198"/>
    <cellStyle name="Normal 2 60 3 12" xfId="6199"/>
    <cellStyle name="Normal 2 60 3 13" xfId="6200"/>
    <cellStyle name="Normal 2 60 3 14" xfId="6201"/>
    <cellStyle name="Normal 2 60 3 15" xfId="6202"/>
    <cellStyle name="Normal 2 60 3 2" xfId="6203"/>
    <cellStyle name="Normal 2 60 3 2 10" xfId="6204"/>
    <cellStyle name="Normal 2 60 3 2 11" xfId="6205"/>
    <cellStyle name="Normal 2 60 3 2 12" xfId="6206"/>
    <cellStyle name="Normal 2 60 3 2 13" xfId="6207"/>
    <cellStyle name="Normal 2 60 3 2 14" xfId="6208"/>
    <cellStyle name="Normal 2 60 3 2 2" xfId="6209"/>
    <cellStyle name="Normal 2 60 3 2 3" xfId="6210"/>
    <cellStyle name="Normal 2 60 3 2 4" xfId="6211"/>
    <cellStyle name="Normal 2 60 3 2 5" xfId="6212"/>
    <cellStyle name="Normal 2 60 3 2 6" xfId="6213"/>
    <cellStyle name="Normal 2 60 3 2 7" xfId="6214"/>
    <cellStyle name="Normal 2 60 3 2 8" xfId="6215"/>
    <cellStyle name="Normal 2 60 3 2 9" xfId="6216"/>
    <cellStyle name="Normal 2 60 3 3" xfId="6217"/>
    <cellStyle name="Normal 2 60 3 4" xfId="6218"/>
    <cellStyle name="Normal 2 60 3 5" xfId="6219"/>
    <cellStyle name="Normal 2 60 3 6" xfId="6220"/>
    <cellStyle name="Normal 2 60 3 7" xfId="6221"/>
    <cellStyle name="Normal 2 60 3 8" xfId="6222"/>
    <cellStyle name="Normal 2 60 3 9" xfId="6223"/>
    <cellStyle name="Normal 2 60 4" xfId="6224"/>
    <cellStyle name="Normal 2 60 4 10" xfId="6225"/>
    <cellStyle name="Normal 2 60 4 11" xfId="6226"/>
    <cellStyle name="Normal 2 60 4 12" xfId="6227"/>
    <cellStyle name="Normal 2 60 4 13" xfId="6228"/>
    <cellStyle name="Normal 2 60 4 14" xfId="6229"/>
    <cellStyle name="Normal 2 60 4 15" xfId="6230"/>
    <cellStyle name="Normal 2 60 4 2" xfId="6231"/>
    <cellStyle name="Normal 2 60 4 2 10" xfId="6232"/>
    <cellStyle name="Normal 2 60 4 2 11" xfId="6233"/>
    <cellStyle name="Normal 2 60 4 2 12" xfId="6234"/>
    <cellStyle name="Normal 2 60 4 2 13" xfId="6235"/>
    <cellStyle name="Normal 2 60 4 2 14" xfId="6236"/>
    <cellStyle name="Normal 2 60 4 2 2" xfId="6237"/>
    <cellStyle name="Normal 2 60 4 2 3" xfId="6238"/>
    <cellStyle name="Normal 2 60 4 2 4" xfId="6239"/>
    <cellStyle name="Normal 2 60 4 2 5" xfId="6240"/>
    <cellStyle name="Normal 2 60 4 2 6" xfId="6241"/>
    <cellStyle name="Normal 2 60 4 2 7" xfId="6242"/>
    <cellStyle name="Normal 2 60 4 2 8" xfId="6243"/>
    <cellStyle name="Normal 2 60 4 2 9" xfId="6244"/>
    <cellStyle name="Normal 2 60 4 3" xfId="6245"/>
    <cellStyle name="Normal 2 60 4 4" xfId="6246"/>
    <cellStyle name="Normal 2 60 4 5" xfId="6247"/>
    <cellStyle name="Normal 2 60 4 6" xfId="6248"/>
    <cellStyle name="Normal 2 60 4 7" xfId="6249"/>
    <cellStyle name="Normal 2 60 4 8" xfId="6250"/>
    <cellStyle name="Normal 2 60 4 9" xfId="6251"/>
    <cellStyle name="Normal 2 60 5" xfId="6252"/>
    <cellStyle name="Normal 2 60 5 10" xfId="6253"/>
    <cellStyle name="Normal 2 60 5 11" xfId="6254"/>
    <cellStyle name="Normal 2 60 5 12" xfId="6255"/>
    <cellStyle name="Normal 2 60 5 13" xfId="6256"/>
    <cellStyle name="Normal 2 60 5 14" xfId="6257"/>
    <cellStyle name="Normal 2 60 5 2" xfId="6258"/>
    <cellStyle name="Normal 2 60 5 3" xfId="6259"/>
    <cellStyle name="Normal 2 60 5 4" xfId="6260"/>
    <cellStyle name="Normal 2 60 5 5" xfId="6261"/>
    <cellStyle name="Normal 2 60 5 6" xfId="6262"/>
    <cellStyle name="Normal 2 60 5 7" xfId="6263"/>
    <cellStyle name="Normal 2 60 5 8" xfId="6264"/>
    <cellStyle name="Normal 2 60 5 9" xfId="6265"/>
    <cellStyle name="Normal 2 60 6" xfId="6266"/>
    <cellStyle name="Normal 2 60 6 10" xfId="6267"/>
    <cellStyle name="Normal 2 60 6 11" xfId="6268"/>
    <cellStyle name="Normal 2 60 6 12" xfId="6269"/>
    <cellStyle name="Normal 2 60 6 13" xfId="6270"/>
    <cellStyle name="Normal 2 60 6 14" xfId="6271"/>
    <cellStyle name="Normal 2 60 6 2" xfId="6272"/>
    <cellStyle name="Normal 2 60 6 3" xfId="6273"/>
    <cellStyle name="Normal 2 60 6 4" xfId="6274"/>
    <cellStyle name="Normal 2 60 6 5" xfId="6275"/>
    <cellStyle name="Normal 2 60 6 6" xfId="6276"/>
    <cellStyle name="Normal 2 60 6 7" xfId="6277"/>
    <cellStyle name="Normal 2 60 6 8" xfId="6278"/>
    <cellStyle name="Normal 2 60 6 9" xfId="6279"/>
    <cellStyle name="Normal 2 60 7" xfId="6280"/>
    <cellStyle name="Normal 2 60 7 10" xfId="6281"/>
    <cellStyle name="Normal 2 60 7 11" xfId="6282"/>
    <cellStyle name="Normal 2 60 7 12" xfId="6283"/>
    <cellStyle name="Normal 2 60 7 13" xfId="6284"/>
    <cellStyle name="Normal 2 60 7 14" xfId="6285"/>
    <cellStyle name="Normal 2 60 7 2" xfId="6286"/>
    <cellStyle name="Normal 2 60 7 3" xfId="6287"/>
    <cellStyle name="Normal 2 60 7 4" xfId="6288"/>
    <cellStyle name="Normal 2 60 7 5" xfId="6289"/>
    <cellStyle name="Normal 2 60 7 6" xfId="6290"/>
    <cellStyle name="Normal 2 60 7 7" xfId="6291"/>
    <cellStyle name="Normal 2 60 7 8" xfId="6292"/>
    <cellStyle name="Normal 2 60 7 9" xfId="6293"/>
    <cellStyle name="Normal 2 60 8" xfId="6294"/>
    <cellStyle name="Normal 2 60 8 10" xfId="6295"/>
    <cellStyle name="Normal 2 60 8 11" xfId="6296"/>
    <cellStyle name="Normal 2 60 8 12" xfId="6297"/>
    <cellStyle name="Normal 2 60 8 13" xfId="6298"/>
    <cellStyle name="Normal 2 60 8 14" xfId="6299"/>
    <cellStyle name="Normal 2 60 8 2" xfId="6300"/>
    <cellStyle name="Normal 2 60 8 3" xfId="6301"/>
    <cellStyle name="Normal 2 60 8 4" xfId="6302"/>
    <cellStyle name="Normal 2 60 8 5" xfId="6303"/>
    <cellStyle name="Normal 2 60 8 6" xfId="6304"/>
    <cellStyle name="Normal 2 60 8 7" xfId="6305"/>
    <cellStyle name="Normal 2 60 8 8" xfId="6306"/>
    <cellStyle name="Normal 2 60 8 9" xfId="6307"/>
    <cellStyle name="Normal 2 60 9" xfId="6308"/>
    <cellStyle name="Normal 2 60 9 10" xfId="6309"/>
    <cellStyle name="Normal 2 60 9 11" xfId="6310"/>
    <cellStyle name="Normal 2 60 9 12" xfId="6311"/>
    <cellStyle name="Normal 2 60 9 13" xfId="6312"/>
    <cellStyle name="Normal 2 60 9 14" xfId="6313"/>
    <cellStyle name="Normal 2 60 9 2" xfId="6314"/>
    <cellStyle name="Normal 2 60 9 3" xfId="6315"/>
    <cellStyle name="Normal 2 60 9 4" xfId="6316"/>
    <cellStyle name="Normal 2 60 9 5" xfId="6317"/>
    <cellStyle name="Normal 2 60 9 6" xfId="6318"/>
    <cellStyle name="Normal 2 60 9 7" xfId="6319"/>
    <cellStyle name="Normal 2 60 9 8" xfId="6320"/>
    <cellStyle name="Normal 2 60 9 9" xfId="6321"/>
    <cellStyle name="Normal 2 61" xfId="6322"/>
    <cellStyle name="Normal 2 61 10" xfId="6323"/>
    <cellStyle name="Normal 2 61 10 10" xfId="6324"/>
    <cellStyle name="Normal 2 61 10 11" xfId="6325"/>
    <cellStyle name="Normal 2 61 10 12" xfId="6326"/>
    <cellStyle name="Normal 2 61 10 13" xfId="6327"/>
    <cellStyle name="Normal 2 61 10 14" xfId="6328"/>
    <cellStyle name="Normal 2 61 10 2" xfId="6329"/>
    <cellStyle name="Normal 2 61 10 3" xfId="6330"/>
    <cellStyle name="Normal 2 61 10 4" xfId="6331"/>
    <cellStyle name="Normal 2 61 10 5" xfId="6332"/>
    <cellStyle name="Normal 2 61 10 6" xfId="6333"/>
    <cellStyle name="Normal 2 61 10 7" xfId="6334"/>
    <cellStyle name="Normal 2 61 10 8" xfId="6335"/>
    <cellStyle name="Normal 2 61 10 9" xfId="6336"/>
    <cellStyle name="Normal 2 61 11" xfId="6337"/>
    <cellStyle name="Normal 2 61 12" xfId="6338"/>
    <cellStyle name="Normal 2 61 13" xfId="6339"/>
    <cellStyle name="Normal 2 61 14" xfId="6340"/>
    <cellStyle name="Normal 2 61 15" xfId="6341"/>
    <cellStyle name="Normal 2 61 16" xfId="6342"/>
    <cellStyle name="Normal 2 61 17" xfId="6343"/>
    <cellStyle name="Normal 2 61 18" xfId="6344"/>
    <cellStyle name="Normal 2 61 19" xfId="6345"/>
    <cellStyle name="Normal 2 61 2" xfId="6346"/>
    <cellStyle name="Normal 2 61 2 10" xfId="6347"/>
    <cellStyle name="Normal 2 61 2 11" xfId="6348"/>
    <cellStyle name="Normal 2 61 2 12" xfId="6349"/>
    <cellStyle name="Normal 2 61 2 13" xfId="6350"/>
    <cellStyle name="Normal 2 61 2 14" xfId="6351"/>
    <cellStyle name="Normal 2 61 2 15" xfId="6352"/>
    <cellStyle name="Normal 2 61 2 2" xfId="6353"/>
    <cellStyle name="Normal 2 61 2 2 10" xfId="6354"/>
    <cellStyle name="Normal 2 61 2 2 11" xfId="6355"/>
    <cellStyle name="Normal 2 61 2 2 12" xfId="6356"/>
    <cellStyle name="Normal 2 61 2 2 13" xfId="6357"/>
    <cellStyle name="Normal 2 61 2 2 14" xfId="6358"/>
    <cellStyle name="Normal 2 61 2 2 2" xfId="6359"/>
    <cellStyle name="Normal 2 61 2 2 3" xfId="6360"/>
    <cellStyle name="Normal 2 61 2 2 4" xfId="6361"/>
    <cellStyle name="Normal 2 61 2 2 5" xfId="6362"/>
    <cellStyle name="Normal 2 61 2 2 6" xfId="6363"/>
    <cellStyle name="Normal 2 61 2 2 7" xfId="6364"/>
    <cellStyle name="Normal 2 61 2 2 8" xfId="6365"/>
    <cellStyle name="Normal 2 61 2 2 9" xfId="6366"/>
    <cellStyle name="Normal 2 61 2 3" xfId="6367"/>
    <cellStyle name="Normal 2 61 2 4" xfId="6368"/>
    <cellStyle name="Normal 2 61 2 5" xfId="6369"/>
    <cellStyle name="Normal 2 61 2 6" xfId="6370"/>
    <cellStyle name="Normal 2 61 2 7" xfId="6371"/>
    <cellStyle name="Normal 2 61 2 8" xfId="6372"/>
    <cellStyle name="Normal 2 61 2 9" xfId="6373"/>
    <cellStyle name="Normal 2 61 20" xfId="6374"/>
    <cellStyle name="Normal 2 61 21" xfId="6375"/>
    <cellStyle name="Normal 2 61 22" xfId="6376"/>
    <cellStyle name="Normal 2 61 23" xfId="6377"/>
    <cellStyle name="Normal 2 61 3" xfId="6378"/>
    <cellStyle name="Normal 2 61 3 10" xfId="6379"/>
    <cellStyle name="Normal 2 61 3 11" xfId="6380"/>
    <cellStyle name="Normal 2 61 3 12" xfId="6381"/>
    <cellStyle name="Normal 2 61 3 13" xfId="6382"/>
    <cellStyle name="Normal 2 61 3 14" xfId="6383"/>
    <cellStyle name="Normal 2 61 3 15" xfId="6384"/>
    <cellStyle name="Normal 2 61 3 2" xfId="6385"/>
    <cellStyle name="Normal 2 61 3 2 10" xfId="6386"/>
    <cellStyle name="Normal 2 61 3 2 11" xfId="6387"/>
    <cellStyle name="Normal 2 61 3 2 12" xfId="6388"/>
    <cellStyle name="Normal 2 61 3 2 13" xfId="6389"/>
    <cellStyle name="Normal 2 61 3 2 14" xfId="6390"/>
    <cellStyle name="Normal 2 61 3 2 2" xfId="6391"/>
    <cellStyle name="Normal 2 61 3 2 3" xfId="6392"/>
    <cellStyle name="Normal 2 61 3 2 4" xfId="6393"/>
    <cellStyle name="Normal 2 61 3 2 5" xfId="6394"/>
    <cellStyle name="Normal 2 61 3 2 6" xfId="6395"/>
    <cellStyle name="Normal 2 61 3 2 7" xfId="6396"/>
    <cellStyle name="Normal 2 61 3 2 8" xfId="6397"/>
    <cellStyle name="Normal 2 61 3 2 9" xfId="6398"/>
    <cellStyle name="Normal 2 61 3 3" xfId="6399"/>
    <cellStyle name="Normal 2 61 3 4" xfId="6400"/>
    <cellStyle name="Normal 2 61 3 5" xfId="6401"/>
    <cellStyle name="Normal 2 61 3 6" xfId="6402"/>
    <cellStyle name="Normal 2 61 3 7" xfId="6403"/>
    <cellStyle name="Normal 2 61 3 8" xfId="6404"/>
    <cellStyle name="Normal 2 61 3 9" xfId="6405"/>
    <cellStyle name="Normal 2 61 4" xfId="6406"/>
    <cellStyle name="Normal 2 61 4 10" xfId="6407"/>
    <cellStyle name="Normal 2 61 4 11" xfId="6408"/>
    <cellStyle name="Normal 2 61 4 12" xfId="6409"/>
    <cellStyle name="Normal 2 61 4 13" xfId="6410"/>
    <cellStyle name="Normal 2 61 4 14" xfId="6411"/>
    <cellStyle name="Normal 2 61 4 15" xfId="6412"/>
    <cellStyle name="Normal 2 61 4 2" xfId="6413"/>
    <cellStyle name="Normal 2 61 4 2 10" xfId="6414"/>
    <cellStyle name="Normal 2 61 4 2 11" xfId="6415"/>
    <cellStyle name="Normal 2 61 4 2 12" xfId="6416"/>
    <cellStyle name="Normal 2 61 4 2 13" xfId="6417"/>
    <cellStyle name="Normal 2 61 4 2 14" xfId="6418"/>
    <cellStyle name="Normal 2 61 4 2 2" xfId="6419"/>
    <cellStyle name="Normal 2 61 4 2 3" xfId="6420"/>
    <cellStyle name="Normal 2 61 4 2 4" xfId="6421"/>
    <cellStyle name="Normal 2 61 4 2 5" xfId="6422"/>
    <cellStyle name="Normal 2 61 4 2 6" xfId="6423"/>
    <cellStyle name="Normal 2 61 4 2 7" xfId="6424"/>
    <cellStyle name="Normal 2 61 4 2 8" xfId="6425"/>
    <cellStyle name="Normal 2 61 4 2 9" xfId="6426"/>
    <cellStyle name="Normal 2 61 4 3" xfId="6427"/>
    <cellStyle name="Normal 2 61 4 4" xfId="6428"/>
    <cellStyle name="Normal 2 61 4 5" xfId="6429"/>
    <cellStyle name="Normal 2 61 4 6" xfId="6430"/>
    <cellStyle name="Normal 2 61 4 7" xfId="6431"/>
    <cellStyle name="Normal 2 61 4 8" xfId="6432"/>
    <cellStyle name="Normal 2 61 4 9" xfId="6433"/>
    <cellStyle name="Normal 2 61 5" xfId="6434"/>
    <cellStyle name="Normal 2 61 5 10" xfId="6435"/>
    <cellStyle name="Normal 2 61 5 11" xfId="6436"/>
    <cellStyle name="Normal 2 61 5 12" xfId="6437"/>
    <cellStyle name="Normal 2 61 5 13" xfId="6438"/>
    <cellStyle name="Normal 2 61 5 14" xfId="6439"/>
    <cellStyle name="Normal 2 61 5 2" xfId="6440"/>
    <cellStyle name="Normal 2 61 5 3" xfId="6441"/>
    <cellStyle name="Normal 2 61 5 4" xfId="6442"/>
    <cellStyle name="Normal 2 61 5 5" xfId="6443"/>
    <cellStyle name="Normal 2 61 5 6" xfId="6444"/>
    <cellStyle name="Normal 2 61 5 7" xfId="6445"/>
    <cellStyle name="Normal 2 61 5 8" xfId="6446"/>
    <cellStyle name="Normal 2 61 5 9" xfId="6447"/>
    <cellStyle name="Normal 2 61 6" xfId="6448"/>
    <cellStyle name="Normal 2 61 6 10" xfId="6449"/>
    <cellStyle name="Normal 2 61 6 11" xfId="6450"/>
    <cellStyle name="Normal 2 61 6 12" xfId="6451"/>
    <cellStyle name="Normal 2 61 6 13" xfId="6452"/>
    <cellStyle name="Normal 2 61 6 14" xfId="6453"/>
    <cellStyle name="Normal 2 61 6 2" xfId="6454"/>
    <cellStyle name="Normal 2 61 6 3" xfId="6455"/>
    <cellStyle name="Normal 2 61 6 4" xfId="6456"/>
    <cellStyle name="Normal 2 61 6 5" xfId="6457"/>
    <cellStyle name="Normal 2 61 6 6" xfId="6458"/>
    <cellStyle name="Normal 2 61 6 7" xfId="6459"/>
    <cellStyle name="Normal 2 61 6 8" xfId="6460"/>
    <cellStyle name="Normal 2 61 6 9" xfId="6461"/>
    <cellStyle name="Normal 2 61 7" xfId="6462"/>
    <cellStyle name="Normal 2 61 7 10" xfId="6463"/>
    <cellStyle name="Normal 2 61 7 11" xfId="6464"/>
    <cellStyle name="Normal 2 61 7 12" xfId="6465"/>
    <cellStyle name="Normal 2 61 7 13" xfId="6466"/>
    <cellStyle name="Normal 2 61 7 14" xfId="6467"/>
    <cellStyle name="Normal 2 61 7 2" xfId="6468"/>
    <cellStyle name="Normal 2 61 7 3" xfId="6469"/>
    <cellStyle name="Normal 2 61 7 4" xfId="6470"/>
    <cellStyle name="Normal 2 61 7 5" xfId="6471"/>
    <cellStyle name="Normal 2 61 7 6" xfId="6472"/>
    <cellStyle name="Normal 2 61 7 7" xfId="6473"/>
    <cellStyle name="Normal 2 61 7 8" xfId="6474"/>
    <cellStyle name="Normal 2 61 7 9" xfId="6475"/>
    <cellStyle name="Normal 2 61 8" xfId="6476"/>
    <cellStyle name="Normal 2 61 8 10" xfId="6477"/>
    <cellStyle name="Normal 2 61 8 11" xfId="6478"/>
    <cellStyle name="Normal 2 61 8 12" xfId="6479"/>
    <cellStyle name="Normal 2 61 8 13" xfId="6480"/>
    <cellStyle name="Normal 2 61 8 14" xfId="6481"/>
    <cellStyle name="Normal 2 61 8 2" xfId="6482"/>
    <cellStyle name="Normal 2 61 8 3" xfId="6483"/>
    <cellStyle name="Normal 2 61 8 4" xfId="6484"/>
    <cellStyle name="Normal 2 61 8 5" xfId="6485"/>
    <cellStyle name="Normal 2 61 8 6" xfId="6486"/>
    <cellStyle name="Normal 2 61 8 7" xfId="6487"/>
    <cellStyle name="Normal 2 61 8 8" xfId="6488"/>
    <cellStyle name="Normal 2 61 8 9" xfId="6489"/>
    <cellStyle name="Normal 2 61 9" xfId="6490"/>
    <cellStyle name="Normal 2 61 9 10" xfId="6491"/>
    <cellStyle name="Normal 2 61 9 11" xfId="6492"/>
    <cellStyle name="Normal 2 61 9 12" xfId="6493"/>
    <cellStyle name="Normal 2 61 9 13" xfId="6494"/>
    <cellStyle name="Normal 2 61 9 14" xfId="6495"/>
    <cellStyle name="Normal 2 61 9 2" xfId="6496"/>
    <cellStyle name="Normal 2 61 9 3" xfId="6497"/>
    <cellStyle name="Normal 2 61 9 4" xfId="6498"/>
    <cellStyle name="Normal 2 61 9 5" xfId="6499"/>
    <cellStyle name="Normal 2 61 9 6" xfId="6500"/>
    <cellStyle name="Normal 2 61 9 7" xfId="6501"/>
    <cellStyle name="Normal 2 61 9 8" xfId="6502"/>
    <cellStyle name="Normal 2 61 9 9" xfId="6503"/>
    <cellStyle name="Normal 2 62" xfId="6504"/>
    <cellStyle name="Normal 2 62 10" xfId="6505"/>
    <cellStyle name="Normal 2 62 10 10" xfId="6506"/>
    <cellStyle name="Normal 2 62 10 11" xfId="6507"/>
    <cellStyle name="Normal 2 62 10 12" xfId="6508"/>
    <cellStyle name="Normal 2 62 10 13" xfId="6509"/>
    <cellStyle name="Normal 2 62 10 14" xfId="6510"/>
    <cellStyle name="Normal 2 62 10 2" xfId="6511"/>
    <cellStyle name="Normal 2 62 10 3" xfId="6512"/>
    <cellStyle name="Normal 2 62 10 4" xfId="6513"/>
    <cellStyle name="Normal 2 62 10 5" xfId="6514"/>
    <cellStyle name="Normal 2 62 10 6" xfId="6515"/>
    <cellStyle name="Normal 2 62 10 7" xfId="6516"/>
    <cellStyle name="Normal 2 62 10 8" xfId="6517"/>
    <cellStyle name="Normal 2 62 10 9" xfId="6518"/>
    <cellStyle name="Normal 2 62 11" xfId="6519"/>
    <cellStyle name="Normal 2 62 12" xfId="6520"/>
    <cellStyle name="Normal 2 62 13" xfId="6521"/>
    <cellStyle name="Normal 2 62 14" xfId="6522"/>
    <cellStyle name="Normal 2 62 15" xfId="6523"/>
    <cellStyle name="Normal 2 62 16" xfId="6524"/>
    <cellStyle name="Normal 2 62 17" xfId="6525"/>
    <cellStyle name="Normal 2 62 18" xfId="6526"/>
    <cellStyle name="Normal 2 62 19" xfId="6527"/>
    <cellStyle name="Normal 2 62 2" xfId="6528"/>
    <cellStyle name="Normal 2 62 2 10" xfId="6529"/>
    <cellStyle name="Normal 2 62 2 11" xfId="6530"/>
    <cellStyle name="Normal 2 62 2 12" xfId="6531"/>
    <cellStyle name="Normal 2 62 2 13" xfId="6532"/>
    <cellStyle name="Normal 2 62 2 14" xfId="6533"/>
    <cellStyle name="Normal 2 62 2 15" xfId="6534"/>
    <cellStyle name="Normal 2 62 2 2" xfId="6535"/>
    <cellStyle name="Normal 2 62 2 2 10" xfId="6536"/>
    <cellStyle name="Normal 2 62 2 2 11" xfId="6537"/>
    <cellStyle name="Normal 2 62 2 2 12" xfId="6538"/>
    <cellStyle name="Normal 2 62 2 2 13" xfId="6539"/>
    <cellStyle name="Normal 2 62 2 2 14" xfId="6540"/>
    <cellStyle name="Normal 2 62 2 2 2" xfId="6541"/>
    <cellStyle name="Normal 2 62 2 2 3" xfId="6542"/>
    <cellStyle name="Normal 2 62 2 2 4" xfId="6543"/>
    <cellStyle name="Normal 2 62 2 2 5" xfId="6544"/>
    <cellStyle name="Normal 2 62 2 2 6" xfId="6545"/>
    <cellStyle name="Normal 2 62 2 2 7" xfId="6546"/>
    <cellStyle name="Normal 2 62 2 2 8" xfId="6547"/>
    <cellStyle name="Normal 2 62 2 2 9" xfId="6548"/>
    <cellStyle name="Normal 2 62 2 3" xfId="6549"/>
    <cellStyle name="Normal 2 62 2 4" xfId="6550"/>
    <cellStyle name="Normal 2 62 2 5" xfId="6551"/>
    <cellStyle name="Normal 2 62 2 6" xfId="6552"/>
    <cellStyle name="Normal 2 62 2 7" xfId="6553"/>
    <cellStyle name="Normal 2 62 2 8" xfId="6554"/>
    <cellStyle name="Normal 2 62 2 9" xfId="6555"/>
    <cellStyle name="Normal 2 62 20" xfId="6556"/>
    <cellStyle name="Normal 2 62 21" xfId="6557"/>
    <cellStyle name="Normal 2 62 22" xfId="6558"/>
    <cellStyle name="Normal 2 62 23" xfId="6559"/>
    <cellStyle name="Normal 2 62 3" xfId="6560"/>
    <cellStyle name="Normal 2 62 3 10" xfId="6561"/>
    <cellStyle name="Normal 2 62 3 11" xfId="6562"/>
    <cellStyle name="Normal 2 62 3 12" xfId="6563"/>
    <cellStyle name="Normal 2 62 3 13" xfId="6564"/>
    <cellStyle name="Normal 2 62 3 14" xfId="6565"/>
    <cellStyle name="Normal 2 62 3 15" xfId="6566"/>
    <cellStyle name="Normal 2 62 3 2" xfId="6567"/>
    <cellStyle name="Normal 2 62 3 2 10" xfId="6568"/>
    <cellStyle name="Normal 2 62 3 2 11" xfId="6569"/>
    <cellStyle name="Normal 2 62 3 2 12" xfId="6570"/>
    <cellStyle name="Normal 2 62 3 2 13" xfId="6571"/>
    <cellStyle name="Normal 2 62 3 2 14" xfId="6572"/>
    <cellStyle name="Normal 2 62 3 2 2" xfId="6573"/>
    <cellStyle name="Normal 2 62 3 2 3" xfId="6574"/>
    <cellStyle name="Normal 2 62 3 2 4" xfId="6575"/>
    <cellStyle name="Normal 2 62 3 2 5" xfId="6576"/>
    <cellStyle name="Normal 2 62 3 2 6" xfId="6577"/>
    <cellStyle name="Normal 2 62 3 2 7" xfId="6578"/>
    <cellStyle name="Normal 2 62 3 2 8" xfId="6579"/>
    <cellStyle name="Normal 2 62 3 2 9" xfId="6580"/>
    <cellStyle name="Normal 2 62 3 3" xfId="6581"/>
    <cellStyle name="Normal 2 62 3 4" xfId="6582"/>
    <cellStyle name="Normal 2 62 3 5" xfId="6583"/>
    <cellStyle name="Normal 2 62 3 6" xfId="6584"/>
    <cellStyle name="Normal 2 62 3 7" xfId="6585"/>
    <cellStyle name="Normal 2 62 3 8" xfId="6586"/>
    <cellStyle name="Normal 2 62 3 9" xfId="6587"/>
    <cellStyle name="Normal 2 62 4" xfId="6588"/>
    <cellStyle name="Normal 2 62 4 10" xfId="6589"/>
    <cellStyle name="Normal 2 62 4 11" xfId="6590"/>
    <cellStyle name="Normal 2 62 4 12" xfId="6591"/>
    <cellStyle name="Normal 2 62 4 13" xfId="6592"/>
    <cellStyle name="Normal 2 62 4 14" xfId="6593"/>
    <cellStyle name="Normal 2 62 4 15" xfId="6594"/>
    <cellStyle name="Normal 2 62 4 2" xfId="6595"/>
    <cellStyle name="Normal 2 62 4 2 10" xfId="6596"/>
    <cellStyle name="Normal 2 62 4 2 11" xfId="6597"/>
    <cellStyle name="Normal 2 62 4 2 12" xfId="6598"/>
    <cellStyle name="Normal 2 62 4 2 13" xfId="6599"/>
    <cellStyle name="Normal 2 62 4 2 14" xfId="6600"/>
    <cellStyle name="Normal 2 62 4 2 2" xfId="6601"/>
    <cellStyle name="Normal 2 62 4 2 3" xfId="6602"/>
    <cellStyle name="Normal 2 62 4 2 4" xfId="6603"/>
    <cellStyle name="Normal 2 62 4 2 5" xfId="6604"/>
    <cellStyle name="Normal 2 62 4 2 6" xfId="6605"/>
    <cellStyle name="Normal 2 62 4 2 7" xfId="6606"/>
    <cellStyle name="Normal 2 62 4 2 8" xfId="6607"/>
    <cellStyle name="Normal 2 62 4 2 9" xfId="6608"/>
    <cellStyle name="Normal 2 62 4 3" xfId="6609"/>
    <cellStyle name="Normal 2 62 4 4" xfId="6610"/>
    <cellStyle name="Normal 2 62 4 5" xfId="6611"/>
    <cellStyle name="Normal 2 62 4 6" xfId="6612"/>
    <cellStyle name="Normal 2 62 4 7" xfId="6613"/>
    <cellStyle name="Normal 2 62 4 8" xfId="6614"/>
    <cellStyle name="Normal 2 62 4 9" xfId="6615"/>
    <cellStyle name="Normal 2 62 5" xfId="6616"/>
    <cellStyle name="Normal 2 62 5 10" xfId="6617"/>
    <cellStyle name="Normal 2 62 5 11" xfId="6618"/>
    <cellStyle name="Normal 2 62 5 12" xfId="6619"/>
    <cellStyle name="Normal 2 62 5 13" xfId="6620"/>
    <cellStyle name="Normal 2 62 5 14" xfId="6621"/>
    <cellStyle name="Normal 2 62 5 2" xfId="6622"/>
    <cellStyle name="Normal 2 62 5 3" xfId="6623"/>
    <cellStyle name="Normal 2 62 5 4" xfId="6624"/>
    <cellStyle name="Normal 2 62 5 5" xfId="6625"/>
    <cellStyle name="Normal 2 62 5 6" xfId="6626"/>
    <cellStyle name="Normal 2 62 5 7" xfId="6627"/>
    <cellStyle name="Normal 2 62 5 8" xfId="6628"/>
    <cellStyle name="Normal 2 62 5 9" xfId="6629"/>
    <cellStyle name="Normal 2 62 6" xfId="6630"/>
    <cellStyle name="Normal 2 62 6 10" xfId="6631"/>
    <cellStyle name="Normal 2 62 6 11" xfId="6632"/>
    <cellStyle name="Normal 2 62 6 12" xfId="6633"/>
    <cellStyle name="Normal 2 62 6 13" xfId="6634"/>
    <cellStyle name="Normal 2 62 6 14" xfId="6635"/>
    <cellStyle name="Normal 2 62 6 2" xfId="6636"/>
    <cellStyle name="Normal 2 62 6 3" xfId="6637"/>
    <cellStyle name="Normal 2 62 6 4" xfId="6638"/>
    <cellStyle name="Normal 2 62 6 5" xfId="6639"/>
    <cellStyle name="Normal 2 62 6 6" xfId="6640"/>
    <cellStyle name="Normal 2 62 6 7" xfId="6641"/>
    <cellStyle name="Normal 2 62 6 8" xfId="6642"/>
    <cellStyle name="Normal 2 62 6 9" xfId="6643"/>
    <cellStyle name="Normal 2 62 7" xfId="6644"/>
    <cellStyle name="Normal 2 62 7 10" xfId="6645"/>
    <cellStyle name="Normal 2 62 7 11" xfId="6646"/>
    <cellStyle name="Normal 2 62 7 12" xfId="6647"/>
    <cellStyle name="Normal 2 62 7 13" xfId="6648"/>
    <cellStyle name="Normal 2 62 7 14" xfId="6649"/>
    <cellStyle name="Normal 2 62 7 2" xfId="6650"/>
    <cellStyle name="Normal 2 62 7 3" xfId="6651"/>
    <cellStyle name="Normal 2 62 7 4" xfId="6652"/>
    <cellStyle name="Normal 2 62 7 5" xfId="6653"/>
    <cellStyle name="Normal 2 62 7 6" xfId="6654"/>
    <cellStyle name="Normal 2 62 7 7" xfId="6655"/>
    <cellStyle name="Normal 2 62 7 8" xfId="6656"/>
    <cellStyle name="Normal 2 62 7 9" xfId="6657"/>
    <cellStyle name="Normal 2 62 8" xfId="6658"/>
    <cellStyle name="Normal 2 62 8 10" xfId="6659"/>
    <cellStyle name="Normal 2 62 8 11" xfId="6660"/>
    <cellStyle name="Normal 2 62 8 12" xfId="6661"/>
    <cellStyle name="Normal 2 62 8 13" xfId="6662"/>
    <cellStyle name="Normal 2 62 8 14" xfId="6663"/>
    <cellStyle name="Normal 2 62 8 2" xfId="6664"/>
    <cellStyle name="Normal 2 62 8 3" xfId="6665"/>
    <cellStyle name="Normal 2 62 8 4" xfId="6666"/>
    <cellStyle name="Normal 2 62 8 5" xfId="6667"/>
    <cellStyle name="Normal 2 62 8 6" xfId="6668"/>
    <cellStyle name="Normal 2 62 8 7" xfId="6669"/>
    <cellStyle name="Normal 2 62 8 8" xfId="6670"/>
    <cellStyle name="Normal 2 62 8 9" xfId="6671"/>
    <cellStyle name="Normal 2 62 9" xfId="6672"/>
    <cellStyle name="Normal 2 62 9 10" xfId="6673"/>
    <cellStyle name="Normal 2 62 9 11" xfId="6674"/>
    <cellStyle name="Normal 2 62 9 12" xfId="6675"/>
    <cellStyle name="Normal 2 62 9 13" xfId="6676"/>
    <cellStyle name="Normal 2 62 9 14" xfId="6677"/>
    <cellStyle name="Normal 2 62 9 2" xfId="6678"/>
    <cellStyle name="Normal 2 62 9 3" xfId="6679"/>
    <cellStyle name="Normal 2 62 9 4" xfId="6680"/>
    <cellStyle name="Normal 2 62 9 5" xfId="6681"/>
    <cellStyle name="Normal 2 62 9 6" xfId="6682"/>
    <cellStyle name="Normal 2 62 9 7" xfId="6683"/>
    <cellStyle name="Normal 2 62 9 8" xfId="6684"/>
    <cellStyle name="Normal 2 62 9 9" xfId="6685"/>
    <cellStyle name="Normal 2 63" xfId="6686"/>
    <cellStyle name="Normal 2 64" xfId="6687"/>
    <cellStyle name="Normal 2 65" xfId="6688"/>
    <cellStyle name="Normal 2 66" xfId="6689"/>
    <cellStyle name="Normal 2 66 10" xfId="6690"/>
    <cellStyle name="Normal 2 66 11" xfId="6691"/>
    <cellStyle name="Normal 2 66 12" xfId="6692"/>
    <cellStyle name="Normal 2 66 13" xfId="6693"/>
    <cellStyle name="Normal 2 66 14" xfId="6694"/>
    <cellStyle name="Normal 2 66 15" xfId="6695"/>
    <cellStyle name="Normal 2 66 2" xfId="6696"/>
    <cellStyle name="Normal 2 66 2 10" xfId="6697"/>
    <cellStyle name="Normal 2 66 2 11" xfId="6698"/>
    <cellStyle name="Normal 2 66 2 12" xfId="6699"/>
    <cellStyle name="Normal 2 66 2 13" xfId="6700"/>
    <cellStyle name="Normal 2 66 2 14" xfId="6701"/>
    <cellStyle name="Normal 2 66 2 2" xfId="6702"/>
    <cellStyle name="Normal 2 66 2 3" xfId="6703"/>
    <cellStyle name="Normal 2 66 2 4" xfId="6704"/>
    <cellStyle name="Normal 2 66 2 5" xfId="6705"/>
    <cellStyle name="Normal 2 66 2 6" xfId="6706"/>
    <cellStyle name="Normal 2 66 2 7" xfId="6707"/>
    <cellStyle name="Normal 2 66 2 8" xfId="6708"/>
    <cellStyle name="Normal 2 66 2 9" xfId="6709"/>
    <cellStyle name="Normal 2 66 3" xfId="6710"/>
    <cellStyle name="Normal 2 66 4" xfId="6711"/>
    <cellStyle name="Normal 2 66 5" xfId="6712"/>
    <cellStyle name="Normal 2 66 6" xfId="6713"/>
    <cellStyle name="Normal 2 66 7" xfId="6714"/>
    <cellStyle name="Normal 2 66 8" xfId="6715"/>
    <cellStyle name="Normal 2 66 9" xfId="6716"/>
    <cellStyle name="Normal 2 67" xfId="6717"/>
    <cellStyle name="Normal 2 67 10" xfId="6718"/>
    <cellStyle name="Normal 2 67 11" xfId="6719"/>
    <cellStyle name="Normal 2 67 12" xfId="6720"/>
    <cellStyle name="Normal 2 67 13" xfId="6721"/>
    <cellStyle name="Normal 2 67 14" xfId="6722"/>
    <cellStyle name="Normal 2 67 15" xfId="6723"/>
    <cellStyle name="Normal 2 67 2" xfId="6724"/>
    <cellStyle name="Normal 2 67 2 10" xfId="6725"/>
    <cellStyle name="Normal 2 67 2 11" xfId="6726"/>
    <cellStyle name="Normal 2 67 2 12" xfId="6727"/>
    <cellStyle name="Normal 2 67 2 13" xfId="6728"/>
    <cellStyle name="Normal 2 67 2 14" xfId="6729"/>
    <cellStyle name="Normal 2 67 2 2" xfId="6730"/>
    <cellStyle name="Normal 2 67 2 3" xfId="6731"/>
    <cellStyle name="Normal 2 67 2 4" xfId="6732"/>
    <cellStyle name="Normal 2 67 2 5" xfId="6733"/>
    <cellStyle name="Normal 2 67 2 6" xfId="6734"/>
    <cellStyle name="Normal 2 67 2 7" xfId="6735"/>
    <cellStyle name="Normal 2 67 2 8" xfId="6736"/>
    <cellStyle name="Normal 2 67 2 9" xfId="6737"/>
    <cellStyle name="Normal 2 67 3" xfId="6738"/>
    <cellStyle name="Normal 2 67 4" xfId="6739"/>
    <cellStyle name="Normal 2 67 5" xfId="6740"/>
    <cellStyle name="Normal 2 67 6" xfId="6741"/>
    <cellStyle name="Normal 2 67 7" xfId="6742"/>
    <cellStyle name="Normal 2 67 8" xfId="6743"/>
    <cellStyle name="Normal 2 67 9" xfId="6744"/>
    <cellStyle name="Normal 2 68" xfId="6745"/>
    <cellStyle name="Normal 2 68 10" xfId="6746"/>
    <cellStyle name="Normal 2 68 11" xfId="6747"/>
    <cellStyle name="Normal 2 68 12" xfId="6748"/>
    <cellStyle name="Normal 2 68 13" xfId="6749"/>
    <cellStyle name="Normal 2 68 14" xfId="6750"/>
    <cellStyle name="Normal 2 68 15" xfId="6751"/>
    <cellStyle name="Normal 2 68 2" xfId="6752"/>
    <cellStyle name="Normal 2 68 2 10" xfId="6753"/>
    <cellStyle name="Normal 2 68 2 11" xfId="6754"/>
    <cellStyle name="Normal 2 68 2 12" xfId="6755"/>
    <cellStyle name="Normal 2 68 2 13" xfId="6756"/>
    <cellStyle name="Normal 2 68 2 14" xfId="6757"/>
    <cellStyle name="Normal 2 68 2 2" xfId="6758"/>
    <cellStyle name="Normal 2 68 2 3" xfId="6759"/>
    <cellStyle name="Normal 2 68 2 4" xfId="6760"/>
    <cellStyle name="Normal 2 68 2 5" xfId="6761"/>
    <cellStyle name="Normal 2 68 2 6" xfId="6762"/>
    <cellStyle name="Normal 2 68 2 7" xfId="6763"/>
    <cellStyle name="Normal 2 68 2 8" xfId="6764"/>
    <cellStyle name="Normal 2 68 2 9" xfId="6765"/>
    <cellStyle name="Normal 2 68 3" xfId="6766"/>
    <cellStyle name="Normal 2 68 4" xfId="6767"/>
    <cellStyle name="Normal 2 68 5" xfId="6768"/>
    <cellStyle name="Normal 2 68 6" xfId="6769"/>
    <cellStyle name="Normal 2 68 7" xfId="6770"/>
    <cellStyle name="Normal 2 68 8" xfId="6771"/>
    <cellStyle name="Normal 2 68 9" xfId="6772"/>
    <cellStyle name="Normal 2 69" xfId="6773"/>
    <cellStyle name="Normal 2 69 10" xfId="6774"/>
    <cellStyle name="Normal 2 69 11" xfId="6775"/>
    <cellStyle name="Normal 2 69 12" xfId="6776"/>
    <cellStyle name="Normal 2 69 13" xfId="6777"/>
    <cellStyle name="Normal 2 69 14" xfId="6778"/>
    <cellStyle name="Normal 2 69 2" xfId="6779"/>
    <cellStyle name="Normal 2 69 3" xfId="6780"/>
    <cellStyle name="Normal 2 69 4" xfId="6781"/>
    <cellStyle name="Normal 2 69 5" xfId="6782"/>
    <cellStyle name="Normal 2 69 6" xfId="6783"/>
    <cellStyle name="Normal 2 69 7" xfId="6784"/>
    <cellStyle name="Normal 2 69 8" xfId="6785"/>
    <cellStyle name="Normal 2 69 9" xfId="6786"/>
    <cellStyle name="Normal 2 7" xfId="6787"/>
    <cellStyle name="Normal 2 7 2" xfId="6788"/>
    <cellStyle name="Normal 2 7 2 2" xfId="6789"/>
    <cellStyle name="Normal 2 7 2 2 2" xfId="6790"/>
    <cellStyle name="Normal 2 7 2 3" xfId="6791"/>
    <cellStyle name="Normal 2 7 2 3 2" xfId="6792"/>
    <cellStyle name="Normal 2 7 2 4" xfId="6793"/>
    <cellStyle name="Normal 2 7 2 4 2" xfId="6794"/>
    <cellStyle name="Normal 2 7 2 5" xfId="6795"/>
    <cellStyle name="Normal 2 7 2 5 2" xfId="6796"/>
    <cellStyle name="Normal 2 7 2 6" xfId="6797"/>
    <cellStyle name="Normal 2 7 2 6 2" xfId="6798"/>
    <cellStyle name="Normal 2 7 2 7" xfId="6799"/>
    <cellStyle name="Normal 2 7 2 7 2" xfId="6800"/>
    <cellStyle name="Normal 2 7 3" xfId="6801"/>
    <cellStyle name="Normal 2 7 4" xfId="6802"/>
    <cellStyle name="Normal 2 7 5" xfId="6803"/>
    <cellStyle name="Normal 2 7 6" xfId="6804"/>
    <cellStyle name="Normal 2 7 7" xfId="6805"/>
    <cellStyle name="Normal 2 7 8" xfId="6806"/>
    <cellStyle name="Normal 2 70" xfId="6807"/>
    <cellStyle name="Normal 2 70 10" xfId="6808"/>
    <cellStyle name="Normal 2 70 11" xfId="6809"/>
    <cellStyle name="Normal 2 70 12" xfId="6810"/>
    <cellStyle name="Normal 2 70 13" xfId="6811"/>
    <cellStyle name="Normal 2 70 14" xfId="6812"/>
    <cellStyle name="Normal 2 70 2" xfId="6813"/>
    <cellStyle name="Normal 2 70 3" xfId="6814"/>
    <cellStyle name="Normal 2 70 4" xfId="6815"/>
    <cellStyle name="Normal 2 70 5" xfId="6816"/>
    <cellStyle name="Normal 2 70 6" xfId="6817"/>
    <cellStyle name="Normal 2 70 7" xfId="6818"/>
    <cellStyle name="Normal 2 70 8" xfId="6819"/>
    <cellStyle name="Normal 2 70 9" xfId="6820"/>
    <cellStyle name="Normal 2 71" xfId="6821"/>
    <cellStyle name="Normal 2 71 10" xfId="6822"/>
    <cellStyle name="Normal 2 71 11" xfId="6823"/>
    <cellStyle name="Normal 2 71 12" xfId="6824"/>
    <cellStyle name="Normal 2 71 13" xfId="6825"/>
    <cellStyle name="Normal 2 71 14" xfId="6826"/>
    <cellStyle name="Normal 2 71 2" xfId="6827"/>
    <cellStyle name="Normal 2 71 3" xfId="6828"/>
    <cellStyle name="Normal 2 71 4" xfId="6829"/>
    <cellStyle name="Normal 2 71 5" xfId="6830"/>
    <cellStyle name="Normal 2 71 6" xfId="6831"/>
    <cellStyle name="Normal 2 71 7" xfId="6832"/>
    <cellStyle name="Normal 2 71 8" xfId="6833"/>
    <cellStyle name="Normal 2 71 9" xfId="6834"/>
    <cellStyle name="Normal 2 72" xfId="6835"/>
    <cellStyle name="Normal 2 72 10" xfId="6836"/>
    <cellStyle name="Normal 2 72 11" xfId="6837"/>
    <cellStyle name="Normal 2 72 12" xfId="6838"/>
    <cellStyle name="Normal 2 72 13" xfId="6839"/>
    <cellStyle name="Normal 2 72 14" xfId="6840"/>
    <cellStyle name="Normal 2 72 2" xfId="6841"/>
    <cellStyle name="Normal 2 72 3" xfId="6842"/>
    <cellStyle name="Normal 2 72 4" xfId="6843"/>
    <cellStyle name="Normal 2 72 5" xfId="6844"/>
    <cellStyle name="Normal 2 72 6" xfId="6845"/>
    <cellStyle name="Normal 2 72 7" xfId="6846"/>
    <cellStyle name="Normal 2 72 8" xfId="6847"/>
    <cellStyle name="Normal 2 72 9" xfId="6848"/>
    <cellStyle name="Normal 2 73" xfId="6849"/>
    <cellStyle name="Normal 2 73 10" xfId="6850"/>
    <cellStyle name="Normal 2 73 11" xfId="6851"/>
    <cellStyle name="Normal 2 73 12" xfId="6852"/>
    <cellStyle name="Normal 2 73 13" xfId="6853"/>
    <cellStyle name="Normal 2 73 14" xfId="6854"/>
    <cellStyle name="Normal 2 73 2" xfId="6855"/>
    <cellStyle name="Normal 2 73 3" xfId="6856"/>
    <cellStyle name="Normal 2 73 4" xfId="6857"/>
    <cellStyle name="Normal 2 73 5" xfId="6858"/>
    <cellStyle name="Normal 2 73 6" xfId="6859"/>
    <cellStyle name="Normal 2 73 7" xfId="6860"/>
    <cellStyle name="Normal 2 73 8" xfId="6861"/>
    <cellStyle name="Normal 2 73 9" xfId="6862"/>
    <cellStyle name="Normal 2 74" xfId="6863"/>
    <cellStyle name="Normal 2 74 10" xfId="6864"/>
    <cellStyle name="Normal 2 74 11" xfId="6865"/>
    <cellStyle name="Normal 2 74 12" xfId="6866"/>
    <cellStyle name="Normal 2 74 13" xfId="6867"/>
    <cellStyle name="Normal 2 74 14" xfId="6868"/>
    <cellStyle name="Normal 2 74 2" xfId="6869"/>
    <cellStyle name="Normal 2 74 3" xfId="6870"/>
    <cellStyle name="Normal 2 74 4" xfId="6871"/>
    <cellStyle name="Normal 2 74 5" xfId="6872"/>
    <cellStyle name="Normal 2 74 6" xfId="6873"/>
    <cellStyle name="Normal 2 74 7" xfId="6874"/>
    <cellStyle name="Normal 2 74 8" xfId="6875"/>
    <cellStyle name="Normal 2 74 9" xfId="6876"/>
    <cellStyle name="Normal 2 75" xfId="6877"/>
    <cellStyle name="Normal 2 75 10" xfId="6878"/>
    <cellStyle name="Normal 2 75 11" xfId="6879"/>
    <cellStyle name="Normal 2 75 12" xfId="6880"/>
    <cellStyle name="Normal 2 75 13" xfId="6881"/>
    <cellStyle name="Normal 2 75 14" xfId="6882"/>
    <cellStyle name="Normal 2 75 2" xfId="6883"/>
    <cellStyle name="Normal 2 75 3" xfId="6884"/>
    <cellStyle name="Normal 2 75 4" xfId="6885"/>
    <cellStyle name="Normal 2 75 5" xfId="6886"/>
    <cellStyle name="Normal 2 75 6" xfId="6887"/>
    <cellStyle name="Normal 2 75 7" xfId="6888"/>
    <cellStyle name="Normal 2 75 8" xfId="6889"/>
    <cellStyle name="Normal 2 75 9" xfId="6890"/>
    <cellStyle name="Normal 2 76" xfId="6891"/>
    <cellStyle name="Normal 2 76 10" xfId="6892"/>
    <cellStyle name="Normal 2 76 11" xfId="6893"/>
    <cellStyle name="Normal 2 76 12" xfId="6894"/>
    <cellStyle name="Normal 2 76 13" xfId="6895"/>
    <cellStyle name="Normal 2 76 14" xfId="6896"/>
    <cellStyle name="Normal 2 76 2" xfId="6897"/>
    <cellStyle name="Normal 2 76 3" xfId="6898"/>
    <cellStyle name="Normal 2 76 4" xfId="6899"/>
    <cellStyle name="Normal 2 76 5" xfId="6900"/>
    <cellStyle name="Normal 2 76 6" xfId="6901"/>
    <cellStyle name="Normal 2 76 7" xfId="6902"/>
    <cellStyle name="Normal 2 76 8" xfId="6903"/>
    <cellStyle name="Normal 2 76 9" xfId="6904"/>
    <cellStyle name="Normal 2 77" xfId="6905"/>
    <cellStyle name="Normal 2 77 10" xfId="6906"/>
    <cellStyle name="Normal 2 77 11" xfId="6907"/>
    <cellStyle name="Normal 2 77 12" xfId="6908"/>
    <cellStyle name="Normal 2 77 13" xfId="6909"/>
    <cellStyle name="Normal 2 77 14" xfId="6910"/>
    <cellStyle name="Normal 2 77 2" xfId="6911"/>
    <cellStyle name="Normal 2 77 3" xfId="6912"/>
    <cellStyle name="Normal 2 77 4" xfId="6913"/>
    <cellStyle name="Normal 2 77 5" xfId="6914"/>
    <cellStyle name="Normal 2 77 6" xfId="6915"/>
    <cellStyle name="Normal 2 77 7" xfId="6916"/>
    <cellStyle name="Normal 2 77 8" xfId="6917"/>
    <cellStyle name="Normal 2 77 9" xfId="6918"/>
    <cellStyle name="Normal 2 78" xfId="6919"/>
    <cellStyle name="Normal 2 78 10" xfId="6920"/>
    <cellStyle name="Normal 2 78 11" xfId="6921"/>
    <cellStyle name="Normal 2 78 12" xfId="6922"/>
    <cellStyle name="Normal 2 78 13" xfId="6923"/>
    <cellStyle name="Normal 2 78 14" xfId="6924"/>
    <cellStyle name="Normal 2 78 2" xfId="6925"/>
    <cellStyle name="Normal 2 78 3" xfId="6926"/>
    <cellStyle name="Normal 2 78 4" xfId="6927"/>
    <cellStyle name="Normal 2 78 5" xfId="6928"/>
    <cellStyle name="Normal 2 78 6" xfId="6929"/>
    <cellStyle name="Normal 2 78 7" xfId="6930"/>
    <cellStyle name="Normal 2 78 8" xfId="6931"/>
    <cellStyle name="Normal 2 78 9" xfId="6932"/>
    <cellStyle name="Normal 2 79" xfId="6933"/>
    <cellStyle name="Normal 2 8" xfId="6934"/>
    <cellStyle name="Normal 2 8 2" xfId="6935"/>
    <cellStyle name="Normal 2 8 2 2" xfId="6936"/>
    <cellStyle name="Normal 2 8 3" xfId="6937"/>
    <cellStyle name="Normal 2 8 3 2" xfId="6938"/>
    <cellStyle name="Normal 2 8 4" xfId="6939"/>
    <cellStyle name="Normal 2 8 4 2" xfId="6940"/>
    <cellStyle name="Normal 2 8 5" xfId="6941"/>
    <cellStyle name="Normal 2 8 5 2" xfId="6942"/>
    <cellStyle name="Normal 2 8 6" xfId="6943"/>
    <cellStyle name="Normal 2 8 6 2" xfId="6944"/>
    <cellStyle name="Normal 2 8 7" xfId="6945"/>
    <cellStyle name="Normal 2 8 7 2" xfId="6946"/>
    <cellStyle name="Normal 2 8 8" xfId="6947"/>
    <cellStyle name="Normal 2 80" xfId="6948"/>
    <cellStyle name="Normal 2 80 10" xfId="6949"/>
    <cellStyle name="Normal 2 80 11" xfId="6950"/>
    <cellStyle name="Normal 2 80 12" xfId="6951"/>
    <cellStyle name="Normal 2 80 13" xfId="6952"/>
    <cellStyle name="Normal 2 80 14" xfId="6953"/>
    <cellStyle name="Normal 2 80 2" xfId="6954"/>
    <cellStyle name="Normal 2 80 3" xfId="6955"/>
    <cellStyle name="Normal 2 80 4" xfId="6956"/>
    <cellStyle name="Normal 2 80 5" xfId="6957"/>
    <cellStyle name="Normal 2 80 6" xfId="6958"/>
    <cellStyle name="Normal 2 80 7" xfId="6959"/>
    <cellStyle name="Normal 2 80 8" xfId="6960"/>
    <cellStyle name="Normal 2 80 9" xfId="6961"/>
    <cellStyle name="Normal 2 81" xfId="6962"/>
    <cellStyle name="Normal 2 81 10" xfId="6963"/>
    <cellStyle name="Normal 2 81 11" xfId="6964"/>
    <cellStyle name="Normal 2 81 12" xfId="6965"/>
    <cellStyle name="Normal 2 81 13" xfId="6966"/>
    <cellStyle name="Normal 2 81 14" xfId="6967"/>
    <cellStyle name="Normal 2 81 2" xfId="6968"/>
    <cellStyle name="Normal 2 81 3" xfId="6969"/>
    <cellStyle name="Normal 2 81 4" xfId="6970"/>
    <cellStyle name="Normal 2 81 5" xfId="6971"/>
    <cellStyle name="Normal 2 81 6" xfId="6972"/>
    <cellStyle name="Normal 2 81 7" xfId="6973"/>
    <cellStyle name="Normal 2 81 8" xfId="6974"/>
    <cellStyle name="Normal 2 81 9" xfId="6975"/>
    <cellStyle name="Normal 2 9" xfId="6976"/>
    <cellStyle name="Normal 2 9 2" xfId="6977"/>
    <cellStyle name="Normal 2 9 2 2" xfId="6978"/>
    <cellStyle name="Normal 2 9 3" xfId="6979"/>
    <cellStyle name="Normal 2 9 3 2" xfId="6980"/>
    <cellStyle name="Normal 2 9 4" xfId="6981"/>
    <cellStyle name="Normal 2 9 4 2" xfId="6982"/>
    <cellStyle name="Normal 2 9 5" xfId="6983"/>
    <cellStyle name="Normal 2 9 5 2" xfId="6984"/>
    <cellStyle name="Normal 2 9 6" xfId="6985"/>
    <cellStyle name="Normal 2 9 6 2" xfId="6986"/>
    <cellStyle name="Normal 2 9 7" xfId="6987"/>
    <cellStyle name="Normal 2 9 7 2" xfId="6988"/>
    <cellStyle name="Normal 2 9 8" xfId="6989"/>
    <cellStyle name="Normal 20" xfId="6990"/>
    <cellStyle name="Normal 20 2" xfId="6991"/>
    <cellStyle name="Normal 20 3" xfId="6992"/>
    <cellStyle name="Normal 20 4" xfId="6993"/>
    <cellStyle name="Normal 20 5" xfId="6994"/>
    <cellStyle name="Normal 20 6" xfId="6995"/>
    <cellStyle name="Normal 20 7" xfId="6996"/>
    <cellStyle name="Normal 20 8" xfId="6997"/>
    <cellStyle name="Normal 20 9" xfId="6998"/>
    <cellStyle name="Normal 21" xfId="6999"/>
    <cellStyle name="Normal 21 2" xfId="7000"/>
    <cellStyle name="Normal 21 3" xfId="7001"/>
    <cellStyle name="Normal 21 4" xfId="7002"/>
    <cellStyle name="Normal 21 5" xfId="7003"/>
    <cellStyle name="Normal 21 6" xfId="7004"/>
    <cellStyle name="Normal 21 7" xfId="7005"/>
    <cellStyle name="Normal 21 8" xfId="7006"/>
    <cellStyle name="Normal 21 9" xfId="7007"/>
    <cellStyle name="Normal 22" xfId="7008"/>
    <cellStyle name="Normal 22 2" xfId="7009"/>
    <cellStyle name="Normal 23" xfId="7010"/>
    <cellStyle name="Normal 23 2" xfId="7011"/>
    <cellStyle name="Normal 24" xfId="7012"/>
    <cellStyle name="Normal 24 2" xfId="7013"/>
    <cellStyle name="Normal 25" xfId="7014"/>
    <cellStyle name="Normal 25 2" xfId="7015"/>
    <cellStyle name="Normal 26" xfId="84"/>
    <cellStyle name="Normal 26 2" xfId="7016"/>
    <cellStyle name="Normal 26 3" xfId="7017"/>
    <cellStyle name="Normal 26 4" xfId="7018"/>
    <cellStyle name="Normal 26 5" xfId="7019"/>
    <cellStyle name="Normal 26 6" xfId="7020"/>
    <cellStyle name="Normal 26 7" xfId="7021"/>
    <cellStyle name="Normal 27" xfId="85"/>
    <cellStyle name="Normal 27 2" xfId="7022"/>
    <cellStyle name="Normal 27 3" xfId="7023"/>
    <cellStyle name="Normal 27 4" xfId="7024"/>
    <cellStyle name="Normal 27 5" xfId="7025"/>
    <cellStyle name="Normal 27 6" xfId="7026"/>
    <cellStyle name="Normal 27 7" xfId="7027"/>
    <cellStyle name="Normal 27 8" xfId="7028"/>
    <cellStyle name="Normal 28" xfId="109"/>
    <cellStyle name="Normal 28 2" xfId="7029"/>
    <cellStyle name="Normal 28 3" xfId="7030"/>
    <cellStyle name="Normal 28 3 10" xfId="7031"/>
    <cellStyle name="Normal 28 3 10 10" xfId="7032"/>
    <cellStyle name="Normal 28 3 10 11" xfId="7033"/>
    <cellStyle name="Normal 28 3 10 12" xfId="7034"/>
    <cellStyle name="Normal 28 3 10 13" xfId="7035"/>
    <cellStyle name="Normal 28 3 10 14" xfId="7036"/>
    <cellStyle name="Normal 28 3 10 2" xfId="7037"/>
    <cellStyle name="Normal 28 3 10 3" xfId="7038"/>
    <cellStyle name="Normal 28 3 10 4" xfId="7039"/>
    <cellStyle name="Normal 28 3 10 5" xfId="7040"/>
    <cellStyle name="Normal 28 3 10 6" xfId="7041"/>
    <cellStyle name="Normal 28 3 10 7" xfId="7042"/>
    <cellStyle name="Normal 28 3 10 8" xfId="7043"/>
    <cellStyle name="Normal 28 3 10 9" xfId="7044"/>
    <cellStyle name="Normal 28 3 11" xfId="7045"/>
    <cellStyle name="Normal 28 3 11 10" xfId="7046"/>
    <cellStyle name="Normal 28 3 11 11" xfId="7047"/>
    <cellStyle name="Normal 28 3 11 12" xfId="7048"/>
    <cellStyle name="Normal 28 3 11 13" xfId="7049"/>
    <cellStyle name="Normal 28 3 11 14" xfId="7050"/>
    <cellStyle name="Normal 28 3 11 2" xfId="7051"/>
    <cellStyle name="Normal 28 3 11 3" xfId="7052"/>
    <cellStyle name="Normal 28 3 11 4" xfId="7053"/>
    <cellStyle name="Normal 28 3 11 5" xfId="7054"/>
    <cellStyle name="Normal 28 3 11 6" xfId="7055"/>
    <cellStyle name="Normal 28 3 11 7" xfId="7056"/>
    <cellStyle name="Normal 28 3 11 8" xfId="7057"/>
    <cellStyle name="Normal 28 3 11 9" xfId="7058"/>
    <cellStyle name="Normal 28 3 12" xfId="7059"/>
    <cellStyle name="Normal 28 3 12 10" xfId="7060"/>
    <cellStyle name="Normal 28 3 12 11" xfId="7061"/>
    <cellStyle name="Normal 28 3 12 12" xfId="7062"/>
    <cellStyle name="Normal 28 3 12 13" xfId="7063"/>
    <cellStyle name="Normal 28 3 12 14" xfId="7064"/>
    <cellStyle name="Normal 28 3 12 2" xfId="7065"/>
    <cellStyle name="Normal 28 3 12 3" xfId="7066"/>
    <cellStyle name="Normal 28 3 12 4" xfId="7067"/>
    <cellStyle name="Normal 28 3 12 5" xfId="7068"/>
    <cellStyle name="Normal 28 3 12 6" xfId="7069"/>
    <cellStyle name="Normal 28 3 12 7" xfId="7070"/>
    <cellStyle name="Normal 28 3 12 8" xfId="7071"/>
    <cellStyle name="Normal 28 3 12 9" xfId="7072"/>
    <cellStyle name="Normal 28 3 13" xfId="7073"/>
    <cellStyle name="Normal 28 3 13 10" xfId="7074"/>
    <cellStyle name="Normal 28 3 13 11" xfId="7075"/>
    <cellStyle name="Normal 28 3 13 12" xfId="7076"/>
    <cellStyle name="Normal 28 3 13 13" xfId="7077"/>
    <cellStyle name="Normal 28 3 13 14" xfId="7078"/>
    <cellStyle name="Normal 28 3 13 2" xfId="7079"/>
    <cellStyle name="Normal 28 3 13 3" xfId="7080"/>
    <cellStyle name="Normal 28 3 13 4" xfId="7081"/>
    <cellStyle name="Normal 28 3 13 5" xfId="7082"/>
    <cellStyle name="Normal 28 3 13 6" xfId="7083"/>
    <cellStyle name="Normal 28 3 13 7" xfId="7084"/>
    <cellStyle name="Normal 28 3 13 8" xfId="7085"/>
    <cellStyle name="Normal 28 3 13 9" xfId="7086"/>
    <cellStyle name="Normal 28 3 14" xfId="7087"/>
    <cellStyle name="Normal 28 3 14 10" xfId="7088"/>
    <cellStyle name="Normal 28 3 14 11" xfId="7089"/>
    <cellStyle name="Normal 28 3 14 12" xfId="7090"/>
    <cellStyle name="Normal 28 3 14 13" xfId="7091"/>
    <cellStyle name="Normal 28 3 14 14" xfId="7092"/>
    <cellStyle name="Normal 28 3 14 2" xfId="7093"/>
    <cellStyle name="Normal 28 3 14 3" xfId="7094"/>
    <cellStyle name="Normal 28 3 14 4" xfId="7095"/>
    <cellStyle name="Normal 28 3 14 5" xfId="7096"/>
    <cellStyle name="Normal 28 3 14 6" xfId="7097"/>
    <cellStyle name="Normal 28 3 14 7" xfId="7098"/>
    <cellStyle name="Normal 28 3 14 8" xfId="7099"/>
    <cellStyle name="Normal 28 3 14 9" xfId="7100"/>
    <cellStyle name="Normal 28 3 15" xfId="7101"/>
    <cellStyle name="Normal 28 3 15 10" xfId="7102"/>
    <cellStyle name="Normal 28 3 15 11" xfId="7103"/>
    <cellStyle name="Normal 28 3 15 12" xfId="7104"/>
    <cellStyle name="Normal 28 3 15 13" xfId="7105"/>
    <cellStyle name="Normal 28 3 15 14" xfId="7106"/>
    <cellStyle name="Normal 28 3 15 2" xfId="7107"/>
    <cellStyle name="Normal 28 3 15 3" xfId="7108"/>
    <cellStyle name="Normal 28 3 15 4" xfId="7109"/>
    <cellStyle name="Normal 28 3 15 5" xfId="7110"/>
    <cellStyle name="Normal 28 3 15 6" xfId="7111"/>
    <cellStyle name="Normal 28 3 15 7" xfId="7112"/>
    <cellStyle name="Normal 28 3 15 8" xfId="7113"/>
    <cellStyle name="Normal 28 3 15 9" xfId="7114"/>
    <cellStyle name="Normal 28 3 16" xfId="7115"/>
    <cellStyle name="Normal 28 3 17" xfId="7116"/>
    <cellStyle name="Normal 28 3 18" xfId="7117"/>
    <cellStyle name="Normal 28 3 19" xfId="7118"/>
    <cellStyle name="Normal 28 3 2" xfId="7119"/>
    <cellStyle name="Normal 28 3 2 10" xfId="7120"/>
    <cellStyle name="Normal 28 3 2 11" xfId="7121"/>
    <cellStyle name="Normal 28 3 2 12" xfId="7122"/>
    <cellStyle name="Normal 28 3 2 13" xfId="7123"/>
    <cellStyle name="Normal 28 3 2 14" xfId="7124"/>
    <cellStyle name="Normal 28 3 2 15" xfId="7125"/>
    <cellStyle name="Normal 28 3 2 2" xfId="7126"/>
    <cellStyle name="Normal 28 3 2 2 10" xfId="7127"/>
    <cellStyle name="Normal 28 3 2 2 11" xfId="7128"/>
    <cellStyle name="Normal 28 3 2 2 12" xfId="7129"/>
    <cellStyle name="Normal 28 3 2 2 13" xfId="7130"/>
    <cellStyle name="Normal 28 3 2 2 14" xfId="7131"/>
    <cellStyle name="Normal 28 3 2 2 2" xfId="7132"/>
    <cellStyle name="Normal 28 3 2 2 3" xfId="7133"/>
    <cellStyle name="Normal 28 3 2 2 4" xfId="7134"/>
    <cellStyle name="Normal 28 3 2 2 5" xfId="7135"/>
    <cellStyle name="Normal 28 3 2 2 6" xfId="7136"/>
    <cellStyle name="Normal 28 3 2 2 7" xfId="7137"/>
    <cellStyle name="Normal 28 3 2 2 8" xfId="7138"/>
    <cellStyle name="Normal 28 3 2 2 9" xfId="7139"/>
    <cellStyle name="Normal 28 3 2 3" xfId="7140"/>
    <cellStyle name="Normal 28 3 2 4" xfId="7141"/>
    <cellStyle name="Normal 28 3 2 5" xfId="7142"/>
    <cellStyle name="Normal 28 3 2 6" xfId="7143"/>
    <cellStyle name="Normal 28 3 2 7" xfId="7144"/>
    <cellStyle name="Normal 28 3 2 8" xfId="7145"/>
    <cellStyle name="Normal 28 3 2 9" xfId="7146"/>
    <cellStyle name="Normal 28 3 20" xfId="7147"/>
    <cellStyle name="Normal 28 3 21" xfId="7148"/>
    <cellStyle name="Normal 28 3 22" xfId="7149"/>
    <cellStyle name="Normal 28 3 23" xfId="7150"/>
    <cellStyle name="Normal 28 3 24" xfId="7151"/>
    <cellStyle name="Normal 28 3 25" xfId="7152"/>
    <cellStyle name="Normal 28 3 26" xfId="7153"/>
    <cellStyle name="Normal 28 3 27" xfId="7154"/>
    <cellStyle name="Normal 28 3 28" xfId="7155"/>
    <cellStyle name="Normal 28 3 3" xfId="7156"/>
    <cellStyle name="Normal 28 3 3 10" xfId="7157"/>
    <cellStyle name="Normal 28 3 3 11" xfId="7158"/>
    <cellStyle name="Normal 28 3 3 12" xfId="7159"/>
    <cellStyle name="Normal 28 3 3 13" xfId="7160"/>
    <cellStyle name="Normal 28 3 3 14" xfId="7161"/>
    <cellStyle name="Normal 28 3 3 15" xfId="7162"/>
    <cellStyle name="Normal 28 3 3 2" xfId="7163"/>
    <cellStyle name="Normal 28 3 3 2 10" xfId="7164"/>
    <cellStyle name="Normal 28 3 3 2 11" xfId="7165"/>
    <cellStyle name="Normal 28 3 3 2 12" xfId="7166"/>
    <cellStyle name="Normal 28 3 3 2 13" xfId="7167"/>
    <cellStyle name="Normal 28 3 3 2 14" xfId="7168"/>
    <cellStyle name="Normal 28 3 3 2 2" xfId="7169"/>
    <cellStyle name="Normal 28 3 3 2 3" xfId="7170"/>
    <cellStyle name="Normal 28 3 3 2 4" xfId="7171"/>
    <cellStyle name="Normal 28 3 3 2 5" xfId="7172"/>
    <cellStyle name="Normal 28 3 3 2 6" xfId="7173"/>
    <cellStyle name="Normal 28 3 3 2 7" xfId="7174"/>
    <cellStyle name="Normal 28 3 3 2 8" xfId="7175"/>
    <cellStyle name="Normal 28 3 3 2 9" xfId="7176"/>
    <cellStyle name="Normal 28 3 3 3" xfId="7177"/>
    <cellStyle name="Normal 28 3 3 4" xfId="7178"/>
    <cellStyle name="Normal 28 3 3 5" xfId="7179"/>
    <cellStyle name="Normal 28 3 3 6" xfId="7180"/>
    <cellStyle name="Normal 28 3 3 7" xfId="7181"/>
    <cellStyle name="Normal 28 3 3 8" xfId="7182"/>
    <cellStyle name="Normal 28 3 3 9" xfId="7183"/>
    <cellStyle name="Normal 28 3 4" xfId="7184"/>
    <cellStyle name="Normal 28 3 4 10" xfId="7185"/>
    <cellStyle name="Normal 28 3 4 11" xfId="7186"/>
    <cellStyle name="Normal 28 3 4 12" xfId="7187"/>
    <cellStyle name="Normal 28 3 4 13" xfId="7188"/>
    <cellStyle name="Normal 28 3 4 14" xfId="7189"/>
    <cellStyle name="Normal 28 3 4 15" xfId="7190"/>
    <cellStyle name="Normal 28 3 4 2" xfId="7191"/>
    <cellStyle name="Normal 28 3 4 2 10" xfId="7192"/>
    <cellStyle name="Normal 28 3 4 2 11" xfId="7193"/>
    <cellStyle name="Normal 28 3 4 2 12" xfId="7194"/>
    <cellStyle name="Normal 28 3 4 2 13" xfId="7195"/>
    <cellStyle name="Normal 28 3 4 2 14" xfId="7196"/>
    <cellStyle name="Normal 28 3 4 2 2" xfId="7197"/>
    <cellStyle name="Normal 28 3 4 2 3" xfId="7198"/>
    <cellStyle name="Normal 28 3 4 2 4" xfId="7199"/>
    <cellStyle name="Normal 28 3 4 2 5" xfId="7200"/>
    <cellStyle name="Normal 28 3 4 2 6" xfId="7201"/>
    <cellStyle name="Normal 28 3 4 2 7" xfId="7202"/>
    <cellStyle name="Normal 28 3 4 2 8" xfId="7203"/>
    <cellStyle name="Normal 28 3 4 2 9" xfId="7204"/>
    <cellStyle name="Normal 28 3 4 3" xfId="7205"/>
    <cellStyle name="Normal 28 3 4 4" xfId="7206"/>
    <cellStyle name="Normal 28 3 4 5" xfId="7207"/>
    <cellStyle name="Normal 28 3 4 6" xfId="7208"/>
    <cellStyle name="Normal 28 3 4 7" xfId="7209"/>
    <cellStyle name="Normal 28 3 4 8" xfId="7210"/>
    <cellStyle name="Normal 28 3 4 9" xfId="7211"/>
    <cellStyle name="Normal 28 3 5" xfId="7212"/>
    <cellStyle name="Normal 28 3 5 10" xfId="7213"/>
    <cellStyle name="Normal 28 3 5 11" xfId="7214"/>
    <cellStyle name="Normal 28 3 5 12" xfId="7215"/>
    <cellStyle name="Normal 28 3 5 13" xfId="7216"/>
    <cellStyle name="Normal 28 3 5 14" xfId="7217"/>
    <cellStyle name="Normal 28 3 5 2" xfId="7218"/>
    <cellStyle name="Normal 28 3 5 3" xfId="7219"/>
    <cellStyle name="Normal 28 3 5 4" xfId="7220"/>
    <cellStyle name="Normal 28 3 5 5" xfId="7221"/>
    <cellStyle name="Normal 28 3 5 6" xfId="7222"/>
    <cellStyle name="Normal 28 3 5 7" xfId="7223"/>
    <cellStyle name="Normal 28 3 5 8" xfId="7224"/>
    <cellStyle name="Normal 28 3 5 9" xfId="7225"/>
    <cellStyle name="Normal 28 3 6" xfId="7226"/>
    <cellStyle name="Normal 28 3 6 10" xfId="7227"/>
    <cellStyle name="Normal 28 3 6 11" xfId="7228"/>
    <cellStyle name="Normal 28 3 6 12" xfId="7229"/>
    <cellStyle name="Normal 28 3 6 13" xfId="7230"/>
    <cellStyle name="Normal 28 3 6 14" xfId="7231"/>
    <cellStyle name="Normal 28 3 6 2" xfId="7232"/>
    <cellStyle name="Normal 28 3 6 3" xfId="7233"/>
    <cellStyle name="Normal 28 3 6 4" xfId="7234"/>
    <cellStyle name="Normal 28 3 6 5" xfId="7235"/>
    <cellStyle name="Normal 28 3 6 6" xfId="7236"/>
    <cellStyle name="Normal 28 3 6 7" xfId="7237"/>
    <cellStyle name="Normal 28 3 6 8" xfId="7238"/>
    <cellStyle name="Normal 28 3 6 9" xfId="7239"/>
    <cellStyle name="Normal 28 3 7" xfId="7240"/>
    <cellStyle name="Normal 28 3 7 10" xfId="7241"/>
    <cellStyle name="Normal 28 3 7 11" xfId="7242"/>
    <cellStyle name="Normal 28 3 7 12" xfId="7243"/>
    <cellStyle name="Normal 28 3 7 13" xfId="7244"/>
    <cellStyle name="Normal 28 3 7 14" xfId="7245"/>
    <cellStyle name="Normal 28 3 7 2" xfId="7246"/>
    <cellStyle name="Normal 28 3 7 3" xfId="7247"/>
    <cellStyle name="Normal 28 3 7 4" xfId="7248"/>
    <cellStyle name="Normal 28 3 7 5" xfId="7249"/>
    <cellStyle name="Normal 28 3 7 6" xfId="7250"/>
    <cellStyle name="Normal 28 3 7 7" xfId="7251"/>
    <cellStyle name="Normal 28 3 7 8" xfId="7252"/>
    <cellStyle name="Normal 28 3 7 9" xfId="7253"/>
    <cellStyle name="Normal 28 3 8" xfId="7254"/>
    <cellStyle name="Normal 28 3 8 10" xfId="7255"/>
    <cellStyle name="Normal 28 3 8 11" xfId="7256"/>
    <cellStyle name="Normal 28 3 8 12" xfId="7257"/>
    <cellStyle name="Normal 28 3 8 13" xfId="7258"/>
    <cellStyle name="Normal 28 3 8 14" xfId="7259"/>
    <cellStyle name="Normal 28 3 8 2" xfId="7260"/>
    <cellStyle name="Normal 28 3 8 3" xfId="7261"/>
    <cellStyle name="Normal 28 3 8 4" xfId="7262"/>
    <cellStyle name="Normal 28 3 8 5" xfId="7263"/>
    <cellStyle name="Normal 28 3 8 6" xfId="7264"/>
    <cellStyle name="Normal 28 3 8 7" xfId="7265"/>
    <cellStyle name="Normal 28 3 8 8" xfId="7266"/>
    <cellStyle name="Normal 28 3 8 9" xfId="7267"/>
    <cellStyle name="Normal 28 3 9" xfId="7268"/>
    <cellStyle name="Normal 28 3 9 10" xfId="7269"/>
    <cellStyle name="Normal 28 3 9 11" xfId="7270"/>
    <cellStyle name="Normal 28 3 9 12" xfId="7271"/>
    <cellStyle name="Normal 28 3 9 13" xfId="7272"/>
    <cellStyle name="Normal 28 3 9 14" xfId="7273"/>
    <cellStyle name="Normal 28 3 9 2" xfId="7274"/>
    <cellStyle name="Normal 28 3 9 3" xfId="7275"/>
    <cellStyle name="Normal 28 3 9 4" xfId="7276"/>
    <cellStyle name="Normal 28 3 9 5" xfId="7277"/>
    <cellStyle name="Normal 28 3 9 6" xfId="7278"/>
    <cellStyle name="Normal 28 3 9 7" xfId="7279"/>
    <cellStyle name="Normal 28 3 9 8" xfId="7280"/>
    <cellStyle name="Normal 28 3 9 9" xfId="7281"/>
    <cellStyle name="Normal 28 4" xfId="7282"/>
    <cellStyle name="Normal 28 4 10" xfId="7283"/>
    <cellStyle name="Normal 28 4 10 10" xfId="7284"/>
    <cellStyle name="Normal 28 4 10 11" xfId="7285"/>
    <cellStyle name="Normal 28 4 10 12" xfId="7286"/>
    <cellStyle name="Normal 28 4 10 13" xfId="7287"/>
    <cellStyle name="Normal 28 4 10 14" xfId="7288"/>
    <cellStyle name="Normal 28 4 10 2" xfId="7289"/>
    <cellStyle name="Normal 28 4 10 3" xfId="7290"/>
    <cellStyle name="Normal 28 4 10 4" xfId="7291"/>
    <cellStyle name="Normal 28 4 10 5" xfId="7292"/>
    <cellStyle name="Normal 28 4 10 6" xfId="7293"/>
    <cellStyle name="Normal 28 4 10 7" xfId="7294"/>
    <cellStyle name="Normal 28 4 10 8" xfId="7295"/>
    <cellStyle name="Normal 28 4 10 9" xfId="7296"/>
    <cellStyle name="Normal 28 4 11" xfId="7297"/>
    <cellStyle name="Normal 28 4 11 10" xfId="7298"/>
    <cellStyle name="Normal 28 4 11 11" xfId="7299"/>
    <cellStyle name="Normal 28 4 11 12" xfId="7300"/>
    <cellStyle name="Normal 28 4 11 13" xfId="7301"/>
    <cellStyle name="Normal 28 4 11 14" xfId="7302"/>
    <cellStyle name="Normal 28 4 11 2" xfId="7303"/>
    <cellStyle name="Normal 28 4 11 3" xfId="7304"/>
    <cellStyle name="Normal 28 4 11 4" xfId="7305"/>
    <cellStyle name="Normal 28 4 11 5" xfId="7306"/>
    <cellStyle name="Normal 28 4 11 6" xfId="7307"/>
    <cellStyle name="Normal 28 4 11 7" xfId="7308"/>
    <cellStyle name="Normal 28 4 11 8" xfId="7309"/>
    <cellStyle name="Normal 28 4 11 9" xfId="7310"/>
    <cellStyle name="Normal 28 4 12" xfId="7311"/>
    <cellStyle name="Normal 28 4 12 10" xfId="7312"/>
    <cellStyle name="Normal 28 4 12 11" xfId="7313"/>
    <cellStyle name="Normal 28 4 12 12" xfId="7314"/>
    <cellStyle name="Normal 28 4 12 13" xfId="7315"/>
    <cellStyle name="Normal 28 4 12 14" xfId="7316"/>
    <cellStyle name="Normal 28 4 12 2" xfId="7317"/>
    <cellStyle name="Normal 28 4 12 3" xfId="7318"/>
    <cellStyle name="Normal 28 4 12 4" xfId="7319"/>
    <cellStyle name="Normal 28 4 12 5" xfId="7320"/>
    <cellStyle name="Normal 28 4 12 6" xfId="7321"/>
    <cellStyle name="Normal 28 4 12 7" xfId="7322"/>
    <cellStyle name="Normal 28 4 12 8" xfId="7323"/>
    <cellStyle name="Normal 28 4 12 9" xfId="7324"/>
    <cellStyle name="Normal 28 4 13" xfId="7325"/>
    <cellStyle name="Normal 28 4 13 10" xfId="7326"/>
    <cellStyle name="Normal 28 4 13 11" xfId="7327"/>
    <cellStyle name="Normal 28 4 13 12" xfId="7328"/>
    <cellStyle name="Normal 28 4 13 13" xfId="7329"/>
    <cellStyle name="Normal 28 4 13 14" xfId="7330"/>
    <cellStyle name="Normal 28 4 13 2" xfId="7331"/>
    <cellStyle name="Normal 28 4 13 3" xfId="7332"/>
    <cellStyle name="Normal 28 4 13 4" xfId="7333"/>
    <cellStyle name="Normal 28 4 13 5" xfId="7334"/>
    <cellStyle name="Normal 28 4 13 6" xfId="7335"/>
    <cellStyle name="Normal 28 4 13 7" xfId="7336"/>
    <cellStyle name="Normal 28 4 13 8" xfId="7337"/>
    <cellStyle name="Normal 28 4 13 9" xfId="7338"/>
    <cellStyle name="Normal 28 4 14" xfId="7339"/>
    <cellStyle name="Normal 28 4 14 10" xfId="7340"/>
    <cellStyle name="Normal 28 4 14 11" xfId="7341"/>
    <cellStyle name="Normal 28 4 14 12" xfId="7342"/>
    <cellStyle name="Normal 28 4 14 13" xfId="7343"/>
    <cellStyle name="Normal 28 4 14 14" xfId="7344"/>
    <cellStyle name="Normal 28 4 14 2" xfId="7345"/>
    <cellStyle name="Normal 28 4 14 3" xfId="7346"/>
    <cellStyle name="Normal 28 4 14 4" xfId="7347"/>
    <cellStyle name="Normal 28 4 14 5" xfId="7348"/>
    <cellStyle name="Normal 28 4 14 6" xfId="7349"/>
    <cellStyle name="Normal 28 4 14 7" xfId="7350"/>
    <cellStyle name="Normal 28 4 14 8" xfId="7351"/>
    <cellStyle name="Normal 28 4 14 9" xfId="7352"/>
    <cellStyle name="Normal 28 4 15" xfId="7353"/>
    <cellStyle name="Normal 28 4 15 10" xfId="7354"/>
    <cellStyle name="Normal 28 4 15 11" xfId="7355"/>
    <cellStyle name="Normal 28 4 15 12" xfId="7356"/>
    <cellStyle name="Normal 28 4 15 13" xfId="7357"/>
    <cellStyle name="Normal 28 4 15 14" xfId="7358"/>
    <cellStyle name="Normal 28 4 15 2" xfId="7359"/>
    <cellStyle name="Normal 28 4 15 3" xfId="7360"/>
    <cellStyle name="Normal 28 4 15 4" xfId="7361"/>
    <cellStyle name="Normal 28 4 15 5" xfId="7362"/>
    <cellStyle name="Normal 28 4 15 6" xfId="7363"/>
    <cellStyle name="Normal 28 4 15 7" xfId="7364"/>
    <cellStyle name="Normal 28 4 15 8" xfId="7365"/>
    <cellStyle name="Normal 28 4 15 9" xfId="7366"/>
    <cellStyle name="Normal 28 4 16" xfId="7367"/>
    <cellStyle name="Normal 28 4 17" xfId="7368"/>
    <cellStyle name="Normal 28 4 18" xfId="7369"/>
    <cellStyle name="Normal 28 4 19" xfId="7370"/>
    <cellStyle name="Normal 28 4 2" xfId="7371"/>
    <cellStyle name="Normal 28 4 2 10" xfId="7372"/>
    <cellStyle name="Normal 28 4 2 11" xfId="7373"/>
    <cellStyle name="Normal 28 4 2 12" xfId="7374"/>
    <cellStyle name="Normal 28 4 2 13" xfId="7375"/>
    <cellStyle name="Normal 28 4 2 14" xfId="7376"/>
    <cellStyle name="Normal 28 4 2 15" xfId="7377"/>
    <cellStyle name="Normal 28 4 2 2" xfId="7378"/>
    <cellStyle name="Normal 28 4 2 2 10" xfId="7379"/>
    <cellStyle name="Normal 28 4 2 2 11" xfId="7380"/>
    <cellStyle name="Normal 28 4 2 2 12" xfId="7381"/>
    <cellStyle name="Normal 28 4 2 2 13" xfId="7382"/>
    <cellStyle name="Normal 28 4 2 2 14" xfId="7383"/>
    <cellStyle name="Normal 28 4 2 2 2" xfId="7384"/>
    <cellStyle name="Normal 28 4 2 2 3" xfId="7385"/>
    <cellStyle name="Normal 28 4 2 2 4" xfId="7386"/>
    <cellStyle name="Normal 28 4 2 2 5" xfId="7387"/>
    <cellStyle name="Normal 28 4 2 2 6" xfId="7388"/>
    <cellStyle name="Normal 28 4 2 2 7" xfId="7389"/>
    <cellStyle name="Normal 28 4 2 2 8" xfId="7390"/>
    <cellStyle name="Normal 28 4 2 2 9" xfId="7391"/>
    <cellStyle name="Normal 28 4 2 3" xfId="7392"/>
    <cellStyle name="Normal 28 4 2 4" xfId="7393"/>
    <cellStyle name="Normal 28 4 2 5" xfId="7394"/>
    <cellStyle name="Normal 28 4 2 6" xfId="7395"/>
    <cellStyle name="Normal 28 4 2 7" xfId="7396"/>
    <cellStyle name="Normal 28 4 2 8" xfId="7397"/>
    <cellStyle name="Normal 28 4 2 9" xfId="7398"/>
    <cellStyle name="Normal 28 4 20" xfId="7399"/>
    <cellStyle name="Normal 28 4 21" xfId="7400"/>
    <cellStyle name="Normal 28 4 22" xfId="7401"/>
    <cellStyle name="Normal 28 4 23" xfId="7402"/>
    <cellStyle name="Normal 28 4 24" xfId="7403"/>
    <cellStyle name="Normal 28 4 25" xfId="7404"/>
    <cellStyle name="Normal 28 4 26" xfId="7405"/>
    <cellStyle name="Normal 28 4 27" xfId="7406"/>
    <cellStyle name="Normal 28 4 28" xfId="7407"/>
    <cellStyle name="Normal 28 4 3" xfId="7408"/>
    <cellStyle name="Normal 28 4 3 10" xfId="7409"/>
    <cellStyle name="Normal 28 4 3 11" xfId="7410"/>
    <cellStyle name="Normal 28 4 3 12" xfId="7411"/>
    <cellStyle name="Normal 28 4 3 13" xfId="7412"/>
    <cellStyle name="Normal 28 4 3 14" xfId="7413"/>
    <cellStyle name="Normal 28 4 3 15" xfId="7414"/>
    <cellStyle name="Normal 28 4 3 2" xfId="7415"/>
    <cellStyle name="Normal 28 4 3 2 10" xfId="7416"/>
    <cellStyle name="Normal 28 4 3 2 11" xfId="7417"/>
    <cellStyle name="Normal 28 4 3 2 12" xfId="7418"/>
    <cellStyle name="Normal 28 4 3 2 13" xfId="7419"/>
    <cellStyle name="Normal 28 4 3 2 14" xfId="7420"/>
    <cellStyle name="Normal 28 4 3 2 2" xfId="7421"/>
    <cellStyle name="Normal 28 4 3 2 3" xfId="7422"/>
    <cellStyle name="Normal 28 4 3 2 4" xfId="7423"/>
    <cellStyle name="Normal 28 4 3 2 5" xfId="7424"/>
    <cellStyle name="Normal 28 4 3 2 6" xfId="7425"/>
    <cellStyle name="Normal 28 4 3 2 7" xfId="7426"/>
    <cellStyle name="Normal 28 4 3 2 8" xfId="7427"/>
    <cellStyle name="Normal 28 4 3 2 9" xfId="7428"/>
    <cellStyle name="Normal 28 4 3 3" xfId="7429"/>
    <cellStyle name="Normal 28 4 3 4" xfId="7430"/>
    <cellStyle name="Normal 28 4 3 5" xfId="7431"/>
    <cellStyle name="Normal 28 4 3 6" xfId="7432"/>
    <cellStyle name="Normal 28 4 3 7" xfId="7433"/>
    <cellStyle name="Normal 28 4 3 8" xfId="7434"/>
    <cellStyle name="Normal 28 4 3 9" xfId="7435"/>
    <cellStyle name="Normal 28 4 4" xfId="7436"/>
    <cellStyle name="Normal 28 4 4 10" xfId="7437"/>
    <cellStyle name="Normal 28 4 4 11" xfId="7438"/>
    <cellStyle name="Normal 28 4 4 12" xfId="7439"/>
    <cellStyle name="Normal 28 4 4 13" xfId="7440"/>
    <cellStyle name="Normal 28 4 4 14" xfId="7441"/>
    <cellStyle name="Normal 28 4 4 15" xfId="7442"/>
    <cellStyle name="Normal 28 4 4 2" xfId="7443"/>
    <cellStyle name="Normal 28 4 4 2 10" xfId="7444"/>
    <cellStyle name="Normal 28 4 4 2 11" xfId="7445"/>
    <cellStyle name="Normal 28 4 4 2 12" xfId="7446"/>
    <cellStyle name="Normal 28 4 4 2 13" xfId="7447"/>
    <cellStyle name="Normal 28 4 4 2 14" xfId="7448"/>
    <cellStyle name="Normal 28 4 4 2 2" xfId="7449"/>
    <cellStyle name="Normal 28 4 4 2 3" xfId="7450"/>
    <cellStyle name="Normal 28 4 4 2 4" xfId="7451"/>
    <cellStyle name="Normal 28 4 4 2 5" xfId="7452"/>
    <cellStyle name="Normal 28 4 4 2 6" xfId="7453"/>
    <cellStyle name="Normal 28 4 4 2 7" xfId="7454"/>
    <cellStyle name="Normal 28 4 4 2 8" xfId="7455"/>
    <cellStyle name="Normal 28 4 4 2 9" xfId="7456"/>
    <cellStyle name="Normal 28 4 4 3" xfId="7457"/>
    <cellStyle name="Normal 28 4 4 4" xfId="7458"/>
    <cellStyle name="Normal 28 4 4 5" xfId="7459"/>
    <cellStyle name="Normal 28 4 4 6" xfId="7460"/>
    <cellStyle name="Normal 28 4 4 7" xfId="7461"/>
    <cellStyle name="Normal 28 4 4 8" xfId="7462"/>
    <cellStyle name="Normal 28 4 4 9" xfId="7463"/>
    <cellStyle name="Normal 28 4 5" xfId="7464"/>
    <cellStyle name="Normal 28 4 5 10" xfId="7465"/>
    <cellStyle name="Normal 28 4 5 11" xfId="7466"/>
    <cellStyle name="Normal 28 4 5 12" xfId="7467"/>
    <cellStyle name="Normal 28 4 5 13" xfId="7468"/>
    <cellStyle name="Normal 28 4 5 14" xfId="7469"/>
    <cellStyle name="Normal 28 4 5 2" xfId="7470"/>
    <cellStyle name="Normal 28 4 5 3" xfId="7471"/>
    <cellStyle name="Normal 28 4 5 4" xfId="7472"/>
    <cellStyle name="Normal 28 4 5 5" xfId="7473"/>
    <cellStyle name="Normal 28 4 5 6" xfId="7474"/>
    <cellStyle name="Normal 28 4 5 7" xfId="7475"/>
    <cellStyle name="Normal 28 4 5 8" xfId="7476"/>
    <cellStyle name="Normal 28 4 5 9" xfId="7477"/>
    <cellStyle name="Normal 28 4 6" xfId="7478"/>
    <cellStyle name="Normal 28 4 6 10" xfId="7479"/>
    <cellStyle name="Normal 28 4 6 11" xfId="7480"/>
    <cellStyle name="Normal 28 4 6 12" xfId="7481"/>
    <cellStyle name="Normal 28 4 6 13" xfId="7482"/>
    <cellStyle name="Normal 28 4 6 14" xfId="7483"/>
    <cellStyle name="Normal 28 4 6 2" xfId="7484"/>
    <cellStyle name="Normal 28 4 6 3" xfId="7485"/>
    <cellStyle name="Normal 28 4 6 4" xfId="7486"/>
    <cellStyle name="Normal 28 4 6 5" xfId="7487"/>
    <cellStyle name="Normal 28 4 6 6" xfId="7488"/>
    <cellStyle name="Normal 28 4 6 7" xfId="7489"/>
    <cellStyle name="Normal 28 4 6 8" xfId="7490"/>
    <cellStyle name="Normal 28 4 6 9" xfId="7491"/>
    <cellStyle name="Normal 28 4 7" xfId="7492"/>
    <cellStyle name="Normal 28 4 7 10" xfId="7493"/>
    <cellStyle name="Normal 28 4 7 11" xfId="7494"/>
    <cellStyle name="Normal 28 4 7 12" xfId="7495"/>
    <cellStyle name="Normal 28 4 7 13" xfId="7496"/>
    <cellStyle name="Normal 28 4 7 14" xfId="7497"/>
    <cellStyle name="Normal 28 4 7 2" xfId="7498"/>
    <cellStyle name="Normal 28 4 7 3" xfId="7499"/>
    <cellStyle name="Normal 28 4 7 4" xfId="7500"/>
    <cellStyle name="Normal 28 4 7 5" xfId="7501"/>
    <cellStyle name="Normal 28 4 7 6" xfId="7502"/>
    <cellStyle name="Normal 28 4 7 7" xfId="7503"/>
    <cellStyle name="Normal 28 4 7 8" xfId="7504"/>
    <cellStyle name="Normal 28 4 7 9" xfId="7505"/>
    <cellStyle name="Normal 28 4 8" xfId="7506"/>
    <cellStyle name="Normal 28 4 8 10" xfId="7507"/>
    <cellStyle name="Normal 28 4 8 11" xfId="7508"/>
    <cellStyle name="Normal 28 4 8 12" xfId="7509"/>
    <cellStyle name="Normal 28 4 8 13" xfId="7510"/>
    <cellStyle name="Normal 28 4 8 14" xfId="7511"/>
    <cellStyle name="Normal 28 4 8 2" xfId="7512"/>
    <cellStyle name="Normal 28 4 8 3" xfId="7513"/>
    <cellStyle name="Normal 28 4 8 4" xfId="7514"/>
    <cellStyle name="Normal 28 4 8 5" xfId="7515"/>
    <cellStyle name="Normal 28 4 8 6" xfId="7516"/>
    <cellStyle name="Normal 28 4 8 7" xfId="7517"/>
    <cellStyle name="Normal 28 4 8 8" xfId="7518"/>
    <cellStyle name="Normal 28 4 8 9" xfId="7519"/>
    <cellStyle name="Normal 28 4 9" xfId="7520"/>
    <cellStyle name="Normal 28 4 9 10" xfId="7521"/>
    <cellStyle name="Normal 28 4 9 11" xfId="7522"/>
    <cellStyle name="Normal 28 4 9 12" xfId="7523"/>
    <cellStyle name="Normal 28 4 9 13" xfId="7524"/>
    <cellStyle name="Normal 28 4 9 14" xfId="7525"/>
    <cellStyle name="Normal 28 4 9 2" xfId="7526"/>
    <cellStyle name="Normal 28 4 9 3" xfId="7527"/>
    <cellStyle name="Normal 28 4 9 4" xfId="7528"/>
    <cellStyle name="Normal 28 4 9 5" xfId="7529"/>
    <cellStyle name="Normal 28 4 9 6" xfId="7530"/>
    <cellStyle name="Normal 28 4 9 7" xfId="7531"/>
    <cellStyle name="Normal 28 4 9 8" xfId="7532"/>
    <cellStyle name="Normal 28 4 9 9" xfId="7533"/>
    <cellStyle name="Normal 28 5" xfId="7534"/>
    <cellStyle name="Normal 28 6" xfId="7535"/>
    <cellStyle name="Normal 28 7" xfId="7536"/>
    <cellStyle name="Normal 29" xfId="7537"/>
    <cellStyle name="Normal 29 2" xfId="7538"/>
    <cellStyle name="Normal 29 3" xfId="7539"/>
    <cellStyle name="Normal 3" xfId="61"/>
    <cellStyle name="Normal 3 10" xfId="7540"/>
    <cellStyle name="Normal 3 10 10" xfId="7541"/>
    <cellStyle name="Normal 3 10 11" xfId="7542"/>
    <cellStyle name="Normal 3 10 11 10" xfId="7543"/>
    <cellStyle name="Normal 3 10 11 11" xfId="7544"/>
    <cellStyle name="Normal 3 10 11 12" xfId="7545"/>
    <cellStyle name="Normal 3 10 11 13" xfId="7546"/>
    <cellStyle name="Normal 3 10 11 14" xfId="7547"/>
    <cellStyle name="Normal 3 10 11 15" xfId="7548"/>
    <cellStyle name="Normal 3 10 11 16" xfId="7549"/>
    <cellStyle name="Normal 3 10 11 17" xfId="7550"/>
    <cellStyle name="Normal 3 10 11 2" xfId="7551"/>
    <cellStyle name="Normal 3 10 11 3" xfId="7552"/>
    <cellStyle name="Normal 3 10 11 4" xfId="7553"/>
    <cellStyle name="Normal 3 10 11 5" xfId="7554"/>
    <cellStyle name="Normal 3 10 11 6" xfId="7555"/>
    <cellStyle name="Normal 3 10 11 7" xfId="7556"/>
    <cellStyle name="Normal 3 10 11 8" xfId="7557"/>
    <cellStyle name="Normal 3 10 11 9" xfId="7558"/>
    <cellStyle name="Normal 3 10 12" xfId="7559"/>
    <cellStyle name="Normal 3 10 13" xfId="7560"/>
    <cellStyle name="Normal 3 10 14" xfId="7561"/>
    <cellStyle name="Normal 3 10 14 10" xfId="7562"/>
    <cellStyle name="Normal 3 10 14 11" xfId="7563"/>
    <cellStyle name="Normal 3 10 14 12" xfId="7564"/>
    <cellStyle name="Normal 3 10 14 13" xfId="7565"/>
    <cellStyle name="Normal 3 10 14 14" xfId="7566"/>
    <cellStyle name="Normal 3 10 14 15" xfId="7567"/>
    <cellStyle name="Normal 3 10 14 2" xfId="7568"/>
    <cellStyle name="Normal 3 10 14 2 10" xfId="7569"/>
    <cellStyle name="Normal 3 10 14 2 11" xfId="7570"/>
    <cellStyle name="Normal 3 10 14 2 12" xfId="7571"/>
    <cellStyle name="Normal 3 10 14 2 13" xfId="7572"/>
    <cellStyle name="Normal 3 10 14 2 14" xfId="7573"/>
    <cellStyle name="Normal 3 10 14 2 2" xfId="7574"/>
    <cellStyle name="Normal 3 10 14 2 3" xfId="7575"/>
    <cellStyle name="Normal 3 10 14 2 4" xfId="7576"/>
    <cellStyle name="Normal 3 10 14 2 5" xfId="7577"/>
    <cellStyle name="Normal 3 10 14 2 6" xfId="7578"/>
    <cellStyle name="Normal 3 10 14 2 7" xfId="7579"/>
    <cellStyle name="Normal 3 10 14 2 8" xfId="7580"/>
    <cellStyle name="Normal 3 10 14 2 9" xfId="7581"/>
    <cellStyle name="Normal 3 10 14 3" xfId="7582"/>
    <cellStyle name="Normal 3 10 14 4" xfId="7583"/>
    <cellStyle name="Normal 3 10 14 5" xfId="7584"/>
    <cellStyle name="Normal 3 10 14 6" xfId="7585"/>
    <cellStyle name="Normal 3 10 14 7" xfId="7586"/>
    <cellStyle name="Normal 3 10 14 8" xfId="7587"/>
    <cellStyle name="Normal 3 10 14 9" xfId="7588"/>
    <cellStyle name="Normal 3 10 15" xfId="7589"/>
    <cellStyle name="Normal 3 10 15 10" xfId="7590"/>
    <cellStyle name="Normal 3 10 15 11" xfId="7591"/>
    <cellStyle name="Normal 3 10 15 12" xfId="7592"/>
    <cellStyle name="Normal 3 10 15 13" xfId="7593"/>
    <cellStyle name="Normal 3 10 15 14" xfId="7594"/>
    <cellStyle name="Normal 3 10 15 15" xfId="7595"/>
    <cellStyle name="Normal 3 10 15 2" xfId="7596"/>
    <cellStyle name="Normal 3 10 15 2 10" xfId="7597"/>
    <cellStyle name="Normal 3 10 15 2 11" xfId="7598"/>
    <cellStyle name="Normal 3 10 15 2 12" xfId="7599"/>
    <cellStyle name="Normal 3 10 15 2 13" xfId="7600"/>
    <cellStyle name="Normal 3 10 15 2 14" xfId="7601"/>
    <cellStyle name="Normal 3 10 15 2 2" xfId="7602"/>
    <cellStyle name="Normal 3 10 15 2 3" xfId="7603"/>
    <cellStyle name="Normal 3 10 15 2 4" xfId="7604"/>
    <cellStyle name="Normal 3 10 15 2 5" xfId="7605"/>
    <cellStyle name="Normal 3 10 15 2 6" xfId="7606"/>
    <cellStyle name="Normal 3 10 15 2 7" xfId="7607"/>
    <cellStyle name="Normal 3 10 15 2 8" xfId="7608"/>
    <cellStyle name="Normal 3 10 15 2 9" xfId="7609"/>
    <cellStyle name="Normal 3 10 15 3" xfId="7610"/>
    <cellStyle name="Normal 3 10 15 4" xfId="7611"/>
    <cellStyle name="Normal 3 10 15 5" xfId="7612"/>
    <cellStyle name="Normal 3 10 15 6" xfId="7613"/>
    <cellStyle name="Normal 3 10 15 7" xfId="7614"/>
    <cellStyle name="Normal 3 10 15 8" xfId="7615"/>
    <cellStyle name="Normal 3 10 15 9" xfId="7616"/>
    <cellStyle name="Normal 3 10 16" xfId="7617"/>
    <cellStyle name="Normal 3 10 16 10" xfId="7618"/>
    <cellStyle name="Normal 3 10 16 11" xfId="7619"/>
    <cellStyle name="Normal 3 10 16 12" xfId="7620"/>
    <cellStyle name="Normal 3 10 16 13" xfId="7621"/>
    <cellStyle name="Normal 3 10 16 14" xfId="7622"/>
    <cellStyle name="Normal 3 10 16 15" xfId="7623"/>
    <cellStyle name="Normal 3 10 16 2" xfId="7624"/>
    <cellStyle name="Normal 3 10 16 2 10" xfId="7625"/>
    <cellStyle name="Normal 3 10 16 2 11" xfId="7626"/>
    <cellStyle name="Normal 3 10 16 2 12" xfId="7627"/>
    <cellStyle name="Normal 3 10 16 2 13" xfId="7628"/>
    <cellStyle name="Normal 3 10 16 2 14" xfId="7629"/>
    <cellStyle name="Normal 3 10 16 2 2" xfId="7630"/>
    <cellStyle name="Normal 3 10 16 2 3" xfId="7631"/>
    <cellStyle name="Normal 3 10 16 2 4" xfId="7632"/>
    <cellStyle name="Normal 3 10 16 2 5" xfId="7633"/>
    <cellStyle name="Normal 3 10 16 2 6" xfId="7634"/>
    <cellStyle name="Normal 3 10 16 2 7" xfId="7635"/>
    <cellStyle name="Normal 3 10 16 2 8" xfId="7636"/>
    <cellStyle name="Normal 3 10 16 2 9" xfId="7637"/>
    <cellStyle name="Normal 3 10 16 3" xfId="7638"/>
    <cellStyle name="Normal 3 10 16 4" xfId="7639"/>
    <cellStyle name="Normal 3 10 16 5" xfId="7640"/>
    <cellStyle name="Normal 3 10 16 6" xfId="7641"/>
    <cellStyle name="Normal 3 10 16 7" xfId="7642"/>
    <cellStyle name="Normal 3 10 16 8" xfId="7643"/>
    <cellStyle name="Normal 3 10 16 9" xfId="7644"/>
    <cellStyle name="Normal 3 10 17" xfId="7645"/>
    <cellStyle name="Normal 3 10 17 10" xfId="7646"/>
    <cellStyle name="Normal 3 10 17 11" xfId="7647"/>
    <cellStyle name="Normal 3 10 17 12" xfId="7648"/>
    <cellStyle name="Normal 3 10 17 13" xfId="7649"/>
    <cellStyle name="Normal 3 10 17 14" xfId="7650"/>
    <cellStyle name="Normal 3 10 17 2" xfId="7651"/>
    <cellStyle name="Normal 3 10 17 3" xfId="7652"/>
    <cellStyle name="Normal 3 10 17 4" xfId="7653"/>
    <cellStyle name="Normal 3 10 17 5" xfId="7654"/>
    <cellStyle name="Normal 3 10 17 6" xfId="7655"/>
    <cellStyle name="Normal 3 10 17 7" xfId="7656"/>
    <cellStyle name="Normal 3 10 17 8" xfId="7657"/>
    <cellStyle name="Normal 3 10 17 9" xfId="7658"/>
    <cellStyle name="Normal 3 10 18" xfId="7659"/>
    <cellStyle name="Normal 3 10 18 10" xfId="7660"/>
    <cellStyle name="Normal 3 10 18 11" xfId="7661"/>
    <cellStyle name="Normal 3 10 18 12" xfId="7662"/>
    <cellStyle name="Normal 3 10 18 13" xfId="7663"/>
    <cellStyle name="Normal 3 10 18 14" xfId="7664"/>
    <cellStyle name="Normal 3 10 18 2" xfId="7665"/>
    <cellStyle name="Normal 3 10 18 3" xfId="7666"/>
    <cellStyle name="Normal 3 10 18 4" xfId="7667"/>
    <cellStyle name="Normal 3 10 18 5" xfId="7668"/>
    <cellStyle name="Normal 3 10 18 6" xfId="7669"/>
    <cellStyle name="Normal 3 10 18 7" xfId="7670"/>
    <cellStyle name="Normal 3 10 18 8" xfId="7671"/>
    <cellStyle name="Normal 3 10 18 9" xfId="7672"/>
    <cellStyle name="Normal 3 10 19" xfId="7673"/>
    <cellStyle name="Normal 3 10 19 10" xfId="7674"/>
    <cellStyle name="Normal 3 10 19 11" xfId="7675"/>
    <cellStyle name="Normal 3 10 19 12" xfId="7676"/>
    <cellStyle name="Normal 3 10 19 13" xfId="7677"/>
    <cellStyle name="Normal 3 10 19 14" xfId="7678"/>
    <cellStyle name="Normal 3 10 19 2" xfId="7679"/>
    <cellStyle name="Normal 3 10 19 3" xfId="7680"/>
    <cellStyle name="Normal 3 10 19 4" xfId="7681"/>
    <cellStyle name="Normal 3 10 19 5" xfId="7682"/>
    <cellStyle name="Normal 3 10 19 6" xfId="7683"/>
    <cellStyle name="Normal 3 10 19 7" xfId="7684"/>
    <cellStyle name="Normal 3 10 19 8" xfId="7685"/>
    <cellStyle name="Normal 3 10 19 9" xfId="7686"/>
    <cellStyle name="Normal 3 10 2" xfId="7687"/>
    <cellStyle name="Normal 3 10 20" xfId="7688"/>
    <cellStyle name="Normal 3 10 20 10" xfId="7689"/>
    <cellStyle name="Normal 3 10 20 11" xfId="7690"/>
    <cellStyle name="Normal 3 10 20 12" xfId="7691"/>
    <cellStyle name="Normal 3 10 20 13" xfId="7692"/>
    <cellStyle name="Normal 3 10 20 14" xfId="7693"/>
    <cellStyle name="Normal 3 10 20 2" xfId="7694"/>
    <cellStyle name="Normal 3 10 20 3" xfId="7695"/>
    <cellStyle name="Normal 3 10 20 4" xfId="7696"/>
    <cellStyle name="Normal 3 10 20 5" xfId="7697"/>
    <cellStyle name="Normal 3 10 20 6" xfId="7698"/>
    <cellStyle name="Normal 3 10 20 7" xfId="7699"/>
    <cellStyle name="Normal 3 10 20 8" xfId="7700"/>
    <cellStyle name="Normal 3 10 20 9" xfId="7701"/>
    <cellStyle name="Normal 3 10 21" xfId="7702"/>
    <cellStyle name="Normal 3 10 21 10" xfId="7703"/>
    <cellStyle name="Normal 3 10 21 11" xfId="7704"/>
    <cellStyle name="Normal 3 10 21 12" xfId="7705"/>
    <cellStyle name="Normal 3 10 21 13" xfId="7706"/>
    <cellStyle name="Normal 3 10 21 14" xfId="7707"/>
    <cellStyle name="Normal 3 10 21 2" xfId="7708"/>
    <cellStyle name="Normal 3 10 21 3" xfId="7709"/>
    <cellStyle name="Normal 3 10 21 4" xfId="7710"/>
    <cellStyle name="Normal 3 10 21 5" xfId="7711"/>
    <cellStyle name="Normal 3 10 21 6" xfId="7712"/>
    <cellStyle name="Normal 3 10 21 7" xfId="7713"/>
    <cellStyle name="Normal 3 10 21 8" xfId="7714"/>
    <cellStyle name="Normal 3 10 21 9" xfId="7715"/>
    <cellStyle name="Normal 3 10 22" xfId="7716"/>
    <cellStyle name="Normal 3 10 22 10" xfId="7717"/>
    <cellStyle name="Normal 3 10 22 11" xfId="7718"/>
    <cellStyle name="Normal 3 10 22 12" xfId="7719"/>
    <cellStyle name="Normal 3 10 22 13" xfId="7720"/>
    <cellStyle name="Normal 3 10 22 14" xfId="7721"/>
    <cellStyle name="Normal 3 10 22 2" xfId="7722"/>
    <cellStyle name="Normal 3 10 22 3" xfId="7723"/>
    <cellStyle name="Normal 3 10 22 4" xfId="7724"/>
    <cellStyle name="Normal 3 10 22 5" xfId="7725"/>
    <cellStyle name="Normal 3 10 22 6" xfId="7726"/>
    <cellStyle name="Normal 3 10 22 7" xfId="7727"/>
    <cellStyle name="Normal 3 10 22 8" xfId="7728"/>
    <cellStyle name="Normal 3 10 22 9" xfId="7729"/>
    <cellStyle name="Normal 3 10 23" xfId="7730"/>
    <cellStyle name="Normal 3 10 24" xfId="7731"/>
    <cellStyle name="Normal 3 10 25" xfId="7732"/>
    <cellStyle name="Normal 3 10 25 10" xfId="7733"/>
    <cellStyle name="Normal 3 10 25 11" xfId="7734"/>
    <cellStyle name="Normal 3 10 25 12" xfId="7735"/>
    <cellStyle name="Normal 3 10 25 13" xfId="7736"/>
    <cellStyle name="Normal 3 10 25 14" xfId="7737"/>
    <cellStyle name="Normal 3 10 25 2" xfId="7738"/>
    <cellStyle name="Normal 3 10 25 3" xfId="7739"/>
    <cellStyle name="Normal 3 10 25 4" xfId="7740"/>
    <cellStyle name="Normal 3 10 25 5" xfId="7741"/>
    <cellStyle name="Normal 3 10 25 6" xfId="7742"/>
    <cellStyle name="Normal 3 10 25 7" xfId="7743"/>
    <cellStyle name="Normal 3 10 25 8" xfId="7744"/>
    <cellStyle name="Normal 3 10 25 9" xfId="7745"/>
    <cellStyle name="Normal 3 10 26" xfId="7746"/>
    <cellStyle name="Normal 3 10 26 10" xfId="7747"/>
    <cellStyle name="Normal 3 10 26 11" xfId="7748"/>
    <cellStyle name="Normal 3 10 26 12" xfId="7749"/>
    <cellStyle name="Normal 3 10 26 13" xfId="7750"/>
    <cellStyle name="Normal 3 10 26 14" xfId="7751"/>
    <cellStyle name="Normal 3 10 26 2" xfId="7752"/>
    <cellStyle name="Normal 3 10 26 3" xfId="7753"/>
    <cellStyle name="Normal 3 10 26 4" xfId="7754"/>
    <cellStyle name="Normal 3 10 26 5" xfId="7755"/>
    <cellStyle name="Normal 3 10 26 6" xfId="7756"/>
    <cellStyle name="Normal 3 10 26 7" xfId="7757"/>
    <cellStyle name="Normal 3 10 26 8" xfId="7758"/>
    <cellStyle name="Normal 3 10 26 9" xfId="7759"/>
    <cellStyle name="Normal 3 10 3" xfId="7760"/>
    <cellStyle name="Normal 3 10 4" xfId="7761"/>
    <cellStyle name="Normal 3 10 5" xfId="7762"/>
    <cellStyle name="Normal 3 10 6" xfId="7763"/>
    <cellStyle name="Normal 3 10 7" xfId="7764"/>
    <cellStyle name="Normal 3 10 8" xfId="7765"/>
    <cellStyle name="Normal 3 10 9" xfId="7766"/>
    <cellStyle name="Normal 3 11" xfId="7767"/>
    <cellStyle name="Normal 3 11 10" xfId="7768"/>
    <cellStyle name="Normal 3 11 11" xfId="7769"/>
    <cellStyle name="Normal 3 11 11 10" xfId="7770"/>
    <cellStyle name="Normal 3 11 11 11" xfId="7771"/>
    <cellStyle name="Normal 3 11 11 12" xfId="7772"/>
    <cellStyle name="Normal 3 11 11 13" xfId="7773"/>
    <cellStyle name="Normal 3 11 11 14" xfId="7774"/>
    <cellStyle name="Normal 3 11 11 15" xfId="7775"/>
    <cellStyle name="Normal 3 11 11 16" xfId="7776"/>
    <cellStyle name="Normal 3 11 11 17" xfId="7777"/>
    <cellStyle name="Normal 3 11 11 2" xfId="7778"/>
    <cellStyle name="Normal 3 11 11 3" xfId="7779"/>
    <cellStyle name="Normal 3 11 11 4" xfId="7780"/>
    <cellStyle name="Normal 3 11 11 5" xfId="7781"/>
    <cellStyle name="Normal 3 11 11 6" xfId="7782"/>
    <cellStyle name="Normal 3 11 11 7" xfId="7783"/>
    <cellStyle name="Normal 3 11 11 8" xfId="7784"/>
    <cellStyle name="Normal 3 11 11 9" xfId="7785"/>
    <cellStyle name="Normal 3 11 12" xfId="7786"/>
    <cellStyle name="Normal 3 11 13" xfId="7787"/>
    <cellStyle name="Normal 3 11 14" xfId="7788"/>
    <cellStyle name="Normal 3 11 14 10" xfId="7789"/>
    <cellStyle name="Normal 3 11 14 11" xfId="7790"/>
    <cellStyle name="Normal 3 11 14 12" xfId="7791"/>
    <cellStyle name="Normal 3 11 14 13" xfId="7792"/>
    <cellStyle name="Normal 3 11 14 14" xfId="7793"/>
    <cellStyle name="Normal 3 11 14 15" xfId="7794"/>
    <cellStyle name="Normal 3 11 14 2" xfId="7795"/>
    <cellStyle name="Normal 3 11 14 2 10" xfId="7796"/>
    <cellStyle name="Normal 3 11 14 2 11" xfId="7797"/>
    <cellStyle name="Normal 3 11 14 2 12" xfId="7798"/>
    <cellStyle name="Normal 3 11 14 2 13" xfId="7799"/>
    <cellStyle name="Normal 3 11 14 2 14" xfId="7800"/>
    <cellStyle name="Normal 3 11 14 2 2" xfId="7801"/>
    <cellStyle name="Normal 3 11 14 2 3" xfId="7802"/>
    <cellStyle name="Normal 3 11 14 2 4" xfId="7803"/>
    <cellStyle name="Normal 3 11 14 2 5" xfId="7804"/>
    <cellStyle name="Normal 3 11 14 2 6" xfId="7805"/>
    <cellStyle name="Normal 3 11 14 2 7" xfId="7806"/>
    <cellStyle name="Normal 3 11 14 2 8" xfId="7807"/>
    <cellStyle name="Normal 3 11 14 2 9" xfId="7808"/>
    <cellStyle name="Normal 3 11 14 3" xfId="7809"/>
    <cellStyle name="Normal 3 11 14 4" xfId="7810"/>
    <cellStyle name="Normal 3 11 14 5" xfId="7811"/>
    <cellStyle name="Normal 3 11 14 6" xfId="7812"/>
    <cellStyle name="Normal 3 11 14 7" xfId="7813"/>
    <cellStyle name="Normal 3 11 14 8" xfId="7814"/>
    <cellStyle name="Normal 3 11 14 9" xfId="7815"/>
    <cellStyle name="Normal 3 11 15" xfId="7816"/>
    <cellStyle name="Normal 3 11 15 10" xfId="7817"/>
    <cellStyle name="Normal 3 11 15 11" xfId="7818"/>
    <cellStyle name="Normal 3 11 15 12" xfId="7819"/>
    <cellStyle name="Normal 3 11 15 13" xfId="7820"/>
    <cellStyle name="Normal 3 11 15 14" xfId="7821"/>
    <cellStyle name="Normal 3 11 15 15" xfId="7822"/>
    <cellStyle name="Normal 3 11 15 2" xfId="7823"/>
    <cellStyle name="Normal 3 11 15 2 10" xfId="7824"/>
    <cellStyle name="Normal 3 11 15 2 11" xfId="7825"/>
    <cellStyle name="Normal 3 11 15 2 12" xfId="7826"/>
    <cellStyle name="Normal 3 11 15 2 13" xfId="7827"/>
    <cellStyle name="Normal 3 11 15 2 14" xfId="7828"/>
    <cellStyle name="Normal 3 11 15 2 2" xfId="7829"/>
    <cellStyle name="Normal 3 11 15 2 3" xfId="7830"/>
    <cellStyle name="Normal 3 11 15 2 4" xfId="7831"/>
    <cellStyle name="Normal 3 11 15 2 5" xfId="7832"/>
    <cellStyle name="Normal 3 11 15 2 6" xfId="7833"/>
    <cellStyle name="Normal 3 11 15 2 7" xfId="7834"/>
    <cellStyle name="Normal 3 11 15 2 8" xfId="7835"/>
    <cellStyle name="Normal 3 11 15 2 9" xfId="7836"/>
    <cellStyle name="Normal 3 11 15 3" xfId="7837"/>
    <cellStyle name="Normal 3 11 15 4" xfId="7838"/>
    <cellStyle name="Normal 3 11 15 5" xfId="7839"/>
    <cellStyle name="Normal 3 11 15 6" xfId="7840"/>
    <cellStyle name="Normal 3 11 15 7" xfId="7841"/>
    <cellStyle name="Normal 3 11 15 8" xfId="7842"/>
    <cellStyle name="Normal 3 11 15 9" xfId="7843"/>
    <cellStyle name="Normal 3 11 16" xfId="7844"/>
    <cellStyle name="Normal 3 11 16 10" xfId="7845"/>
    <cellStyle name="Normal 3 11 16 11" xfId="7846"/>
    <cellStyle name="Normal 3 11 16 12" xfId="7847"/>
    <cellStyle name="Normal 3 11 16 13" xfId="7848"/>
    <cellStyle name="Normal 3 11 16 14" xfId="7849"/>
    <cellStyle name="Normal 3 11 16 15" xfId="7850"/>
    <cellStyle name="Normal 3 11 16 2" xfId="7851"/>
    <cellStyle name="Normal 3 11 16 2 10" xfId="7852"/>
    <cellStyle name="Normal 3 11 16 2 11" xfId="7853"/>
    <cellStyle name="Normal 3 11 16 2 12" xfId="7854"/>
    <cellStyle name="Normal 3 11 16 2 13" xfId="7855"/>
    <cellStyle name="Normal 3 11 16 2 14" xfId="7856"/>
    <cellStyle name="Normal 3 11 16 2 2" xfId="7857"/>
    <cellStyle name="Normal 3 11 16 2 3" xfId="7858"/>
    <cellStyle name="Normal 3 11 16 2 4" xfId="7859"/>
    <cellStyle name="Normal 3 11 16 2 5" xfId="7860"/>
    <cellStyle name="Normal 3 11 16 2 6" xfId="7861"/>
    <cellStyle name="Normal 3 11 16 2 7" xfId="7862"/>
    <cellStyle name="Normal 3 11 16 2 8" xfId="7863"/>
    <cellStyle name="Normal 3 11 16 2 9" xfId="7864"/>
    <cellStyle name="Normal 3 11 16 3" xfId="7865"/>
    <cellStyle name="Normal 3 11 16 4" xfId="7866"/>
    <cellStyle name="Normal 3 11 16 5" xfId="7867"/>
    <cellStyle name="Normal 3 11 16 6" xfId="7868"/>
    <cellStyle name="Normal 3 11 16 7" xfId="7869"/>
    <cellStyle name="Normal 3 11 16 8" xfId="7870"/>
    <cellStyle name="Normal 3 11 16 9" xfId="7871"/>
    <cellStyle name="Normal 3 11 17" xfId="7872"/>
    <cellStyle name="Normal 3 11 17 10" xfId="7873"/>
    <cellStyle name="Normal 3 11 17 11" xfId="7874"/>
    <cellStyle name="Normal 3 11 17 12" xfId="7875"/>
    <cellStyle name="Normal 3 11 17 13" xfId="7876"/>
    <cellStyle name="Normal 3 11 17 14" xfId="7877"/>
    <cellStyle name="Normal 3 11 17 2" xfId="7878"/>
    <cellStyle name="Normal 3 11 17 3" xfId="7879"/>
    <cellStyle name="Normal 3 11 17 4" xfId="7880"/>
    <cellStyle name="Normal 3 11 17 5" xfId="7881"/>
    <cellStyle name="Normal 3 11 17 6" xfId="7882"/>
    <cellStyle name="Normal 3 11 17 7" xfId="7883"/>
    <cellStyle name="Normal 3 11 17 8" xfId="7884"/>
    <cellStyle name="Normal 3 11 17 9" xfId="7885"/>
    <cellStyle name="Normal 3 11 18" xfId="7886"/>
    <cellStyle name="Normal 3 11 18 10" xfId="7887"/>
    <cellStyle name="Normal 3 11 18 11" xfId="7888"/>
    <cellStyle name="Normal 3 11 18 12" xfId="7889"/>
    <cellStyle name="Normal 3 11 18 13" xfId="7890"/>
    <cellStyle name="Normal 3 11 18 14" xfId="7891"/>
    <cellStyle name="Normal 3 11 18 2" xfId="7892"/>
    <cellStyle name="Normal 3 11 18 3" xfId="7893"/>
    <cellStyle name="Normal 3 11 18 4" xfId="7894"/>
    <cellStyle name="Normal 3 11 18 5" xfId="7895"/>
    <cellStyle name="Normal 3 11 18 6" xfId="7896"/>
    <cellStyle name="Normal 3 11 18 7" xfId="7897"/>
    <cellStyle name="Normal 3 11 18 8" xfId="7898"/>
    <cellStyle name="Normal 3 11 18 9" xfId="7899"/>
    <cellStyle name="Normal 3 11 19" xfId="7900"/>
    <cellStyle name="Normal 3 11 19 10" xfId="7901"/>
    <cellStyle name="Normal 3 11 19 11" xfId="7902"/>
    <cellStyle name="Normal 3 11 19 12" xfId="7903"/>
    <cellStyle name="Normal 3 11 19 13" xfId="7904"/>
    <cellStyle name="Normal 3 11 19 14" xfId="7905"/>
    <cellStyle name="Normal 3 11 19 2" xfId="7906"/>
    <cellStyle name="Normal 3 11 19 3" xfId="7907"/>
    <cellStyle name="Normal 3 11 19 4" xfId="7908"/>
    <cellStyle name="Normal 3 11 19 5" xfId="7909"/>
    <cellStyle name="Normal 3 11 19 6" xfId="7910"/>
    <cellStyle name="Normal 3 11 19 7" xfId="7911"/>
    <cellStyle name="Normal 3 11 19 8" xfId="7912"/>
    <cellStyle name="Normal 3 11 19 9" xfId="7913"/>
    <cellStyle name="Normal 3 11 2" xfId="7914"/>
    <cellStyle name="Normal 3 11 20" xfId="7915"/>
    <cellStyle name="Normal 3 11 20 10" xfId="7916"/>
    <cellStyle name="Normal 3 11 20 11" xfId="7917"/>
    <cellStyle name="Normal 3 11 20 12" xfId="7918"/>
    <cellStyle name="Normal 3 11 20 13" xfId="7919"/>
    <cellStyle name="Normal 3 11 20 14" xfId="7920"/>
    <cellStyle name="Normal 3 11 20 2" xfId="7921"/>
    <cellStyle name="Normal 3 11 20 3" xfId="7922"/>
    <cellStyle name="Normal 3 11 20 4" xfId="7923"/>
    <cellStyle name="Normal 3 11 20 5" xfId="7924"/>
    <cellStyle name="Normal 3 11 20 6" xfId="7925"/>
    <cellStyle name="Normal 3 11 20 7" xfId="7926"/>
    <cellStyle name="Normal 3 11 20 8" xfId="7927"/>
    <cellStyle name="Normal 3 11 20 9" xfId="7928"/>
    <cellStyle name="Normal 3 11 21" xfId="7929"/>
    <cellStyle name="Normal 3 11 21 10" xfId="7930"/>
    <cellStyle name="Normal 3 11 21 11" xfId="7931"/>
    <cellStyle name="Normal 3 11 21 12" xfId="7932"/>
    <cellStyle name="Normal 3 11 21 13" xfId="7933"/>
    <cellStyle name="Normal 3 11 21 14" xfId="7934"/>
    <cellStyle name="Normal 3 11 21 2" xfId="7935"/>
    <cellStyle name="Normal 3 11 21 3" xfId="7936"/>
    <cellStyle name="Normal 3 11 21 4" xfId="7937"/>
    <cellStyle name="Normal 3 11 21 5" xfId="7938"/>
    <cellStyle name="Normal 3 11 21 6" xfId="7939"/>
    <cellStyle name="Normal 3 11 21 7" xfId="7940"/>
    <cellStyle name="Normal 3 11 21 8" xfId="7941"/>
    <cellStyle name="Normal 3 11 21 9" xfId="7942"/>
    <cellStyle name="Normal 3 11 22" xfId="7943"/>
    <cellStyle name="Normal 3 11 22 10" xfId="7944"/>
    <cellStyle name="Normal 3 11 22 11" xfId="7945"/>
    <cellStyle name="Normal 3 11 22 12" xfId="7946"/>
    <cellStyle name="Normal 3 11 22 13" xfId="7947"/>
    <cellStyle name="Normal 3 11 22 14" xfId="7948"/>
    <cellStyle name="Normal 3 11 22 2" xfId="7949"/>
    <cellStyle name="Normal 3 11 22 3" xfId="7950"/>
    <cellStyle name="Normal 3 11 22 4" xfId="7951"/>
    <cellStyle name="Normal 3 11 22 5" xfId="7952"/>
    <cellStyle name="Normal 3 11 22 6" xfId="7953"/>
    <cellStyle name="Normal 3 11 22 7" xfId="7954"/>
    <cellStyle name="Normal 3 11 22 8" xfId="7955"/>
    <cellStyle name="Normal 3 11 22 9" xfId="7956"/>
    <cellStyle name="Normal 3 11 23" xfId="7957"/>
    <cellStyle name="Normal 3 11 24" xfId="7958"/>
    <cellStyle name="Normal 3 11 25" xfId="7959"/>
    <cellStyle name="Normal 3 11 25 10" xfId="7960"/>
    <cellStyle name="Normal 3 11 25 11" xfId="7961"/>
    <cellStyle name="Normal 3 11 25 12" xfId="7962"/>
    <cellStyle name="Normal 3 11 25 13" xfId="7963"/>
    <cellStyle name="Normal 3 11 25 14" xfId="7964"/>
    <cellStyle name="Normal 3 11 25 2" xfId="7965"/>
    <cellStyle name="Normal 3 11 25 3" xfId="7966"/>
    <cellStyle name="Normal 3 11 25 4" xfId="7967"/>
    <cellStyle name="Normal 3 11 25 5" xfId="7968"/>
    <cellStyle name="Normal 3 11 25 6" xfId="7969"/>
    <cellStyle name="Normal 3 11 25 7" xfId="7970"/>
    <cellStyle name="Normal 3 11 25 8" xfId="7971"/>
    <cellStyle name="Normal 3 11 25 9" xfId="7972"/>
    <cellStyle name="Normal 3 11 26" xfId="7973"/>
    <cellStyle name="Normal 3 11 26 10" xfId="7974"/>
    <cellStyle name="Normal 3 11 26 11" xfId="7975"/>
    <cellStyle name="Normal 3 11 26 12" xfId="7976"/>
    <cellStyle name="Normal 3 11 26 13" xfId="7977"/>
    <cellStyle name="Normal 3 11 26 14" xfId="7978"/>
    <cellStyle name="Normal 3 11 26 2" xfId="7979"/>
    <cellStyle name="Normal 3 11 26 3" xfId="7980"/>
    <cellStyle name="Normal 3 11 26 4" xfId="7981"/>
    <cellStyle name="Normal 3 11 26 5" xfId="7982"/>
    <cellStyle name="Normal 3 11 26 6" xfId="7983"/>
    <cellStyle name="Normal 3 11 26 7" xfId="7984"/>
    <cellStyle name="Normal 3 11 26 8" xfId="7985"/>
    <cellStyle name="Normal 3 11 26 9" xfId="7986"/>
    <cellStyle name="Normal 3 11 3" xfId="7987"/>
    <cellStyle name="Normal 3 11 4" xfId="7988"/>
    <cellStyle name="Normal 3 11 5" xfId="7989"/>
    <cellStyle name="Normal 3 11 6" xfId="7990"/>
    <cellStyle name="Normal 3 11 7" xfId="7991"/>
    <cellStyle name="Normal 3 11 8" xfId="7992"/>
    <cellStyle name="Normal 3 11 9" xfId="7993"/>
    <cellStyle name="Normal 3 12" xfId="7994"/>
    <cellStyle name="Normal 3 12 10" xfId="7995"/>
    <cellStyle name="Normal 3 12 10 10" xfId="7996"/>
    <cellStyle name="Normal 3 12 10 11" xfId="7997"/>
    <cellStyle name="Normal 3 12 10 12" xfId="7998"/>
    <cellStyle name="Normal 3 12 10 13" xfId="7999"/>
    <cellStyle name="Normal 3 12 10 14" xfId="8000"/>
    <cellStyle name="Normal 3 12 10 2" xfId="8001"/>
    <cellStyle name="Normal 3 12 10 3" xfId="8002"/>
    <cellStyle name="Normal 3 12 10 4" xfId="8003"/>
    <cellStyle name="Normal 3 12 10 5" xfId="8004"/>
    <cellStyle name="Normal 3 12 10 6" xfId="8005"/>
    <cellStyle name="Normal 3 12 10 7" xfId="8006"/>
    <cellStyle name="Normal 3 12 10 8" xfId="8007"/>
    <cellStyle name="Normal 3 12 10 9" xfId="8008"/>
    <cellStyle name="Normal 3 12 11" xfId="8009"/>
    <cellStyle name="Normal 3 12 11 10" xfId="8010"/>
    <cellStyle name="Normal 3 12 11 11" xfId="8011"/>
    <cellStyle name="Normal 3 12 11 12" xfId="8012"/>
    <cellStyle name="Normal 3 12 11 13" xfId="8013"/>
    <cellStyle name="Normal 3 12 11 14" xfId="8014"/>
    <cellStyle name="Normal 3 12 11 2" xfId="8015"/>
    <cellStyle name="Normal 3 12 11 3" xfId="8016"/>
    <cellStyle name="Normal 3 12 11 4" xfId="8017"/>
    <cellStyle name="Normal 3 12 11 5" xfId="8018"/>
    <cellStyle name="Normal 3 12 11 6" xfId="8019"/>
    <cellStyle name="Normal 3 12 11 7" xfId="8020"/>
    <cellStyle name="Normal 3 12 11 8" xfId="8021"/>
    <cellStyle name="Normal 3 12 11 9" xfId="8022"/>
    <cellStyle name="Normal 3 12 12" xfId="8023"/>
    <cellStyle name="Normal 3 12 12 10" xfId="8024"/>
    <cellStyle name="Normal 3 12 12 11" xfId="8025"/>
    <cellStyle name="Normal 3 12 12 12" xfId="8026"/>
    <cellStyle name="Normal 3 12 12 13" xfId="8027"/>
    <cellStyle name="Normal 3 12 12 14" xfId="8028"/>
    <cellStyle name="Normal 3 12 12 2" xfId="8029"/>
    <cellStyle name="Normal 3 12 12 3" xfId="8030"/>
    <cellStyle name="Normal 3 12 12 4" xfId="8031"/>
    <cellStyle name="Normal 3 12 12 5" xfId="8032"/>
    <cellStyle name="Normal 3 12 12 6" xfId="8033"/>
    <cellStyle name="Normal 3 12 12 7" xfId="8034"/>
    <cellStyle name="Normal 3 12 12 8" xfId="8035"/>
    <cellStyle name="Normal 3 12 12 9" xfId="8036"/>
    <cellStyle name="Normal 3 12 13" xfId="8037"/>
    <cellStyle name="Normal 3 12 13 10" xfId="8038"/>
    <cellStyle name="Normal 3 12 13 11" xfId="8039"/>
    <cellStyle name="Normal 3 12 13 12" xfId="8040"/>
    <cellStyle name="Normal 3 12 13 13" xfId="8041"/>
    <cellStyle name="Normal 3 12 13 14" xfId="8042"/>
    <cellStyle name="Normal 3 12 13 2" xfId="8043"/>
    <cellStyle name="Normal 3 12 13 3" xfId="8044"/>
    <cellStyle name="Normal 3 12 13 4" xfId="8045"/>
    <cellStyle name="Normal 3 12 13 5" xfId="8046"/>
    <cellStyle name="Normal 3 12 13 6" xfId="8047"/>
    <cellStyle name="Normal 3 12 13 7" xfId="8048"/>
    <cellStyle name="Normal 3 12 13 8" xfId="8049"/>
    <cellStyle name="Normal 3 12 13 9" xfId="8050"/>
    <cellStyle name="Normal 3 12 14" xfId="8051"/>
    <cellStyle name="Normal 3 12 14 10" xfId="8052"/>
    <cellStyle name="Normal 3 12 14 11" xfId="8053"/>
    <cellStyle name="Normal 3 12 14 12" xfId="8054"/>
    <cellStyle name="Normal 3 12 14 13" xfId="8055"/>
    <cellStyle name="Normal 3 12 14 14" xfId="8056"/>
    <cellStyle name="Normal 3 12 14 2" xfId="8057"/>
    <cellStyle name="Normal 3 12 14 3" xfId="8058"/>
    <cellStyle name="Normal 3 12 14 4" xfId="8059"/>
    <cellStyle name="Normal 3 12 14 5" xfId="8060"/>
    <cellStyle name="Normal 3 12 14 6" xfId="8061"/>
    <cellStyle name="Normal 3 12 14 7" xfId="8062"/>
    <cellStyle name="Normal 3 12 14 8" xfId="8063"/>
    <cellStyle name="Normal 3 12 14 9" xfId="8064"/>
    <cellStyle name="Normal 3 12 15" xfId="8065"/>
    <cellStyle name="Normal 3 12 16" xfId="8066"/>
    <cellStyle name="Normal 3 12 17" xfId="8067"/>
    <cellStyle name="Normal 3 12 17 10" xfId="8068"/>
    <cellStyle name="Normal 3 12 17 11" xfId="8069"/>
    <cellStyle name="Normal 3 12 17 12" xfId="8070"/>
    <cellStyle name="Normal 3 12 17 13" xfId="8071"/>
    <cellStyle name="Normal 3 12 17 14" xfId="8072"/>
    <cellStyle name="Normal 3 12 17 2" xfId="8073"/>
    <cellStyle name="Normal 3 12 17 3" xfId="8074"/>
    <cellStyle name="Normal 3 12 17 4" xfId="8075"/>
    <cellStyle name="Normal 3 12 17 5" xfId="8076"/>
    <cellStyle name="Normal 3 12 17 6" xfId="8077"/>
    <cellStyle name="Normal 3 12 17 7" xfId="8078"/>
    <cellStyle name="Normal 3 12 17 8" xfId="8079"/>
    <cellStyle name="Normal 3 12 17 9" xfId="8080"/>
    <cellStyle name="Normal 3 12 18" xfId="8081"/>
    <cellStyle name="Normal 3 12 18 10" xfId="8082"/>
    <cellStyle name="Normal 3 12 18 11" xfId="8083"/>
    <cellStyle name="Normal 3 12 18 12" xfId="8084"/>
    <cellStyle name="Normal 3 12 18 13" xfId="8085"/>
    <cellStyle name="Normal 3 12 18 14" xfId="8086"/>
    <cellStyle name="Normal 3 12 18 2" xfId="8087"/>
    <cellStyle name="Normal 3 12 18 3" xfId="8088"/>
    <cellStyle name="Normal 3 12 18 4" xfId="8089"/>
    <cellStyle name="Normal 3 12 18 5" xfId="8090"/>
    <cellStyle name="Normal 3 12 18 6" xfId="8091"/>
    <cellStyle name="Normal 3 12 18 7" xfId="8092"/>
    <cellStyle name="Normal 3 12 18 8" xfId="8093"/>
    <cellStyle name="Normal 3 12 18 9" xfId="8094"/>
    <cellStyle name="Normal 3 12 2" xfId="8095"/>
    <cellStyle name="Normal 3 12 2 10" xfId="8096"/>
    <cellStyle name="Normal 3 12 2 11" xfId="8097"/>
    <cellStyle name="Normal 3 12 2 12" xfId="8098"/>
    <cellStyle name="Normal 3 12 2 13" xfId="8099"/>
    <cellStyle name="Normal 3 12 2 14" xfId="8100"/>
    <cellStyle name="Normal 3 12 2 15" xfId="8101"/>
    <cellStyle name="Normal 3 12 2 16" xfId="8102"/>
    <cellStyle name="Normal 3 12 2 17" xfId="8103"/>
    <cellStyle name="Normal 3 12 2 2" xfId="8104"/>
    <cellStyle name="Normal 3 12 2 3" xfId="8105"/>
    <cellStyle name="Normal 3 12 2 4" xfId="8106"/>
    <cellStyle name="Normal 3 12 2 5" xfId="8107"/>
    <cellStyle name="Normal 3 12 2 6" xfId="8108"/>
    <cellStyle name="Normal 3 12 2 7" xfId="8109"/>
    <cellStyle name="Normal 3 12 2 8" xfId="8110"/>
    <cellStyle name="Normal 3 12 2 9" xfId="8111"/>
    <cellStyle name="Normal 3 12 3" xfId="8112"/>
    <cellStyle name="Normal 3 12 4" xfId="8113"/>
    <cellStyle name="Normal 3 12 5" xfId="8114"/>
    <cellStyle name="Normal 3 12 6" xfId="8115"/>
    <cellStyle name="Normal 3 12 6 10" xfId="8116"/>
    <cellStyle name="Normal 3 12 6 11" xfId="8117"/>
    <cellStyle name="Normal 3 12 6 12" xfId="8118"/>
    <cellStyle name="Normal 3 12 6 13" xfId="8119"/>
    <cellStyle name="Normal 3 12 6 14" xfId="8120"/>
    <cellStyle name="Normal 3 12 6 15" xfId="8121"/>
    <cellStyle name="Normal 3 12 6 2" xfId="8122"/>
    <cellStyle name="Normal 3 12 6 2 10" xfId="8123"/>
    <cellStyle name="Normal 3 12 6 2 11" xfId="8124"/>
    <cellStyle name="Normal 3 12 6 2 12" xfId="8125"/>
    <cellStyle name="Normal 3 12 6 2 13" xfId="8126"/>
    <cellStyle name="Normal 3 12 6 2 14" xfId="8127"/>
    <cellStyle name="Normal 3 12 6 2 2" xfId="8128"/>
    <cellStyle name="Normal 3 12 6 2 3" xfId="8129"/>
    <cellStyle name="Normal 3 12 6 2 4" xfId="8130"/>
    <cellStyle name="Normal 3 12 6 2 5" xfId="8131"/>
    <cellStyle name="Normal 3 12 6 2 6" xfId="8132"/>
    <cellStyle name="Normal 3 12 6 2 7" xfId="8133"/>
    <cellStyle name="Normal 3 12 6 2 8" xfId="8134"/>
    <cellStyle name="Normal 3 12 6 2 9" xfId="8135"/>
    <cellStyle name="Normal 3 12 6 3" xfId="8136"/>
    <cellStyle name="Normal 3 12 6 4" xfId="8137"/>
    <cellStyle name="Normal 3 12 6 5" xfId="8138"/>
    <cellStyle name="Normal 3 12 6 6" xfId="8139"/>
    <cellStyle name="Normal 3 12 6 7" xfId="8140"/>
    <cellStyle name="Normal 3 12 6 8" xfId="8141"/>
    <cellStyle name="Normal 3 12 6 9" xfId="8142"/>
    <cellStyle name="Normal 3 12 7" xfId="8143"/>
    <cellStyle name="Normal 3 12 7 10" xfId="8144"/>
    <cellStyle name="Normal 3 12 7 11" xfId="8145"/>
    <cellStyle name="Normal 3 12 7 12" xfId="8146"/>
    <cellStyle name="Normal 3 12 7 13" xfId="8147"/>
    <cellStyle name="Normal 3 12 7 14" xfId="8148"/>
    <cellStyle name="Normal 3 12 7 15" xfId="8149"/>
    <cellStyle name="Normal 3 12 7 2" xfId="8150"/>
    <cellStyle name="Normal 3 12 7 2 10" xfId="8151"/>
    <cellStyle name="Normal 3 12 7 2 11" xfId="8152"/>
    <cellStyle name="Normal 3 12 7 2 12" xfId="8153"/>
    <cellStyle name="Normal 3 12 7 2 13" xfId="8154"/>
    <cellStyle name="Normal 3 12 7 2 14" xfId="8155"/>
    <cellStyle name="Normal 3 12 7 2 2" xfId="8156"/>
    <cellStyle name="Normal 3 12 7 2 3" xfId="8157"/>
    <cellStyle name="Normal 3 12 7 2 4" xfId="8158"/>
    <cellStyle name="Normal 3 12 7 2 5" xfId="8159"/>
    <cellStyle name="Normal 3 12 7 2 6" xfId="8160"/>
    <cellStyle name="Normal 3 12 7 2 7" xfId="8161"/>
    <cellStyle name="Normal 3 12 7 2 8" xfId="8162"/>
    <cellStyle name="Normal 3 12 7 2 9" xfId="8163"/>
    <cellStyle name="Normal 3 12 7 3" xfId="8164"/>
    <cellStyle name="Normal 3 12 7 4" xfId="8165"/>
    <cellStyle name="Normal 3 12 7 5" xfId="8166"/>
    <cellStyle name="Normal 3 12 7 6" xfId="8167"/>
    <cellStyle name="Normal 3 12 7 7" xfId="8168"/>
    <cellStyle name="Normal 3 12 7 8" xfId="8169"/>
    <cellStyle name="Normal 3 12 7 9" xfId="8170"/>
    <cellStyle name="Normal 3 12 8" xfId="8171"/>
    <cellStyle name="Normal 3 12 8 10" xfId="8172"/>
    <cellStyle name="Normal 3 12 8 11" xfId="8173"/>
    <cellStyle name="Normal 3 12 8 12" xfId="8174"/>
    <cellStyle name="Normal 3 12 8 13" xfId="8175"/>
    <cellStyle name="Normal 3 12 8 14" xfId="8176"/>
    <cellStyle name="Normal 3 12 8 15" xfId="8177"/>
    <cellStyle name="Normal 3 12 8 2" xfId="8178"/>
    <cellStyle name="Normal 3 12 8 2 10" xfId="8179"/>
    <cellStyle name="Normal 3 12 8 2 11" xfId="8180"/>
    <cellStyle name="Normal 3 12 8 2 12" xfId="8181"/>
    <cellStyle name="Normal 3 12 8 2 13" xfId="8182"/>
    <cellStyle name="Normal 3 12 8 2 14" xfId="8183"/>
    <cellStyle name="Normal 3 12 8 2 2" xfId="8184"/>
    <cellStyle name="Normal 3 12 8 2 3" xfId="8185"/>
    <cellStyle name="Normal 3 12 8 2 4" xfId="8186"/>
    <cellStyle name="Normal 3 12 8 2 5" xfId="8187"/>
    <cellStyle name="Normal 3 12 8 2 6" xfId="8188"/>
    <cellStyle name="Normal 3 12 8 2 7" xfId="8189"/>
    <cellStyle name="Normal 3 12 8 2 8" xfId="8190"/>
    <cellStyle name="Normal 3 12 8 2 9" xfId="8191"/>
    <cellStyle name="Normal 3 12 8 3" xfId="8192"/>
    <cellStyle name="Normal 3 12 8 4" xfId="8193"/>
    <cellStyle name="Normal 3 12 8 5" xfId="8194"/>
    <cellStyle name="Normal 3 12 8 6" xfId="8195"/>
    <cellStyle name="Normal 3 12 8 7" xfId="8196"/>
    <cellStyle name="Normal 3 12 8 8" xfId="8197"/>
    <cellStyle name="Normal 3 12 8 9" xfId="8198"/>
    <cellStyle name="Normal 3 12 9" xfId="8199"/>
    <cellStyle name="Normal 3 12 9 10" xfId="8200"/>
    <cellStyle name="Normal 3 12 9 11" xfId="8201"/>
    <cellStyle name="Normal 3 12 9 12" xfId="8202"/>
    <cellStyle name="Normal 3 12 9 13" xfId="8203"/>
    <cellStyle name="Normal 3 12 9 14" xfId="8204"/>
    <cellStyle name="Normal 3 12 9 2" xfId="8205"/>
    <cellStyle name="Normal 3 12 9 3" xfId="8206"/>
    <cellStyle name="Normal 3 12 9 4" xfId="8207"/>
    <cellStyle name="Normal 3 12 9 5" xfId="8208"/>
    <cellStyle name="Normal 3 12 9 6" xfId="8209"/>
    <cellStyle name="Normal 3 12 9 7" xfId="8210"/>
    <cellStyle name="Normal 3 12 9 8" xfId="8211"/>
    <cellStyle name="Normal 3 12 9 9" xfId="8212"/>
    <cellStyle name="Normal 3 13" xfId="8213"/>
    <cellStyle name="Normal 3 13 10" xfId="8214"/>
    <cellStyle name="Normal 3 13 10 10" xfId="8215"/>
    <cellStyle name="Normal 3 13 10 11" xfId="8216"/>
    <cellStyle name="Normal 3 13 10 12" xfId="8217"/>
    <cellStyle name="Normal 3 13 10 13" xfId="8218"/>
    <cellStyle name="Normal 3 13 10 14" xfId="8219"/>
    <cellStyle name="Normal 3 13 10 2" xfId="8220"/>
    <cellStyle name="Normal 3 13 10 3" xfId="8221"/>
    <cellStyle name="Normal 3 13 10 4" xfId="8222"/>
    <cellStyle name="Normal 3 13 10 5" xfId="8223"/>
    <cellStyle name="Normal 3 13 10 6" xfId="8224"/>
    <cellStyle name="Normal 3 13 10 7" xfId="8225"/>
    <cellStyle name="Normal 3 13 10 8" xfId="8226"/>
    <cellStyle name="Normal 3 13 10 9" xfId="8227"/>
    <cellStyle name="Normal 3 13 11" xfId="8228"/>
    <cellStyle name="Normal 3 13 11 10" xfId="8229"/>
    <cellStyle name="Normal 3 13 11 11" xfId="8230"/>
    <cellStyle name="Normal 3 13 11 12" xfId="8231"/>
    <cellStyle name="Normal 3 13 11 13" xfId="8232"/>
    <cellStyle name="Normal 3 13 11 14" xfId="8233"/>
    <cellStyle name="Normal 3 13 11 2" xfId="8234"/>
    <cellStyle name="Normal 3 13 11 3" xfId="8235"/>
    <cellStyle name="Normal 3 13 11 4" xfId="8236"/>
    <cellStyle name="Normal 3 13 11 5" xfId="8237"/>
    <cellStyle name="Normal 3 13 11 6" xfId="8238"/>
    <cellStyle name="Normal 3 13 11 7" xfId="8239"/>
    <cellStyle name="Normal 3 13 11 8" xfId="8240"/>
    <cellStyle name="Normal 3 13 11 9" xfId="8241"/>
    <cellStyle name="Normal 3 13 12" xfId="8242"/>
    <cellStyle name="Normal 3 13 12 10" xfId="8243"/>
    <cellStyle name="Normal 3 13 12 11" xfId="8244"/>
    <cellStyle name="Normal 3 13 12 12" xfId="8245"/>
    <cellStyle name="Normal 3 13 12 13" xfId="8246"/>
    <cellStyle name="Normal 3 13 12 14" xfId="8247"/>
    <cellStyle name="Normal 3 13 12 2" xfId="8248"/>
    <cellStyle name="Normal 3 13 12 3" xfId="8249"/>
    <cellStyle name="Normal 3 13 12 4" xfId="8250"/>
    <cellStyle name="Normal 3 13 12 5" xfId="8251"/>
    <cellStyle name="Normal 3 13 12 6" xfId="8252"/>
    <cellStyle name="Normal 3 13 12 7" xfId="8253"/>
    <cellStyle name="Normal 3 13 12 8" xfId="8254"/>
    <cellStyle name="Normal 3 13 12 9" xfId="8255"/>
    <cellStyle name="Normal 3 13 13" xfId="8256"/>
    <cellStyle name="Normal 3 13 13 10" xfId="8257"/>
    <cellStyle name="Normal 3 13 13 11" xfId="8258"/>
    <cellStyle name="Normal 3 13 13 12" xfId="8259"/>
    <cellStyle name="Normal 3 13 13 13" xfId="8260"/>
    <cellStyle name="Normal 3 13 13 14" xfId="8261"/>
    <cellStyle name="Normal 3 13 13 2" xfId="8262"/>
    <cellStyle name="Normal 3 13 13 3" xfId="8263"/>
    <cellStyle name="Normal 3 13 13 4" xfId="8264"/>
    <cellStyle name="Normal 3 13 13 5" xfId="8265"/>
    <cellStyle name="Normal 3 13 13 6" xfId="8266"/>
    <cellStyle name="Normal 3 13 13 7" xfId="8267"/>
    <cellStyle name="Normal 3 13 13 8" xfId="8268"/>
    <cellStyle name="Normal 3 13 13 9" xfId="8269"/>
    <cellStyle name="Normal 3 13 14" xfId="8270"/>
    <cellStyle name="Normal 3 13 14 10" xfId="8271"/>
    <cellStyle name="Normal 3 13 14 11" xfId="8272"/>
    <cellStyle name="Normal 3 13 14 12" xfId="8273"/>
    <cellStyle name="Normal 3 13 14 13" xfId="8274"/>
    <cellStyle name="Normal 3 13 14 14" xfId="8275"/>
    <cellStyle name="Normal 3 13 14 2" xfId="8276"/>
    <cellStyle name="Normal 3 13 14 3" xfId="8277"/>
    <cellStyle name="Normal 3 13 14 4" xfId="8278"/>
    <cellStyle name="Normal 3 13 14 5" xfId="8279"/>
    <cellStyle name="Normal 3 13 14 6" xfId="8280"/>
    <cellStyle name="Normal 3 13 14 7" xfId="8281"/>
    <cellStyle name="Normal 3 13 14 8" xfId="8282"/>
    <cellStyle name="Normal 3 13 14 9" xfId="8283"/>
    <cellStyle name="Normal 3 13 15" xfId="8284"/>
    <cellStyle name="Normal 3 13 16" xfId="8285"/>
    <cellStyle name="Normal 3 13 17" xfId="8286"/>
    <cellStyle name="Normal 3 13 17 10" xfId="8287"/>
    <cellStyle name="Normal 3 13 17 11" xfId="8288"/>
    <cellStyle name="Normal 3 13 17 12" xfId="8289"/>
    <cellStyle name="Normal 3 13 17 13" xfId="8290"/>
    <cellStyle name="Normal 3 13 17 14" xfId="8291"/>
    <cellStyle name="Normal 3 13 17 2" xfId="8292"/>
    <cellStyle name="Normal 3 13 17 3" xfId="8293"/>
    <cellStyle name="Normal 3 13 17 4" xfId="8294"/>
    <cellStyle name="Normal 3 13 17 5" xfId="8295"/>
    <cellStyle name="Normal 3 13 17 6" xfId="8296"/>
    <cellStyle name="Normal 3 13 17 7" xfId="8297"/>
    <cellStyle name="Normal 3 13 17 8" xfId="8298"/>
    <cellStyle name="Normal 3 13 17 9" xfId="8299"/>
    <cellStyle name="Normal 3 13 18" xfId="8300"/>
    <cellStyle name="Normal 3 13 18 10" xfId="8301"/>
    <cellStyle name="Normal 3 13 18 11" xfId="8302"/>
    <cellStyle name="Normal 3 13 18 12" xfId="8303"/>
    <cellStyle name="Normal 3 13 18 13" xfId="8304"/>
    <cellStyle name="Normal 3 13 18 14" xfId="8305"/>
    <cellStyle name="Normal 3 13 18 2" xfId="8306"/>
    <cellStyle name="Normal 3 13 18 3" xfId="8307"/>
    <cellStyle name="Normal 3 13 18 4" xfId="8308"/>
    <cellStyle name="Normal 3 13 18 5" xfId="8309"/>
    <cellStyle name="Normal 3 13 18 6" xfId="8310"/>
    <cellStyle name="Normal 3 13 18 7" xfId="8311"/>
    <cellStyle name="Normal 3 13 18 8" xfId="8312"/>
    <cellStyle name="Normal 3 13 18 9" xfId="8313"/>
    <cellStyle name="Normal 3 13 2" xfId="8314"/>
    <cellStyle name="Normal 3 13 2 10" xfId="8315"/>
    <cellStyle name="Normal 3 13 2 11" xfId="8316"/>
    <cellStyle name="Normal 3 13 2 12" xfId="8317"/>
    <cellStyle name="Normal 3 13 2 13" xfId="8318"/>
    <cellStyle name="Normal 3 13 2 14" xfId="8319"/>
    <cellStyle name="Normal 3 13 2 15" xfId="8320"/>
    <cellStyle name="Normal 3 13 2 16" xfId="8321"/>
    <cellStyle name="Normal 3 13 2 17" xfId="8322"/>
    <cellStyle name="Normal 3 13 2 2" xfId="8323"/>
    <cellStyle name="Normal 3 13 2 3" xfId="8324"/>
    <cellStyle name="Normal 3 13 2 4" xfId="8325"/>
    <cellStyle name="Normal 3 13 2 5" xfId="8326"/>
    <cellStyle name="Normal 3 13 2 6" xfId="8327"/>
    <cellStyle name="Normal 3 13 2 7" xfId="8328"/>
    <cellStyle name="Normal 3 13 2 8" xfId="8329"/>
    <cellStyle name="Normal 3 13 2 9" xfId="8330"/>
    <cellStyle name="Normal 3 13 3" xfId="8331"/>
    <cellStyle name="Normal 3 13 4" xfId="8332"/>
    <cellStyle name="Normal 3 13 5" xfId="8333"/>
    <cellStyle name="Normal 3 13 6" xfId="8334"/>
    <cellStyle name="Normal 3 13 6 10" xfId="8335"/>
    <cellStyle name="Normal 3 13 6 11" xfId="8336"/>
    <cellStyle name="Normal 3 13 6 12" xfId="8337"/>
    <cellStyle name="Normal 3 13 6 13" xfId="8338"/>
    <cellStyle name="Normal 3 13 6 14" xfId="8339"/>
    <cellStyle name="Normal 3 13 6 15" xfId="8340"/>
    <cellStyle name="Normal 3 13 6 2" xfId="8341"/>
    <cellStyle name="Normal 3 13 6 2 10" xfId="8342"/>
    <cellStyle name="Normal 3 13 6 2 11" xfId="8343"/>
    <cellStyle name="Normal 3 13 6 2 12" xfId="8344"/>
    <cellStyle name="Normal 3 13 6 2 13" xfId="8345"/>
    <cellStyle name="Normal 3 13 6 2 14" xfId="8346"/>
    <cellStyle name="Normal 3 13 6 2 2" xfId="8347"/>
    <cellStyle name="Normal 3 13 6 2 3" xfId="8348"/>
    <cellStyle name="Normal 3 13 6 2 4" xfId="8349"/>
    <cellStyle name="Normal 3 13 6 2 5" xfId="8350"/>
    <cellStyle name="Normal 3 13 6 2 6" xfId="8351"/>
    <cellStyle name="Normal 3 13 6 2 7" xfId="8352"/>
    <cellStyle name="Normal 3 13 6 2 8" xfId="8353"/>
    <cellStyle name="Normal 3 13 6 2 9" xfId="8354"/>
    <cellStyle name="Normal 3 13 6 3" xfId="8355"/>
    <cellStyle name="Normal 3 13 6 4" xfId="8356"/>
    <cellStyle name="Normal 3 13 6 5" xfId="8357"/>
    <cellStyle name="Normal 3 13 6 6" xfId="8358"/>
    <cellStyle name="Normal 3 13 6 7" xfId="8359"/>
    <cellStyle name="Normal 3 13 6 8" xfId="8360"/>
    <cellStyle name="Normal 3 13 6 9" xfId="8361"/>
    <cellStyle name="Normal 3 13 7" xfId="8362"/>
    <cellStyle name="Normal 3 13 7 10" xfId="8363"/>
    <cellStyle name="Normal 3 13 7 11" xfId="8364"/>
    <cellStyle name="Normal 3 13 7 12" xfId="8365"/>
    <cellStyle name="Normal 3 13 7 13" xfId="8366"/>
    <cellStyle name="Normal 3 13 7 14" xfId="8367"/>
    <cellStyle name="Normal 3 13 7 15" xfId="8368"/>
    <cellStyle name="Normal 3 13 7 2" xfId="8369"/>
    <cellStyle name="Normal 3 13 7 2 10" xfId="8370"/>
    <cellStyle name="Normal 3 13 7 2 11" xfId="8371"/>
    <cellStyle name="Normal 3 13 7 2 12" xfId="8372"/>
    <cellStyle name="Normal 3 13 7 2 13" xfId="8373"/>
    <cellStyle name="Normal 3 13 7 2 14" xfId="8374"/>
    <cellStyle name="Normal 3 13 7 2 2" xfId="8375"/>
    <cellStyle name="Normal 3 13 7 2 3" xfId="8376"/>
    <cellStyle name="Normal 3 13 7 2 4" xfId="8377"/>
    <cellStyle name="Normal 3 13 7 2 5" xfId="8378"/>
    <cellStyle name="Normal 3 13 7 2 6" xfId="8379"/>
    <cellStyle name="Normal 3 13 7 2 7" xfId="8380"/>
    <cellStyle name="Normal 3 13 7 2 8" xfId="8381"/>
    <cellStyle name="Normal 3 13 7 2 9" xfId="8382"/>
    <cellStyle name="Normal 3 13 7 3" xfId="8383"/>
    <cellStyle name="Normal 3 13 7 4" xfId="8384"/>
    <cellStyle name="Normal 3 13 7 5" xfId="8385"/>
    <cellStyle name="Normal 3 13 7 6" xfId="8386"/>
    <cellStyle name="Normal 3 13 7 7" xfId="8387"/>
    <cellStyle name="Normal 3 13 7 8" xfId="8388"/>
    <cellStyle name="Normal 3 13 7 9" xfId="8389"/>
    <cellStyle name="Normal 3 13 8" xfId="8390"/>
    <cellStyle name="Normal 3 13 8 10" xfId="8391"/>
    <cellStyle name="Normal 3 13 8 11" xfId="8392"/>
    <cellStyle name="Normal 3 13 8 12" xfId="8393"/>
    <cellStyle name="Normal 3 13 8 13" xfId="8394"/>
    <cellStyle name="Normal 3 13 8 14" xfId="8395"/>
    <cellStyle name="Normal 3 13 8 15" xfId="8396"/>
    <cellStyle name="Normal 3 13 8 2" xfId="8397"/>
    <cellStyle name="Normal 3 13 8 2 10" xfId="8398"/>
    <cellStyle name="Normal 3 13 8 2 11" xfId="8399"/>
    <cellStyle name="Normal 3 13 8 2 12" xfId="8400"/>
    <cellStyle name="Normal 3 13 8 2 13" xfId="8401"/>
    <cellStyle name="Normal 3 13 8 2 14" xfId="8402"/>
    <cellStyle name="Normal 3 13 8 2 2" xfId="8403"/>
    <cellStyle name="Normal 3 13 8 2 3" xfId="8404"/>
    <cellStyle name="Normal 3 13 8 2 4" xfId="8405"/>
    <cellStyle name="Normal 3 13 8 2 5" xfId="8406"/>
    <cellStyle name="Normal 3 13 8 2 6" xfId="8407"/>
    <cellStyle name="Normal 3 13 8 2 7" xfId="8408"/>
    <cellStyle name="Normal 3 13 8 2 8" xfId="8409"/>
    <cellStyle name="Normal 3 13 8 2 9" xfId="8410"/>
    <cellStyle name="Normal 3 13 8 3" xfId="8411"/>
    <cellStyle name="Normal 3 13 8 4" xfId="8412"/>
    <cellStyle name="Normal 3 13 8 5" xfId="8413"/>
    <cellStyle name="Normal 3 13 8 6" xfId="8414"/>
    <cellStyle name="Normal 3 13 8 7" xfId="8415"/>
    <cellStyle name="Normal 3 13 8 8" xfId="8416"/>
    <cellStyle name="Normal 3 13 8 9" xfId="8417"/>
    <cellStyle name="Normal 3 13 9" xfId="8418"/>
    <cellStyle name="Normal 3 13 9 10" xfId="8419"/>
    <cellStyle name="Normal 3 13 9 11" xfId="8420"/>
    <cellStyle name="Normal 3 13 9 12" xfId="8421"/>
    <cellStyle name="Normal 3 13 9 13" xfId="8422"/>
    <cellStyle name="Normal 3 13 9 14" xfId="8423"/>
    <cellStyle name="Normal 3 13 9 2" xfId="8424"/>
    <cellStyle name="Normal 3 13 9 3" xfId="8425"/>
    <cellStyle name="Normal 3 13 9 4" xfId="8426"/>
    <cellStyle name="Normal 3 13 9 5" xfId="8427"/>
    <cellStyle name="Normal 3 13 9 6" xfId="8428"/>
    <cellStyle name="Normal 3 13 9 7" xfId="8429"/>
    <cellStyle name="Normal 3 13 9 8" xfId="8430"/>
    <cellStyle name="Normal 3 13 9 9" xfId="8431"/>
    <cellStyle name="Normal 3 14" xfId="8432"/>
    <cellStyle name="Normal 3 14 10" xfId="8433"/>
    <cellStyle name="Normal 3 14 10 10" xfId="8434"/>
    <cellStyle name="Normal 3 14 10 11" xfId="8435"/>
    <cellStyle name="Normal 3 14 10 12" xfId="8436"/>
    <cellStyle name="Normal 3 14 10 13" xfId="8437"/>
    <cellStyle name="Normal 3 14 10 14" xfId="8438"/>
    <cellStyle name="Normal 3 14 10 2" xfId="8439"/>
    <cellStyle name="Normal 3 14 10 3" xfId="8440"/>
    <cellStyle name="Normal 3 14 10 4" xfId="8441"/>
    <cellStyle name="Normal 3 14 10 5" xfId="8442"/>
    <cellStyle name="Normal 3 14 10 6" xfId="8443"/>
    <cellStyle name="Normal 3 14 10 7" xfId="8444"/>
    <cellStyle name="Normal 3 14 10 8" xfId="8445"/>
    <cellStyle name="Normal 3 14 10 9" xfId="8446"/>
    <cellStyle name="Normal 3 14 11" xfId="8447"/>
    <cellStyle name="Normal 3 14 11 10" xfId="8448"/>
    <cellStyle name="Normal 3 14 11 11" xfId="8449"/>
    <cellStyle name="Normal 3 14 11 12" xfId="8450"/>
    <cellStyle name="Normal 3 14 11 13" xfId="8451"/>
    <cellStyle name="Normal 3 14 11 14" xfId="8452"/>
    <cellStyle name="Normal 3 14 11 2" xfId="8453"/>
    <cellStyle name="Normal 3 14 11 3" xfId="8454"/>
    <cellStyle name="Normal 3 14 11 4" xfId="8455"/>
    <cellStyle name="Normal 3 14 11 5" xfId="8456"/>
    <cellStyle name="Normal 3 14 11 6" xfId="8457"/>
    <cellStyle name="Normal 3 14 11 7" xfId="8458"/>
    <cellStyle name="Normal 3 14 11 8" xfId="8459"/>
    <cellStyle name="Normal 3 14 11 9" xfId="8460"/>
    <cellStyle name="Normal 3 14 12" xfId="8461"/>
    <cellStyle name="Normal 3 14 12 10" xfId="8462"/>
    <cellStyle name="Normal 3 14 12 11" xfId="8463"/>
    <cellStyle name="Normal 3 14 12 12" xfId="8464"/>
    <cellStyle name="Normal 3 14 12 13" xfId="8465"/>
    <cellStyle name="Normal 3 14 12 14" xfId="8466"/>
    <cellStyle name="Normal 3 14 12 2" xfId="8467"/>
    <cellStyle name="Normal 3 14 12 3" xfId="8468"/>
    <cellStyle name="Normal 3 14 12 4" xfId="8469"/>
    <cellStyle name="Normal 3 14 12 5" xfId="8470"/>
    <cellStyle name="Normal 3 14 12 6" xfId="8471"/>
    <cellStyle name="Normal 3 14 12 7" xfId="8472"/>
    <cellStyle name="Normal 3 14 12 8" xfId="8473"/>
    <cellStyle name="Normal 3 14 12 9" xfId="8474"/>
    <cellStyle name="Normal 3 14 13" xfId="8475"/>
    <cellStyle name="Normal 3 14 13 10" xfId="8476"/>
    <cellStyle name="Normal 3 14 13 11" xfId="8477"/>
    <cellStyle name="Normal 3 14 13 12" xfId="8478"/>
    <cellStyle name="Normal 3 14 13 13" xfId="8479"/>
    <cellStyle name="Normal 3 14 13 14" xfId="8480"/>
    <cellStyle name="Normal 3 14 13 2" xfId="8481"/>
    <cellStyle name="Normal 3 14 13 3" xfId="8482"/>
    <cellStyle name="Normal 3 14 13 4" xfId="8483"/>
    <cellStyle name="Normal 3 14 13 5" xfId="8484"/>
    <cellStyle name="Normal 3 14 13 6" xfId="8485"/>
    <cellStyle name="Normal 3 14 13 7" xfId="8486"/>
    <cellStyle name="Normal 3 14 13 8" xfId="8487"/>
    <cellStyle name="Normal 3 14 13 9" xfId="8488"/>
    <cellStyle name="Normal 3 14 14" xfId="8489"/>
    <cellStyle name="Normal 3 14 14 10" xfId="8490"/>
    <cellStyle name="Normal 3 14 14 11" xfId="8491"/>
    <cellStyle name="Normal 3 14 14 12" xfId="8492"/>
    <cellStyle name="Normal 3 14 14 13" xfId="8493"/>
    <cellStyle name="Normal 3 14 14 14" xfId="8494"/>
    <cellStyle name="Normal 3 14 14 2" xfId="8495"/>
    <cellStyle name="Normal 3 14 14 3" xfId="8496"/>
    <cellStyle name="Normal 3 14 14 4" xfId="8497"/>
    <cellStyle name="Normal 3 14 14 5" xfId="8498"/>
    <cellStyle name="Normal 3 14 14 6" xfId="8499"/>
    <cellStyle name="Normal 3 14 14 7" xfId="8500"/>
    <cellStyle name="Normal 3 14 14 8" xfId="8501"/>
    <cellStyle name="Normal 3 14 14 9" xfId="8502"/>
    <cellStyle name="Normal 3 14 15" xfId="8503"/>
    <cellStyle name="Normal 3 14 16" xfId="8504"/>
    <cellStyle name="Normal 3 14 17" xfId="8505"/>
    <cellStyle name="Normal 3 14 17 10" xfId="8506"/>
    <cellStyle name="Normal 3 14 17 11" xfId="8507"/>
    <cellStyle name="Normal 3 14 17 12" xfId="8508"/>
    <cellStyle name="Normal 3 14 17 13" xfId="8509"/>
    <cellStyle name="Normal 3 14 17 14" xfId="8510"/>
    <cellStyle name="Normal 3 14 17 2" xfId="8511"/>
    <cellStyle name="Normal 3 14 17 3" xfId="8512"/>
    <cellStyle name="Normal 3 14 17 4" xfId="8513"/>
    <cellStyle name="Normal 3 14 17 5" xfId="8514"/>
    <cellStyle name="Normal 3 14 17 6" xfId="8515"/>
    <cellStyle name="Normal 3 14 17 7" xfId="8516"/>
    <cellStyle name="Normal 3 14 17 8" xfId="8517"/>
    <cellStyle name="Normal 3 14 17 9" xfId="8518"/>
    <cellStyle name="Normal 3 14 18" xfId="8519"/>
    <cellStyle name="Normal 3 14 18 10" xfId="8520"/>
    <cellStyle name="Normal 3 14 18 11" xfId="8521"/>
    <cellStyle name="Normal 3 14 18 12" xfId="8522"/>
    <cellStyle name="Normal 3 14 18 13" xfId="8523"/>
    <cellStyle name="Normal 3 14 18 14" xfId="8524"/>
    <cellStyle name="Normal 3 14 18 2" xfId="8525"/>
    <cellStyle name="Normal 3 14 18 3" xfId="8526"/>
    <cellStyle name="Normal 3 14 18 4" xfId="8527"/>
    <cellStyle name="Normal 3 14 18 5" xfId="8528"/>
    <cellStyle name="Normal 3 14 18 6" xfId="8529"/>
    <cellStyle name="Normal 3 14 18 7" xfId="8530"/>
    <cellStyle name="Normal 3 14 18 8" xfId="8531"/>
    <cellStyle name="Normal 3 14 18 9" xfId="8532"/>
    <cellStyle name="Normal 3 14 2" xfId="8533"/>
    <cellStyle name="Normal 3 14 2 10" xfId="8534"/>
    <cellStyle name="Normal 3 14 2 11" xfId="8535"/>
    <cellStyle name="Normal 3 14 2 12" xfId="8536"/>
    <cellStyle name="Normal 3 14 2 13" xfId="8537"/>
    <cellStyle name="Normal 3 14 2 14" xfId="8538"/>
    <cellStyle name="Normal 3 14 2 15" xfId="8539"/>
    <cellStyle name="Normal 3 14 2 16" xfId="8540"/>
    <cellStyle name="Normal 3 14 2 17" xfId="8541"/>
    <cellStyle name="Normal 3 14 2 2" xfId="8542"/>
    <cellStyle name="Normal 3 14 2 3" xfId="8543"/>
    <cellStyle name="Normal 3 14 2 4" xfId="8544"/>
    <cellStyle name="Normal 3 14 2 5" xfId="8545"/>
    <cellStyle name="Normal 3 14 2 6" xfId="8546"/>
    <cellStyle name="Normal 3 14 2 7" xfId="8547"/>
    <cellStyle name="Normal 3 14 2 8" xfId="8548"/>
    <cellStyle name="Normal 3 14 2 9" xfId="8549"/>
    <cellStyle name="Normal 3 14 3" xfId="8550"/>
    <cellStyle name="Normal 3 14 4" xfId="8551"/>
    <cellStyle name="Normal 3 14 5" xfId="8552"/>
    <cellStyle name="Normal 3 14 6" xfId="8553"/>
    <cellStyle name="Normal 3 14 6 10" xfId="8554"/>
    <cellStyle name="Normal 3 14 6 11" xfId="8555"/>
    <cellStyle name="Normal 3 14 6 12" xfId="8556"/>
    <cellStyle name="Normal 3 14 6 13" xfId="8557"/>
    <cellStyle name="Normal 3 14 6 14" xfId="8558"/>
    <cellStyle name="Normal 3 14 6 15" xfId="8559"/>
    <cellStyle name="Normal 3 14 6 2" xfId="8560"/>
    <cellStyle name="Normal 3 14 6 2 10" xfId="8561"/>
    <cellStyle name="Normal 3 14 6 2 11" xfId="8562"/>
    <cellStyle name="Normal 3 14 6 2 12" xfId="8563"/>
    <cellStyle name="Normal 3 14 6 2 13" xfId="8564"/>
    <cellStyle name="Normal 3 14 6 2 14" xfId="8565"/>
    <cellStyle name="Normal 3 14 6 2 2" xfId="8566"/>
    <cellStyle name="Normal 3 14 6 2 3" xfId="8567"/>
    <cellStyle name="Normal 3 14 6 2 4" xfId="8568"/>
    <cellStyle name="Normal 3 14 6 2 5" xfId="8569"/>
    <cellStyle name="Normal 3 14 6 2 6" xfId="8570"/>
    <cellStyle name="Normal 3 14 6 2 7" xfId="8571"/>
    <cellStyle name="Normal 3 14 6 2 8" xfId="8572"/>
    <cellStyle name="Normal 3 14 6 2 9" xfId="8573"/>
    <cellStyle name="Normal 3 14 6 3" xfId="8574"/>
    <cellStyle name="Normal 3 14 6 4" xfId="8575"/>
    <cellStyle name="Normal 3 14 6 5" xfId="8576"/>
    <cellStyle name="Normal 3 14 6 6" xfId="8577"/>
    <cellStyle name="Normal 3 14 6 7" xfId="8578"/>
    <cellStyle name="Normal 3 14 6 8" xfId="8579"/>
    <cellStyle name="Normal 3 14 6 9" xfId="8580"/>
    <cellStyle name="Normal 3 14 7" xfId="8581"/>
    <cellStyle name="Normal 3 14 7 10" xfId="8582"/>
    <cellStyle name="Normal 3 14 7 11" xfId="8583"/>
    <cellStyle name="Normal 3 14 7 12" xfId="8584"/>
    <cellStyle name="Normal 3 14 7 13" xfId="8585"/>
    <cellStyle name="Normal 3 14 7 14" xfId="8586"/>
    <cellStyle name="Normal 3 14 7 15" xfId="8587"/>
    <cellStyle name="Normal 3 14 7 2" xfId="8588"/>
    <cellStyle name="Normal 3 14 7 2 10" xfId="8589"/>
    <cellStyle name="Normal 3 14 7 2 11" xfId="8590"/>
    <cellStyle name="Normal 3 14 7 2 12" xfId="8591"/>
    <cellStyle name="Normal 3 14 7 2 13" xfId="8592"/>
    <cellStyle name="Normal 3 14 7 2 14" xfId="8593"/>
    <cellStyle name="Normal 3 14 7 2 2" xfId="8594"/>
    <cellStyle name="Normal 3 14 7 2 3" xfId="8595"/>
    <cellStyle name="Normal 3 14 7 2 4" xfId="8596"/>
    <cellStyle name="Normal 3 14 7 2 5" xfId="8597"/>
    <cellStyle name="Normal 3 14 7 2 6" xfId="8598"/>
    <cellStyle name="Normal 3 14 7 2 7" xfId="8599"/>
    <cellStyle name="Normal 3 14 7 2 8" xfId="8600"/>
    <cellStyle name="Normal 3 14 7 2 9" xfId="8601"/>
    <cellStyle name="Normal 3 14 7 3" xfId="8602"/>
    <cellStyle name="Normal 3 14 7 4" xfId="8603"/>
    <cellStyle name="Normal 3 14 7 5" xfId="8604"/>
    <cellStyle name="Normal 3 14 7 6" xfId="8605"/>
    <cellStyle name="Normal 3 14 7 7" xfId="8606"/>
    <cellStyle name="Normal 3 14 7 8" xfId="8607"/>
    <cellStyle name="Normal 3 14 7 9" xfId="8608"/>
    <cellStyle name="Normal 3 14 8" xfId="8609"/>
    <cellStyle name="Normal 3 14 8 10" xfId="8610"/>
    <cellStyle name="Normal 3 14 8 11" xfId="8611"/>
    <cellStyle name="Normal 3 14 8 12" xfId="8612"/>
    <cellStyle name="Normal 3 14 8 13" xfId="8613"/>
    <cellStyle name="Normal 3 14 8 14" xfId="8614"/>
    <cellStyle name="Normal 3 14 8 15" xfId="8615"/>
    <cellStyle name="Normal 3 14 8 2" xfId="8616"/>
    <cellStyle name="Normal 3 14 8 2 10" xfId="8617"/>
    <cellStyle name="Normal 3 14 8 2 11" xfId="8618"/>
    <cellStyle name="Normal 3 14 8 2 12" xfId="8619"/>
    <cellStyle name="Normal 3 14 8 2 13" xfId="8620"/>
    <cellStyle name="Normal 3 14 8 2 14" xfId="8621"/>
    <cellStyle name="Normal 3 14 8 2 2" xfId="8622"/>
    <cellStyle name="Normal 3 14 8 2 3" xfId="8623"/>
    <cellStyle name="Normal 3 14 8 2 4" xfId="8624"/>
    <cellStyle name="Normal 3 14 8 2 5" xfId="8625"/>
    <cellStyle name="Normal 3 14 8 2 6" xfId="8626"/>
    <cellStyle name="Normal 3 14 8 2 7" xfId="8627"/>
    <cellStyle name="Normal 3 14 8 2 8" xfId="8628"/>
    <cellStyle name="Normal 3 14 8 2 9" xfId="8629"/>
    <cellStyle name="Normal 3 14 8 3" xfId="8630"/>
    <cellStyle name="Normal 3 14 8 4" xfId="8631"/>
    <cellStyle name="Normal 3 14 8 5" xfId="8632"/>
    <cellStyle name="Normal 3 14 8 6" xfId="8633"/>
    <cellStyle name="Normal 3 14 8 7" xfId="8634"/>
    <cellStyle name="Normal 3 14 8 8" xfId="8635"/>
    <cellStyle name="Normal 3 14 8 9" xfId="8636"/>
    <cellStyle name="Normal 3 14 9" xfId="8637"/>
    <cellStyle name="Normal 3 14 9 10" xfId="8638"/>
    <cellStyle name="Normal 3 14 9 11" xfId="8639"/>
    <cellStyle name="Normal 3 14 9 12" xfId="8640"/>
    <cellStyle name="Normal 3 14 9 13" xfId="8641"/>
    <cellStyle name="Normal 3 14 9 14" xfId="8642"/>
    <cellStyle name="Normal 3 14 9 2" xfId="8643"/>
    <cellStyle name="Normal 3 14 9 3" xfId="8644"/>
    <cellStyle name="Normal 3 14 9 4" xfId="8645"/>
    <cellStyle name="Normal 3 14 9 5" xfId="8646"/>
    <cellStyle name="Normal 3 14 9 6" xfId="8647"/>
    <cellStyle name="Normal 3 14 9 7" xfId="8648"/>
    <cellStyle name="Normal 3 14 9 8" xfId="8649"/>
    <cellStyle name="Normal 3 14 9 9" xfId="8650"/>
    <cellStyle name="Normal 3 15" xfId="8651"/>
    <cellStyle name="Normal 3 15 10" xfId="8652"/>
    <cellStyle name="Normal 3 15 10 10" xfId="8653"/>
    <cellStyle name="Normal 3 15 10 11" xfId="8654"/>
    <cellStyle name="Normal 3 15 10 12" xfId="8655"/>
    <cellStyle name="Normal 3 15 10 13" xfId="8656"/>
    <cellStyle name="Normal 3 15 10 14" xfId="8657"/>
    <cellStyle name="Normal 3 15 10 2" xfId="8658"/>
    <cellStyle name="Normal 3 15 10 3" xfId="8659"/>
    <cellStyle name="Normal 3 15 10 4" xfId="8660"/>
    <cellStyle name="Normal 3 15 10 5" xfId="8661"/>
    <cellStyle name="Normal 3 15 10 6" xfId="8662"/>
    <cellStyle name="Normal 3 15 10 7" xfId="8663"/>
    <cellStyle name="Normal 3 15 10 8" xfId="8664"/>
    <cellStyle name="Normal 3 15 10 9" xfId="8665"/>
    <cellStyle name="Normal 3 15 11" xfId="8666"/>
    <cellStyle name="Normal 3 15 11 10" xfId="8667"/>
    <cellStyle name="Normal 3 15 11 11" xfId="8668"/>
    <cellStyle name="Normal 3 15 11 12" xfId="8669"/>
    <cellStyle name="Normal 3 15 11 13" xfId="8670"/>
    <cellStyle name="Normal 3 15 11 14" xfId="8671"/>
    <cellStyle name="Normal 3 15 11 2" xfId="8672"/>
    <cellStyle name="Normal 3 15 11 3" xfId="8673"/>
    <cellStyle name="Normal 3 15 11 4" xfId="8674"/>
    <cellStyle name="Normal 3 15 11 5" xfId="8675"/>
    <cellStyle name="Normal 3 15 11 6" xfId="8676"/>
    <cellStyle name="Normal 3 15 11 7" xfId="8677"/>
    <cellStyle name="Normal 3 15 11 8" xfId="8678"/>
    <cellStyle name="Normal 3 15 11 9" xfId="8679"/>
    <cellStyle name="Normal 3 15 12" xfId="8680"/>
    <cellStyle name="Normal 3 15 12 10" xfId="8681"/>
    <cellStyle name="Normal 3 15 12 11" xfId="8682"/>
    <cellStyle name="Normal 3 15 12 12" xfId="8683"/>
    <cellStyle name="Normal 3 15 12 13" xfId="8684"/>
    <cellStyle name="Normal 3 15 12 14" xfId="8685"/>
    <cellStyle name="Normal 3 15 12 2" xfId="8686"/>
    <cellStyle name="Normal 3 15 12 3" xfId="8687"/>
    <cellStyle name="Normal 3 15 12 4" xfId="8688"/>
    <cellStyle name="Normal 3 15 12 5" xfId="8689"/>
    <cellStyle name="Normal 3 15 12 6" xfId="8690"/>
    <cellStyle name="Normal 3 15 12 7" xfId="8691"/>
    <cellStyle name="Normal 3 15 12 8" xfId="8692"/>
    <cellStyle name="Normal 3 15 12 9" xfId="8693"/>
    <cellStyle name="Normal 3 15 13" xfId="8694"/>
    <cellStyle name="Normal 3 15 13 10" xfId="8695"/>
    <cellStyle name="Normal 3 15 13 11" xfId="8696"/>
    <cellStyle name="Normal 3 15 13 12" xfId="8697"/>
    <cellStyle name="Normal 3 15 13 13" xfId="8698"/>
    <cellStyle name="Normal 3 15 13 14" xfId="8699"/>
    <cellStyle name="Normal 3 15 13 2" xfId="8700"/>
    <cellStyle name="Normal 3 15 13 3" xfId="8701"/>
    <cellStyle name="Normal 3 15 13 4" xfId="8702"/>
    <cellStyle name="Normal 3 15 13 5" xfId="8703"/>
    <cellStyle name="Normal 3 15 13 6" xfId="8704"/>
    <cellStyle name="Normal 3 15 13 7" xfId="8705"/>
    <cellStyle name="Normal 3 15 13 8" xfId="8706"/>
    <cellStyle name="Normal 3 15 13 9" xfId="8707"/>
    <cellStyle name="Normal 3 15 14" xfId="8708"/>
    <cellStyle name="Normal 3 15 14 10" xfId="8709"/>
    <cellStyle name="Normal 3 15 14 11" xfId="8710"/>
    <cellStyle name="Normal 3 15 14 12" xfId="8711"/>
    <cellStyle name="Normal 3 15 14 13" xfId="8712"/>
    <cellStyle name="Normal 3 15 14 14" xfId="8713"/>
    <cellStyle name="Normal 3 15 14 2" xfId="8714"/>
    <cellStyle name="Normal 3 15 14 3" xfId="8715"/>
    <cellStyle name="Normal 3 15 14 4" xfId="8716"/>
    <cellStyle name="Normal 3 15 14 5" xfId="8717"/>
    <cellStyle name="Normal 3 15 14 6" xfId="8718"/>
    <cellStyle name="Normal 3 15 14 7" xfId="8719"/>
    <cellStyle name="Normal 3 15 14 8" xfId="8720"/>
    <cellStyle name="Normal 3 15 14 9" xfId="8721"/>
    <cellStyle name="Normal 3 15 15" xfId="8722"/>
    <cellStyle name="Normal 3 15 16" xfId="8723"/>
    <cellStyle name="Normal 3 15 17" xfId="8724"/>
    <cellStyle name="Normal 3 15 17 10" xfId="8725"/>
    <cellStyle name="Normal 3 15 17 11" xfId="8726"/>
    <cellStyle name="Normal 3 15 17 12" xfId="8727"/>
    <cellStyle name="Normal 3 15 17 13" xfId="8728"/>
    <cellStyle name="Normal 3 15 17 14" xfId="8729"/>
    <cellStyle name="Normal 3 15 17 2" xfId="8730"/>
    <cellStyle name="Normal 3 15 17 3" xfId="8731"/>
    <cellStyle name="Normal 3 15 17 4" xfId="8732"/>
    <cellStyle name="Normal 3 15 17 5" xfId="8733"/>
    <cellStyle name="Normal 3 15 17 6" xfId="8734"/>
    <cellStyle name="Normal 3 15 17 7" xfId="8735"/>
    <cellStyle name="Normal 3 15 17 8" xfId="8736"/>
    <cellStyle name="Normal 3 15 17 9" xfId="8737"/>
    <cellStyle name="Normal 3 15 18" xfId="8738"/>
    <cellStyle name="Normal 3 15 18 10" xfId="8739"/>
    <cellStyle name="Normal 3 15 18 11" xfId="8740"/>
    <cellStyle name="Normal 3 15 18 12" xfId="8741"/>
    <cellStyle name="Normal 3 15 18 13" xfId="8742"/>
    <cellStyle name="Normal 3 15 18 14" xfId="8743"/>
    <cellStyle name="Normal 3 15 18 2" xfId="8744"/>
    <cellStyle name="Normal 3 15 18 3" xfId="8745"/>
    <cellStyle name="Normal 3 15 18 4" xfId="8746"/>
    <cellStyle name="Normal 3 15 18 5" xfId="8747"/>
    <cellStyle name="Normal 3 15 18 6" xfId="8748"/>
    <cellStyle name="Normal 3 15 18 7" xfId="8749"/>
    <cellStyle name="Normal 3 15 18 8" xfId="8750"/>
    <cellStyle name="Normal 3 15 18 9" xfId="8751"/>
    <cellStyle name="Normal 3 15 2" xfId="8752"/>
    <cellStyle name="Normal 3 15 2 10" xfId="8753"/>
    <cellStyle name="Normal 3 15 2 11" xfId="8754"/>
    <cellStyle name="Normal 3 15 2 12" xfId="8755"/>
    <cellStyle name="Normal 3 15 2 13" xfId="8756"/>
    <cellStyle name="Normal 3 15 2 14" xfId="8757"/>
    <cellStyle name="Normal 3 15 2 15" xfId="8758"/>
    <cellStyle name="Normal 3 15 2 16" xfId="8759"/>
    <cellStyle name="Normal 3 15 2 17" xfId="8760"/>
    <cellStyle name="Normal 3 15 2 2" xfId="8761"/>
    <cellStyle name="Normal 3 15 2 3" xfId="8762"/>
    <cellStyle name="Normal 3 15 2 4" xfId="8763"/>
    <cellStyle name="Normal 3 15 2 5" xfId="8764"/>
    <cellStyle name="Normal 3 15 2 6" xfId="8765"/>
    <cellStyle name="Normal 3 15 2 7" xfId="8766"/>
    <cellStyle name="Normal 3 15 2 8" xfId="8767"/>
    <cellStyle name="Normal 3 15 2 9" xfId="8768"/>
    <cellStyle name="Normal 3 15 3" xfId="8769"/>
    <cellStyle name="Normal 3 15 4" xfId="8770"/>
    <cellStyle name="Normal 3 15 5" xfId="8771"/>
    <cellStyle name="Normal 3 15 6" xfId="8772"/>
    <cellStyle name="Normal 3 15 6 10" xfId="8773"/>
    <cellStyle name="Normal 3 15 6 11" xfId="8774"/>
    <cellStyle name="Normal 3 15 6 12" xfId="8775"/>
    <cellStyle name="Normal 3 15 6 13" xfId="8776"/>
    <cellStyle name="Normal 3 15 6 14" xfId="8777"/>
    <cellStyle name="Normal 3 15 6 15" xfId="8778"/>
    <cellStyle name="Normal 3 15 6 2" xfId="8779"/>
    <cellStyle name="Normal 3 15 6 2 10" xfId="8780"/>
    <cellStyle name="Normal 3 15 6 2 11" xfId="8781"/>
    <cellStyle name="Normal 3 15 6 2 12" xfId="8782"/>
    <cellStyle name="Normal 3 15 6 2 13" xfId="8783"/>
    <cellStyle name="Normal 3 15 6 2 14" xfId="8784"/>
    <cellStyle name="Normal 3 15 6 2 2" xfId="8785"/>
    <cellStyle name="Normal 3 15 6 2 3" xfId="8786"/>
    <cellStyle name="Normal 3 15 6 2 4" xfId="8787"/>
    <cellStyle name="Normal 3 15 6 2 5" xfId="8788"/>
    <cellStyle name="Normal 3 15 6 2 6" xfId="8789"/>
    <cellStyle name="Normal 3 15 6 2 7" xfId="8790"/>
    <cellStyle name="Normal 3 15 6 2 8" xfId="8791"/>
    <cellStyle name="Normal 3 15 6 2 9" xfId="8792"/>
    <cellStyle name="Normal 3 15 6 3" xfId="8793"/>
    <cellStyle name="Normal 3 15 6 4" xfId="8794"/>
    <cellStyle name="Normal 3 15 6 5" xfId="8795"/>
    <cellStyle name="Normal 3 15 6 6" xfId="8796"/>
    <cellStyle name="Normal 3 15 6 7" xfId="8797"/>
    <cellStyle name="Normal 3 15 6 8" xfId="8798"/>
    <cellStyle name="Normal 3 15 6 9" xfId="8799"/>
    <cellStyle name="Normal 3 15 7" xfId="8800"/>
    <cellStyle name="Normal 3 15 7 10" xfId="8801"/>
    <cellStyle name="Normal 3 15 7 11" xfId="8802"/>
    <cellStyle name="Normal 3 15 7 12" xfId="8803"/>
    <cellStyle name="Normal 3 15 7 13" xfId="8804"/>
    <cellStyle name="Normal 3 15 7 14" xfId="8805"/>
    <cellStyle name="Normal 3 15 7 15" xfId="8806"/>
    <cellStyle name="Normal 3 15 7 2" xfId="8807"/>
    <cellStyle name="Normal 3 15 7 2 10" xfId="8808"/>
    <cellStyle name="Normal 3 15 7 2 11" xfId="8809"/>
    <cellStyle name="Normal 3 15 7 2 12" xfId="8810"/>
    <cellStyle name="Normal 3 15 7 2 13" xfId="8811"/>
    <cellStyle name="Normal 3 15 7 2 14" xfId="8812"/>
    <cellStyle name="Normal 3 15 7 2 2" xfId="8813"/>
    <cellStyle name="Normal 3 15 7 2 3" xfId="8814"/>
    <cellStyle name="Normal 3 15 7 2 4" xfId="8815"/>
    <cellStyle name="Normal 3 15 7 2 5" xfId="8816"/>
    <cellStyle name="Normal 3 15 7 2 6" xfId="8817"/>
    <cellStyle name="Normal 3 15 7 2 7" xfId="8818"/>
    <cellStyle name="Normal 3 15 7 2 8" xfId="8819"/>
    <cellStyle name="Normal 3 15 7 2 9" xfId="8820"/>
    <cellStyle name="Normal 3 15 7 3" xfId="8821"/>
    <cellStyle name="Normal 3 15 7 4" xfId="8822"/>
    <cellStyle name="Normal 3 15 7 5" xfId="8823"/>
    <cellStyle name="Normal 3 15 7 6" xfId="8824"/>
    <cellStyle name="Normal 3 15 7 7" xfId="8825"/>
    <cellStyle name="Normal 3 15 7 8" xfId="8826"/>
    <cellStyle name="Normal 3 15 7 9" xfId="8827"/>
    <cellStyle name="Normal 3 15 8" xfId="8828"/>
    <cellStyle name="Normal 3 15 8 10" xfId="8829"/>
    <cellStyle name="Normal 3 15 8 11" xfId="8830"/>
    <cellStyle name="Normal 3 15 8 12" xfId="8831"/>
    <cellStyle name="Normal 3 15 8 13" xfId="8832"/>
    <cellStyle name="Normal 3 15 8 14" xfId="8833"/>
    <cellStyle name="Normal 3 15 8 15" xfId="8834"/>
    <cellStyle name="Normal 3 15 8 2" xfId="8835"/>
    <cellStyle name="Normal 3 15 8 2 10" xfId="8836"/>
    <cellStyle name="Normal 3 15 8 2 11" xfId="8837"/>
    <cellStyle name="Normal 3 15 8 2 12" xfId="8838"/>
    <cellStyle name="Normal 3 15 8 2 13" xfId="8839"/>
    <cellStyle name="Normal 3 15 8 2 14" xfId="8840"/>
    <cellStyle name="Normal 3 15 8 2 2" xfId="8841"/>
    <cellStyle name="Normal 3 15 8 2 3" xfId="8842"/>
    <cellStyle name="Normal 3 15 8 2 4" xfId="8843"/>
    <cellStyle name="Normal 3 15 8 2 5" xfId="8844"/>
    <cellStyle name="Normal 3 15 8 2 6" xfId="8845"/>
    <cellStyle name="Normal 3 15 8 2 7" xfId="8846"/>
    <cellStyle name="Normal 3 15 8 2 8" xfId="8847"/>
    <cellStyle name="Normal 3 15 8 2 9" xfId="8848"/>
    <cellStyle name="Normal 3 15 8 3" xfId="8849"/>
    <cellStyle name="Normal 3 15 8 4" xfId="8850"/>
    <cellStyle name="Normal 3 15 8 5" xfId="8851"/>
    <cellStyle name="Normal 3 15 8 6" xfId="8852"/>
    <cellStyle name="Normal 3 15 8 7" xfId="8853"/>
    <cellStyle name="Normal 3 15 8 8" xfId="8854"/>
    <cellStyle name="Normal 3 15 8 9" xfId="8855"/>
    <cellStyle name="Normal 3 15 9" xfId="8856"/>
    <cellStyle name="Normal 3 15 9 10" xfId="8857"/>
    <cellStyle name="Normal 3 15 9 11" xfId="8858"/>
    <cellStyle name="Normal 3 15 9 12" xfId="8859"/>
    <cellStyle name="Normal 3 15 9 13" xfId="8860"/>
    <cellStyle name="Normal 3 15 9 14" xfId="8861"/>
    <cellStyle name="Normal 3 15 9 2" xfId="8862"/>
    <cellStyle name="Normal 3 15 9 3" xfId="8863"/>
    <cellStyle name="Normal 3 15 9 4" xfId="8864"/>
    <cellStyle name="Normal 3 15 9 5" xfId="8865"/>
    <cellStyle name="Normal 3 15 9 6" xfId="8866"/>
    <cellStyle name="Normal 3 15 9 7" xfId="8867"/>
    <cellStyle name="Normal 3 15 9 8" xfId="8868"/>
    <cellStyle name="Normal 3 15 9 9" xfId="8869"/>
    <cellStyle name="Normal 3 16" xfId="8870"/>
    <cellStyle name="Normal 3 16 10" xfId="8871"/>
    <cellStyle name="Normal 3 16 10 10" xfId="8872"/>
    <cellStyle name="Normal 3 16 10 11" xfId="8873"/>
    <cellStyle name="Normal 3 16 10 12" xfId="8874"/>
    <cellStyle name="Normal 3 16 10 13" xfId="8875"/>
    <cellStyle name="Normal 3 16 10 14" xfId="8876"/>
    <cellStyle name="Normal 3 16 10 2" xfId="8877"/>
    <cellStyle name="Normal 3 16 10 3" xfId="8878"/>
    <cellStyle name="Normal 3 16 10 4" xfId="8879"/>
    <cellStyle name="Normal 3 16 10 5" xfId="8880"/>
    <cellStyle name="Normal 3 16 10 6" xfId="8881"/>
    <cellStyle name="Normal 3 16 10 7" xfId="8882"/>
    <cellStyle name="Normal 3 16 10 8" xfId="8883"/>
    <cellStyle name="Normal 3 16 10 9" xfId="8884"/>
    <cellStyle name="Normal 3 16 11" xfId="8885"/>
    <cellStyle name="Normal 3 16 11 10" xfId="8886"/>
    <cellStyle name="Normal 3 16 11 11" xfId="8887"/>
    <cellStyle name="Normal 3 16 11 12" xfId="8888"/>
    <cellStyle name="Normal 3 16 11 13" xfId="8889"/>
    <cellStyle name="Normal 3 16 11 14" xfId="8890"/>
    <cellStyle name="Normal 3 16 11 2" xfId="8891"/>
    <cellStyle name="Normal 3 16 11 3" xfId="8892"/>
    <cellStyle name="Normal 3 16 11 4" xfId="8893"/>
    <cellStyle name="Normal 3 16 11 5" xfId="8894"/>
    <cellStyle name="Normal 3 16 11 6" xfId="8895"/>
    <cellStyle name="Normal 3 16 11 7" xfId="8896"/>
    <cellStyle name="Normal 3 16 11 8" xfId="8897"/>
    <cellStyle name="Normal 3 16 11 9" xfId="8898"/>
    <cellStyle name="Normal 3 16 12" xfId="8899"/>
    <cellStyle name="Normal 3 16 12 10" xfId="8900"/>
    <cellStyle name="Normal 3 16 12 11" xfId="8901"/>
    <cellStyle name="Normal 3 16 12 12" xfId="8902"/>
    <cellStyle name="Normal 3 16 12 13" xfId="8903"/>
    <cellStyle name="Normal 3 16 12 14" xfId="8904"/>
    <cellStyle name="Normal 3 16 12 2" xfId="8905"/>
    <cellStyle name="Normal 3 16 12 3" xfId="8906"/>
    <cellStyle name="Normal 3 16 12 4" xfId="8907"/>
    <cellStyle name="Normal 3 16 12 5" xfId="8908"/>
    <cellStyle name="Normal 3 16 12 6" xfId="8909"/>
    <cellStyle name="Normal 3 16 12 7" xfId="8910"/>
    <cellStyle name="Normal 3 16 12 8" xfId="8911"/>
    <cellStyle name="Normal 3 16 12 9" xfId="8912"/>
    <cellStyle name="Normal 3 16 13" xfId="8913"/>
    <cellStyle name="Normal 3 16 13 10" xfId="8914"/>
    <cellStyle name="Normal 3 16 13 11" xfId="8915"/>
    <cellStyle name="Normal 3 16 13 12" xfId="8916"/>
    <cellStyle name="Normal 3 16 13 13" xfId="8917"/>
    <cellStyle name="Normal 3 16 13 14" xfId="8918"/>
    <cellStyle name="Normal 3 16 13 2" xfId="8919"/>
    <cellStyle name="Normal 3 16 13 3" xfId="8920"/>
    <cellStyle name="Normal 3 16 13 4" xfId="8921"/>
    <cellStyle name="Normal 3 16 13 5" xfId="8922"/>
    <cellStyle name="Normal 3 16 13 6" xfId="8923"/>
    <cellStyle name="Normal 3 16 13 7" xfId="8924"/>
    <cellStyle name="Normal 3 16 13 8" xfId="8925"/>
    <cellStyle name="Normal 3 16 13 9" xfId="8926"/>
    <cellStyle name="Normal 3 16 14" xfId="8927"/>
    <cellStyle name="Normal 3 16 14 10" xfId="8928"/>
    <cellStyle name="Normal 3 16 14 11" xfId="8929"/>
    <cellStyle name="Normal 3 16 14 12" xfId="8930"/>
    <cellStyle name="Normal 3 16 14 13" xfId="8931"/>
    <cellStyle name="Normal 3 16 14 14" xfId="8932"/>
    <cellStyle name="Normal 3 16 14 2" xfId="8933"/>
    <cellStyle name="Normal 3 16 14 3" xfId="8934"/>
    <cellStyle name="Normal 3 16 14 4" xfId="8935"/>
    <cellStyle name="Normal 3 16 14 5" xfId="8936"/>
    <cellStyle name="Normal 3 16 14 6" xfId="8937"/>
    <cellStyle name="Normal 3 16 14 7" xfId="8938"/>
    <cellStyle name="Normal 3 16 14 8" xfId="8939"/>
    <cellStyle name="Normal 3 16 14 9" xfId="8940"/>
    <cellStyle name="Normal 3 16 15" xfId="8941"/>
    <cellStyle name="Normal 3 16 16" xfId="8942"/>
    <cellStyle name="Normal 3 16 17" xfId="8943"/>
    <cellStyle name="Normal 3 16 17 10" xfId="8944"/>
    <cellStyle name="Normal 3 16 17 11" xfId="8945"/>
    <cellStyle name="Normal 3 16 17 12" xfId="8946"/>
    <cellStyle name="Normal 3 16 17 13" xfId="8947"/>
    <cellStyle name="Normal 3 16 17 14" xfId="8948"/>
    <cellStyle name="Normal 3 16 17 2" xfId="8949"/>
    <cellStyle name="Normal 3 16 17 3" xfId="8950"/>
    <cellStyle name="Normal 3 16 17 4" xfId="8951"/>
    <cellStyle name="Normal 3 16 17 5" xfId="8952"/>
    <cellStyle name="Normal 3 16 17 6" xfId="8953"/>
    <cellStyle name="Normal 3 16 17 7" xfId="8954"/>
    <cellStyle name="Normal 3 16 17 8" xfId="8955"/>
    <cellStyle name="Normal 3 16 17 9" xfId="8956"/>
    <cellStyle name="Normal 3 16 18" xfId="8957"/>
    <cellStyle name="Normal 3 16 18 10" xfId="8958"/>
    <cellStyle name="Normal 3 16 18 11" xfId="8959"/>
    <cellStyle name="Normal 3 16 18 12" xfId="8960"/>
    <cellStyle name="Normal 3 16 18 13" xfId="8961"/>
    <cellStyle name="Normal 3 16 18 14" xfId="8962"/>
    <cellStyle name="Normal 3 16 18 2" xfId="8963"/>
    <cellStyle name="Normal 3 16 18 3" xfId="8964"/>
    <cellStyle name="Normal 3 16 18 4" xfId="8965"/>
    <cellStyle name="Normal 3 16 18 5" xfId="8966"/>
    <cellStyle name="Normal 3 16 18 6" xfId="8967"/>
    <cellStyle name="Normal 3 16 18 7" xfId="8968"/>
    <cellStyle name="Normal 3 16 18 8" xfId="8969"/>
    <cellStyle name="Normal 3 16 18 9" xfId="8970"/>
    <cellStyle name="Normal 3 16 2" xfId="8971"/>
    <cellStyle name="Normal 3 16 2 10" xfId="8972"/>
    <cellStyle name="Normal 3 16 2 11" xfId="8973"/>
    <cellStyle name="Normal 3 16 2 12" xfId="8974"/>
    <cellStyle name="Normal 3 16 2 13" xfId="8975"/>
    <cellStyle name="Normal 3 16 2 14" xfId="8976"/>
    <cellStyle name="Normal 3 16 2 15" xfId="8977"/>
    <cellStyle name="Normal 3 16 2 16" xfId="8978"/>
    <cellStyle name="Normal 3 16 2 17" xfId="8979"/>
    <cellStyle name="Normal 3 16 2 2" xfId="8980"/>
    <cellStyle name="Normal 3 16 2 3" xfId="8981"/>
    <cellStyle name="Normal 3 16 2 4" xfId="8982"/>
    <cellStyle name="Normal 3 16 2 5" xfId="8983"/>
    <cellStyle name="Normal 3 16 2 6" xfId="8984"/>
    <cellStyle name="Normal 3 16 2 7" xfId="8985"/>
    <cellStyle name="Normal 3 16 2 8" xfId="8986"/>
    <cellStyle name="Normal 3 16 2 9" xfId="8987"/>
    <cellStyle name="Normal 3 16 3" xfId="8988"/>
    <cellStyle name="Normal 3 16 4" xfId="8989"/>
    <cellStyle name="Normal 3 16 5" xfId="8990"/>
    <cellStyle name="Normal 3 16 6" xfId="8991"/>
    <cellStyle name="Normal 3 16 6 10" xfId="8992"/>
    <cellStyle name="Normal 3 16 6 11" xfId="8993"/>
    <cellStyle name="Normal 3 16 6 12" xfId="8994"/>
    <cellStyle name="Normal 3 16 6 13" xfId="8995"/>
    <cellStyle name="Normal 3 16 6 14" xfId="8996"/>
    <cellStyle name="Normal 3 16 6 15" xfId="8997"/>
    <cellStyle name="Normal 3 16 6 2" xfId="8998"/>
    <cellStyle name="Normal 3 16 6 2 10" xfId="8999"/>
    <cellStyle name="Normal 3 16 6 2 11" xfId="9000"/>
    <cellStyle name="Normal 3 16 6 2 12" xfId="9001"/>
    <cellStyle name="Normal 3 16 6 2 13" xfId="9002"/>
    <cellStyle name="Normal 3 16 6 2 14" xfId="9003"/>
    <cellStyle name="Normal 3 16 6 2 2" xfId="9004"/>
    <cellStyle name="Normal 3 16 6 2 3" xfId="9005"/>
    <cellStyle name="Normal 3 16 6 2 4" xfId="9006"/>
    <cellStyle name="Normal 3 16 6 2 5" xfId="9007"/>
    <cellStyle name="Normal 3 16 6 2 6" xfId="9008"/>
    <cellStyle name="Normal 3 16 6 2 7" xfId="9009"/>
    <cellStyle name="Normal 3 16 6 2 8" xfId="9010"/>
    <cellStyle name="Normal 3 16 6 2 9" xfId="9011"/>
    <cellStyle name="Normal 3 16 6 3" xfId="9012"/>
    <cellStyle name="Normal 3 16 6 4" xfId="9013"/>
    <cellStyle name="Normal 3 16 6 5" xfId="9014"/>
    <cellStyle name="Normal 3 16 6 6" xfId="9015"/>
    <cellStyle name="Normal 3 16 6 7" xfId="9016"/>
    <cellStyle name="Normal 3 16 6 8" xfId="9017"/>
    <cellStyle name="Normal 3 16 6 9" xfId="9018"/>
    <cellStyle name="Normal 3 16 7" xfId="9019"/>
    <cellStyle name="Normal 3 16 7 10" xfId="9020"/>
    <cellStyle name="Normal 3 16 7 11" xfId="9021"/>
    <cellStyle name="Normal 3 16 7 12" xfId="9022"/>
    <cellStyle name="Normal 3 16 7 13" xfId="9023"/>
    <cellStyle name="Normal 3 16 7 14" xfId="9024"/>
    <cellStyle name="Normal 3 16 7 15" xfId="9025"/>
    <cellStyle name="Normal 3 16 7 2" xfId="9026"/>
    <cellStyle name="Normal 3 16 7 2 10" xfId="9027"/>
    <cellStyle name="Normal 3 16 7 2 11" xfId="9028"/>
    <cellStyle name="Normal 3 16 7 2 12" xfId="9029"/>
    <cellStyle name="Normal 3 16 7 2 13" xfId="9030"/>
    <cellStyle name="Normal 3 16 7 2 14" xfId="9031"/>
    <cellStyle name="Normal 3 16 7 2 2" xfId="9032"/>
    <cellStyle name="Normal 3 16 7 2 3" xfId="9033"/>
    <cellStyle name="Normal 3 16 7 2 4" xfId="9034"/>
    <cellStyle name="Normal 3 16 7 2 5" xfId="9035"/>
    <cellStyle name="Normal 3 16 7 2 6" xfId="9036"/>
    <cellStyle name="Normal 3 16 7 2 7" xfId="9037"/>
    <cellStyle name="Normal 3 16 7 2 8" xfId="9038"/>
    <cellStyle name="Normal 3 16 7 2 9" xfId="9039"/>
    <cellStyle name="Normal 3 16 7 3" xfId="9040"/>
    <cellStyle name="Normal 3 16 7 4" xfId="9041"/>
    <cellStyle name="Normal 3 16 7 5" xfId="9042"/>
    <cellStyle name="Normal 3 16 7 6" xfId="9043"/>
    <cellStyle name="Normal 3 16 7 7" xfId="9044"/>
    <cellStyle name="Normal 3 16 7 8" xfId="9045"/>
    <cellStyle name="Normal 3 16 7 9" xfId="9046"/>
    <cellStyle name="Normal 3 16 8" xfId="9047"/>
    <cellStyle name="Normal 3 16 8 10" xfId="9048"/>
    <cellStyle name="Normal 3 16 8 11" xfId="9049"/>
    <cellStyle name="Normal 3 16 8 12" xfId="9050"/>
    <cellStyle name="Normal 3 16 8 13" xfId="9051"/>
    <cellStyle name="Normal 3 16 8 14" xfId="9052"/>
    <cellStyle name="Normal 3 16 8 15" xfId="9053"/>
    <cellStyle name="Normal 3 16 8 2" xfId="9054"/>
    <cellStyle name="Normal 3 16 8 2 10" xfId="9055"/>
    <cellStyle name="Normal 3 16 8 2 11" xfId="9056"/>
    <cellStyle name="Normal 3 16 8 2 12" xfId="9057"/>
    <cellStyle name="Normal 3 16 8 2 13" xfId="9058"/>
    <cellStyle name="Normal 3 16 8 2 14" xfId="9059"/>
    <cellStyle name="Normal 3 16 8 2 2" xfId="9060"/>
    <cellStyle name="Normal 3 16 8 2 3" xfId="9061"/>
    <cellStyle name="Normal 3 16 8 2 4" xfId="9062"/>
    <cellStyle name="Normal 3 16 8 2 5" xfId="9063"/>
    <cellStyle name="Normal 3 16 8 2 6" xfId="9064"/>
    <cellStyle name="Normal 3 16 8 2 7" xfId="9065"/>
    <cellStyle name="Normal 3 16 8 2 8" xfId="9066"/>
    <cellStyle name="Normal 3 16 8 2 9" xfId="9067"/>
    <cellStyle name="Normal 3 16 8 3" xfId="9068"/>
    <cellStyle name="Normal 3 16 8 4" xfId="9069"/>
    <cellStyle name="Normal 3 16 8 5" xfId="9070"/>
    <cellStyle name="Normal 3 16 8 6" xfId="9071"/>
    <cellStyle name="Normal 3 16 8 7" xfId="9072"/>
    <cellStyle name="Normal 3 16 8 8" xfId="9073"/>
    <cellStyle name="Normal 3 16 8 9" xfId="9074"/>
    <cellStyle name="Normal 3 16 9" xfId="9075"/>
    <cellStyle name="Normal 3 16 9 10" xfId="9076"/>
    <cellStyle name="Normal 3 16 9 11" xfId="9077"/>
    <cellStyle name="Normal 3 16 9 12" xfId="9078"/>
    <cellStyle name="Normal 3 16 9 13" xfId="9079"/>
    <cellStyle name="Normal 3 16 9 14" xfId="9080"/>
    <cellStyle name="Normal 3 16 9 2" xfId="9081"/>
    <cellStyle name="Normal 3 16 9 3" xfId="9082"/>
    <cellStyle name="Normal 3 16 9 4" xfId="9083"/>
    <cellStyle name="Normal 3 16 9 5" xfId="9084"/>
    <cellStyle name="Normal 3 16 9 6" xfId="9085"/>
    <cellStyle name="Normal 3 16 9 7" xfId="9086"/>
    <cellStyle name="Normal 3 16 9 8" xfId="9087"/>
    <cellStyle name="Normal 3 16 9 9" xfId="9088"/>
    <cellStyle name="Normal 3 17" xfId="9089"/>
    <cellStyle name="Normal 3 17 10" xfId="9090"/>
    <cellStyle name="Normal 3 17 10 10" xfId="9091"/>
    <cellStyle name="Normal 3 17 10 11" xfId="9092"/>
    <cellStyle name="Normal 3 17 10 12" xfId="9093"/>
    <cellStyle name="Normal 3 17 10 13" xfId="9094"/>
    <cellStyle name="Normal 3 17 10 14" xfId="9095"/>
    <cellStyle name="Normal 3 17 10 2" xfId="9096"/>
    <cellStyle name="Normal 3 17 10 3" xfId="9097"/>
    <cellStyle name="Normal 3 17 10 4" xfId="9098"/>
    <cellStyle name="Normal 3 17 10 5" xfId="9099"/>
    <cellStyle name="Normal 3 17 10 6" xfId="9100"/>
    <cellStyle name="Normal 3 17 10 7" xfId="9101"/>
    <cellStyle name="Normal 3 17 10 8" xfId="9102"/>
    <cellStyle name="Normal 3 17 10 9" xfId="9103"/>
    <cellStyle name="Normal 3 17 11" xfId="9104"/>
    <cellStyle name="Normal 3 17 11 10" xfId="9105"/>
    <cellStyle name="Normal 3 17 11 11" xfId="9106"/>
    <cellStyle name="Normal 3 17 11 12" xfId="9107"/>
    <cellStyle name="Normal 3 17 11 13" xfId="9108"/>
    <cellStyle name="Normal 3 17 11 14" xfId="9109"/>
    <cellStyle name="Normal 3 17 11 2" xfId="9110"/>
    <cellStyle name="Normal 3 17 11 3" xfId="9111"/>
    <cellStyle name="Normal 3 17 11 4" xfId="9112"/>
    <cellStyle name="Normal 3 17 11 5" xfId="9113"/>
    <cellStyle name="Normal 3 17 11 6" xfId="9114"/>
    <cellStyle name="Normal 3 17 11 7" xfId="9115"/>
    <cellStyle name="Normal 3 17 11 8" xfId="9116"/>
    <cellStyle name="Normal 3 17 11 9" xfId="9117"/>
    <cellStyle name="Normal 3 17 12" xfId="9118"/>
    <cellStyle name="Normal 3 17 12 10" xfId="9119"/>
    <cellStyle name="Normal 3 17 12 11" xfId="9120"/>
    <cellStyle name="Normal 3 17 12 12" xfId="9121"/>
    <cellStyle name="Normal 3 17 12 13" xfId="9122"/>
    <cellStyle name="Normal 3 17 12 14" xfId="9123"/>
    <cellStyle name="Normal 3 17 12 2" xfId="9124"/>
    <cellStyle name="Normal 3 17 12 3" xfId="9125"/>
    <cellStyle name="Normal 3 17 12 4" xfId="9126"/>
    <cellStyle name="Normal 3 17 12 5" xfId="9127"/>
    <cellStyle name="Normal 3 17 12 6" xfId="9128"/>
    <cellStyle name="Normal 3 17 12 7" xfId="9129"/>
    <cellStyle name="Normal 3 17 12 8" xfId="9130"/>
    <cellStyle name="Normal 3 17 12 9" xfId="9131"/>
    <cellStyle name="Normal 3 17 13" xfId="9132"/>
    <cellStyle name="Normal 3 17 13 10" xfId="9133"/>
    <cellStyle name="Normal 3 17 13 11" xfId="9134"/>
    <cellStyle name="Normal 3 17 13 12" xfId="9135"/>
    <cellStyle name="Normal 3 17 13 13" xfId="9136"/>
    <cellStyle name="Normal 3 17 13 14" xfId="9137"/>
    <cellStyle name="Normal 3 17 13 2" xfId="9138"/>
    <cellStyle name="Normal 3 17 13 3" xfId="9139"/>
    <cellStyle name="Normal 3 17 13 4" xfId="9140"/>
    <cellStyle name="Normal 3 17 13 5" xfId="9141"/>
    <cellStyle name="Normal 3 17 13 6" xfId="9142"/>
    <cellStyle name="Normal 3 17 13 7" xfId="9143"/>
    <cellStyle name="Normal 3 17 13 8" xfId="9144"/>
    <cellStyle name="Normal 3 17 13 9" xfId="9145"/>
    <cellStyle name="Normal 3 17 14" xfId="9146"/>
    <cellStyle name="Normal 3 17 14 10" xfId="9147"/>
    <cellStyle name="Normal 3 17 14 11" xfId="9148"/>
    <cellStyle name="Normal 3 17 14 12" xfId="9149"/>
    <cellStyle name="Normal 3 17 14 13" xfId="9150"/>
    <cellStyle name="Normal 3 17 14 14" xfId="9151"/>
    <cellStyle name="Normal 3 17 14 2" xfId="9152"/>
    <cellStyle name="Normal 3 17 14 3" xfId="9153"/>
    <cellStyle name="Normal 3 17 14 4" xfId="9154"/>
    <cellStyle name="Normal 3 17 14 5" xfId="9155"/>
    <cellStyle name="Normal 3 17 14 6" xfId="9156"/>
    <cellStyle name="Normal 3 17 14 7" xfId="9157"/>
    <cellStyle name="Normal 3 17 14 8" xfId="9158"/>
    <cellStyle name="Normal 3 17 14 9" xfId="9159"/>
    <cellStyle name="Normal 3 17 15" xfId="9160"/>
    <cellStyle name="Normal 3 17 16" xfId="9161"/>
    <cellStyle name="Normal 3 17 17" xfId="9162"/>
    <cellStyle name="Normal 3 17 17 10" xfId="9163"/>
    <cellStyle name="Normal 3 17 17 11" xfId="9164"/>
    <cellStyle name="Normal 3 17 17 12" xfId="9165"/>
    <cellStyle name="Normal 3 17 17 13" xfId="9166"/>
    <cellStyle name="Normal 3 17 17 14" xfId="9167"/>
    <cellStyle name="Normal 3 17 17 2" xfId="9168"/>
    <cellStyle name="Normal 3 17 17 3" xfId="9169"/>
    <cellStyle name="Normal 3 17 17 4" xfId="9170"/>
    <cellStyle name="Normal 3 17 17 5" xfId="9171"/>
    <cellStyle name="Normal 3 17 17 6" xfId="9172"/>
    <cellStyle name="Normal 3 17 17 7" xfId="9173"/>
    <cellStyle name="Normal 3 17 17 8" xfId="9174"/>
    <cellStyle name="Normal 3 17 17 9" xfId="9175"/>
    <cellStyle name="Normal 3 17 18" xfId="9176"/>
    <cellStyle name="Normal 3 17 18 10" xfId="9177"/>
    <cellStyle name="Normal 3 17 18 11" xfId="9178"/>
    <cellStyle name="Normal 3 17 18 12" xfId="9179"/>
    <cellStyle name="Normal 3 17 18 13" xfId="9180"/>
    <cellStyle name="Normal 3 17 18 14" xfId="9181"/>
    <cellStyle name="Normal 3 17 18 2" xfId="9182"/>
    <cellStyle name="Normal 3 17 18 3" xfId="9183"/>
    <cellStyle name="Normal 3 17 18 4" xfId="9184"/>
    <cellStyle name="Normal 3 17 18 5" xfId="9185"/>
    <cellStyle name="Normal 3 17 18 6" xfId="9186"/>
    <cellStyle name="Normal 3 17 18 7" xfId="9187"/>
    <cellStyle name="Normal 3 17 18 8" xfId="9188"/>
    <cellStyle name="Normal 3 17 18 9" xfId="9189"/>
    <cellStyle name="Normal 3 17 2" xfId="9190"/>
    <cellStyle name="Normal 3 17 2 10" xfId="9191"/>
    <cellStyle name="Normal 3 17 2 11" xfId="9192"/>
    <cellStyle name="Normal 3 17 2 12" xfId="9193"/>
    <cellStyle name="Normal 3 17 2 13" xfId="9194"/>
    <cellStyle name="Normal 3 17 2 14" xfId="9195"/>
    <cellStyle name="Normal 3 17 2 15" xfId="9196"/>
    <cellStyle name="Normal 3 17 2 16" xfId="9197"/>
    <cellStyle name="Normal 3 17 2 17" xfId="9198"/>
    <cellStyle name="Normal 3 17 2 2" xfId="9199"/>
    <cellStyle name="Normal 3 17 2 3" xfId="9200"/>
    <cellStyle name="Normal 3 17 2 4" xfId="9201"/>
    <cellStyle name="Normal 3 17 2 5" xfId="9202"/>
    <cellStyle name="Normal 3 17 2 6" xfId="9203"/>
    <cellStyle name="Normal 3 17 2 7" xfId="9204"/>
    <cellStyle name="Normal 3 17 2 8" xfId="9205"/>
    <cellStyle name="Normal 3 17 2 9" xfId="9206"/>
    <cellStyle name="Normal 3 17 3" xfId="9207"/>
    <cellStyle name="Normal 3 17 4" xfId="9208"/>
    <cellStyle name="Normal 3 17 5" xfId="9209"/>
    <cellStyle name="Normal 3 17 6" xfId="9210"/>
    <cellStyle name="Normal 3 17 6 10" xfId="9211"/>
    <cellStyle name="Normal 3 17 6 11" xfId="9212"/>
    <cellStyle name="Normal 3 17 6 12" xfId="9213"/>
    <cellStyle name="Normal 3 17 6 13" xfId="9214"/>
    <cellStyle name="Normal 3 17 6 14" xfId="9215"/>
    <cellStyle name="Normal 3 17 6 15" xfId="9216"/>
    <cellStyle name="Normal 3 17 6 2" xfId="9217"/>
    <cellStyle name="Normal 3 17 6 2 10" xfId="9218"/>
    <cellStyle name="Normal 3 17 6 2 11" xfId="9219"/>
    <cellStyle name="Normal 3 17 6 2 12" xfId="9220"/>
    <cellStyle name="Normal 3 17 6 2 13" xfId="9221"/>
    <cellStyle name="Normal 3 17 6 2 14" xfId="9222"/>
    <cellStyle name="Normal 3 17 6 2 2" xfId="9223"/>
    <cellStyle name="Normal 3 17 6 2 3" xfId="9224"/>
    <cellStyle name="Normal 3 17 6 2 4" xfId="9225"/>
    <cellStyle name="Normal 3 17 6 2 5" xfId="9226"/>
    <cellStyle name="Normal 3 17 6 2 6" xfId="9227"/>
    <cellStyle name="Normal 3 17 6 2 7" xfId="9228"/>
    <cellStyle name="Normal 3 17 6 2 8" xfId="9229"/>
    <cellStyle name="Normal 3 17 6 2 9" xfId="9230"/>
    <cellStyle name="Normal 3 17 6 3" xfId="9231"/>
    <cellStyle name="Normal 3 17 6 4" xfId="9232"/>
    <cellStyle name="Normal 3 17 6 5" xfId="9233"/>
    <cellStyle name="Normal 3 17 6 6" xfId="9234"/>
    <cellStyle name="Normal 3 17 6 7" xfId="9235"/>
    <cellStyle name="Normal 3 17 6 8" xfId="9236"/>
    <cellStyle name="Normal 3 17 6 9" xfId="9237"/>
    <cellStyle name="Normal 3 17 7" xfId="9238"/>
    <cellStyle name="Normal 3 17 7 10" xfId="9239"/>
    <cellStyle name="Normal 3 17 7 11" xfId="9240"/>
    <cellStyle name="Normal 3 17 7 12" xfId="9241"/>
    <cellStyle name="Normal 3 17 7 13" xfId="9242"/>
    <cellStyle name="Normal 3 17 7 14" xfId="9243"/>
    <cellStyle name="Normal 3 17 7 15" xfId="9244"/>
    <cellStyle name="Normal 3 17 7 2" xfId="9245"/>
    <cellStyle name="Normal 3 17 7 2 10" xfId="9246"/>
    <cellStyle name="Normal 3 17 7 2 11" xfId="9247"/>
    <cellStyle name="Normal 3 17 7 2 12" xfId="9248"/>
    <cellStyle name="Normal 3 17 7 2 13" xfId="9249"/>
    <cellStyle name="Normal 3 17 7 2 14" xfId="9250"/>
    <cellStyle name="Normal 3 17 7 2 2" xfId="9251"/>
    <cellStyle name="Normal 3 17 7 2 3" xfId="9252"/>
    <cellStyle name="Normal 3 17 7 2 4" xfId="9253"/>
    <cellStyle name="Normal 3 17 7 2 5" xfId="9254"/>
    <cellStyle name="Normal 3 17 7 2 6" xfId="9255"/>
    <cellStyle name="Normal 3 17 7 2 7" xfId="9256"/>
    <cellStyle name="Normal 3 17 7 2 8" xfId="9257"/>
    <cellStyle name="Normal 3 17 7 2 9" xfId="9258"/>
    <cellStyle name="Normal 3 17 7 3" xfId="9259"/>
    <cellStyle name="Normal 3 17 7 4" xfId="9260"/>
    <cellStyle name="Normal 3 17 7 5" xfId="9261"/>
    <cellStyle name="Normal 3 17 7 6" xfId="9262"/>
    <cellStyle name="Normal 3 17 7 7" xfId="9263"/>
    <cellStyle name="Normal 3 17 7 8" xfId="9264"/>
    <cellStyle name="Normal 3 17 7 9" xfId="9265"/>
    <cellStyle name="Normal 3 17 8" xfId="9266"/>
    <cellStyle name="Normal 3 17 8 10" xfId="9267"/>
    <cellStyle name="Normal 3 17 8 11" xfId="9268"/>
    <cellStyle name="Normal 3 17 8 12" xfId="9269"/>
    <cellStyle name="Normal 3 17 8 13" xfId="9270"/>
    <cellStyle name="Normal 3 17 8 14" xfId="9271"/>
    <cellStyle name="Normal 3 17 8 15" xfId="9272"/>
    <cellStyle name="Normal 3 17 8 2" xfId="9273"/>
    <cellStyle name="Normal 3 17 8 2 10" xfId="9274"/>
    <cellStyle name="Normal 3 17 8 2 11" xfId="9275"/>
    <cellStyle name="Normal 3 17 8 2 12" xfId="9276"/>
    <cellStyle name="Normal 3 17 8 2 13" xfId="9277"/>
    <cellStyle name="Normal 3 17 8 2 14" xfId="9278"/>
    <cellStyle name="Normal 3 17 8 2 2" xfId="9279"/>
    <cellStyle name="Normal 3 17 8 2 3" xfId="9280"/>
    <cellStyle name="Normal 3 17 8 2 4" xfId="9281"/>
    <cellStyle name="Normal 3 17 8 2 5" xfId="9282"/>
    <cellStyle name="Normal 3 17 8 2 6" xfId="9283"/>
    <cellStyle name="Normal 3 17 8 2 7" xfId="9284"/>
    <cellStyle name="Normal 3 17 8 2 8" xfId="9285"/>
    <cellStyle name="Normal 3 17 8 2 9" xfId="9286"/>
    <cellStyle name="Normal 3 17 8 3" xfId="9287"/>
    <cellStyle name="Normal 3 17 8 4" xfId="9288"/>
    <cellStyle name="Normal 3 17 8 5" xfId="9289"/>
    <cellStyle name="Normal 3 17 8 6" xfId="9290"/>
    <cellStyle name="Normal 3 17 8 7" xfId="9291"/>
    <cellStyle name="Normal 3 17 8 8" xfId="9292"/>
    <cellStyle name="Normal 3 17 8 9" xfId="9293"/>
    <cellStyle name="Normal 3 17 9" xfId="9294"/>
    <cellStyle name="Normal 3 17 9 10" xfId="9295"/>
    <cellStyle name="Normal 3 17 9 11" xfId="9296"/>
    <cellStyle name="Normal 3 17 9 12" xfId="9297"/>
    <cellStyle name="Normal 3 17 9 13" xfId="9298"/>
    <cellStyle name="Normal 3 17 9 14" xfId="9299"/>
    <cellStyle name="Normal 3 17 9 2" xfId="9300"/>
    <cellStyle name="Normal 3 17 9 3" xfId="9301"/>
    <cellStyle name="Normal 3 17 9 4" xfId="9302"/>
    <cellStyle name="Normal 3 17 9 5" xfId="9303"/>
    <cellStyle name="Normal 3 17 9 6" xfId="9304"/>
    <cellStyle name="Normal 3 17 9 7" xfId="9305"/>
    <cellStyle name="Normal 3 17 9 8" xfId="9306"/>
    <cellStyle name="Normal 3 17 9 9" xfId="9307"/>
    <cellStyle name="Normal 3 18" xfId="9308"/>
    <cellStyle name="Normal 3 18 10" xfId="9309"/>
    <cellStyle name="Normal 3 18 10 10" xfId="9310"/>
    <cellStyle name="Normal 3 18 10 11" xfId="9311"/>
    <cellStyle name="Normal 3 18 10 12" xfId="9312"/>
    <cellStyle name="Normal 3 18 10 13" xfId="9313"/>
    <cellStyle name="Normal 3 18 10 14" xfId="9314"/>
    <cellStyle name="Normal 3 18 10 2" xfId="9315"/>
    <cellStyle name="Normal 3 18 10 3" xfId="9316"/>
    <cellStyle name="Normal 3 18 10 4" xfId="9317"/>
    <cellStyle name="Normal 3 18 10 5" xfId="9318"/>
    <cellStyle name="Normal 3 18 10 6" xfId="9319"/>
    <cellStyle name="Normal 3 18 10 7" xfId="9320"/>
    <cellStyle name="Normal 3 18 10 8" xfId="9321"/>
    <cellStyle name="Normal 3 18 10 9" xfId="9322"/>
    <cellStyle name="Normal 3 18 11" xfId="9323"/>
    <cellStyle name="Normal 3 18 11 10" xfId="9324"/>
    <cellStyle name="Normal 3 18 11 11" xfId="9325"/>
    <cellStyle name="Normal 3 18 11 12" xfId="9326"/>
    <cellStyle name="Normal 3 18 11 13" xfId="9327"/>
    <cellStyle name="Normal 3 18 11 14" xfId="9328"/>
    <cellStyle name="Normal 3 18 11 2" xfId="9329"/>
    <cellStyle name="Normal 3 18 11 3" xfId="9330"/>
    <cellStyle name="Normal 3 18 11 4" xfId="9331"/>
    <cellStyle name="Normal 3 18 11 5" xfId="9332"/>
    <cellStyle name="Normal 3 18 11 6" xfId="9333"/>
    <cellStyle name="Normal 3 18 11 7" xfId="9334"/>
    <cellStyle name="Normal 3 18 11 8" xfId="9335"/>
    <cellStyle name="Normal 3 18 11 9" xfId="9336"/>
    <cellStyle name="Normal 3 18 12" xfId="9337"/>
    <cellStyle name="Normal 3 18 12 10" xfId="9338"/>
    <cellStyle name="Normal 3 18 12 11" xfId="9339"/>
    <cellStyle name="Normal 3 18 12 12" xfId="9340"/>
    <cellStyle name="Normal 3 18 12 13" xfId="9341"/>
    <cellStyle name="Normal 3 18 12 14" xfId="9342"/>
    <cellStyle name="Normal 3 18 12 2" xfId="9343"/>
    <cellStyle name="Normal 3 18 12 3" xfId="9344"/>
    <cellStyle name="Normal 3 18 12 4" xfId="9345"/>
    <cellStyle name="Normal 3 18 12 5" xfId="9346"/>
    <cellStyle name="Normal 3 18 12 6" xfId="9347"/>
    <cellStyle name="Normal 3 18 12 7" xfId="9348"/>
    <cellStyle name="Normal 3 18 12 8" xfId="9349"/>
    <cellStyle name="Normal 3 18 12 9" xfId="9350"/>
    <cellStyle name="Normal 3 18 13" xfId="9351"/>
    <cellStyle name="Normal 3 18 13 10" xfId="9352"/>
    <cellStyle name="Normal 3 18 13 11" xfId="9353"/>
    <cellStyle name="Normal 3 18 13 12" xfId="9354"/>
    <cellStyle name="Normal 3 18 13 13" xfId="9355"/>
    <cellStyle name="Normal 3 18 13 14" xfId="9356"/>
    <cellStyle name="Normal 3 18 13 2" xfId="9357"/>
    <cellStyle name="Normal 3 18 13 3" xfId="9358"/>
    <cellStyle name="Normal 3 18 13 4" xfId="9359"/>
    <cellStyle name="Normal 3 18 13 5" xfId="9360"/>
    <cellStyle name="Normal 3 18 13 6" xfId="9361"/>
    <cellStyle name="Normal 3 18 13 7" xfId="9362"/>
    <cellStyle name="Normal 3 18 13 8" xfId="9363"/>
    <cellStyle name="Normal 3 18 13 9" xfId="9364"/>
    <cellStyle name="Normal 3 18 14" xfId="9365"/>
    <cellStyle name="Normal 3 18 14 10" xfId="9366"/>
    <cellStyle name="Normal 3 18 14 11" xfId="9367"/>
    <cellStyle name="Normal 3 18 14 12" xfId="9368"/>
    <cellStyle name="Normal 3 18 14 13" xfId="9369"/>
    <cellStyle name="Normal 3 18 14 14" xfId="9370"/>
    <cellStyle name="Normal 3 18 14 2" xfId="9371"/>
    <cellStyle name="Normal 3 18 14 3" xfId="9372"/>
    <cellStyle name="Normal 3 18 14 4" xfId="9373"/>
    <cellStyle name="Normal 3 18 14 5" xfId="9374"/>
    <cellStyle name="Normal 3 18 14 6" xfId="9375"/>
    <cellStyle name="Normal 3 18 14 7" xfId="9376"/>
    <cellStyle name="Normal 3 18 14 8" xfId="9377"/>
    <cellStyle name="Normal 3 18 14 9" xfId="9378"/>
    <cellStyle name="Normal 3 18 15" xfId="9379"/>
    <cellStyle name="Normal 3 18 16" xfId="9380"/>
    <cellStyle name="Normal 3 18 17" xfId="9381"/>
    <cellStyle name="Normal 3 18 18" xfId="9382"/>
    <cellStyle name="Normal 3 18 19" xfId="9383"/>
    <cellStyle name="Normal 3 18 2" xfId="9384"/>
    <cellStyle name="Normal 3 18 20" xfId="9385"/>
    <cellStyle name="Normal 3 18 21" xfId="9386"/>
    <cellStyle name="Normal 3 18 22" xfId="9387"/>
    <cellStyle name="Normal 3 18 23" xfId="9388"/>
    <cellStyle name="Normal 3 18 24" xfId="9389"/>
    <cellStyle name="Normal 3 18 25" xfId="9390"/>
    <cellStyle name="Normal 3 18 26" xfId="9391"/>
    <cellStyle name="Normal 3 18 27" xfId="9392"/>
    <cellStyle name="Normal 3 18 3" xfId="9393"/>
    <cellStyle name="Normal 3 18 4" xfId="9394"/>
    <cellStyle name="Normal 3 18 5" xfId="9395"/>
    <cellStyle name="Normal 3 18 6" xfId="9396"/>
    <cellStyle name="Normal 3 18 6 10" xfId="9397"/>
    <cellStyle name="Normal 3 18 6 11" xfId="9398"/>
    <cellStyle name="Normal 3 18 6 12" xfId="9399"/>
    <cellStyle name="Normal 3 18 6 13" xfId="9400"/>
    <cellStyle name="Normal 3 18 6 14" xfId="9401"/>
    <cellStyle name="Normal 3 18 6 15" xfId="9402"/>
    <cellStyle name="Normal 3 18 6 2" xfId="9403"/>
    <cellStyle name="Normal 3 18 6 2 10" xfId="9404"/>
    <cellStyle name="Normal 3 18 6 2 11" xfId="9405"/>
    <cellStyle name="Normal 3 18 6 2 12" xfId="9406"/>
    <cellStyle name="Normal 3 18 6 2 13" xfId="9407"/>
    <cellStyle name="Normal 3 18 6 2 14" xfId="9408"/>
    <cellStyle name="Normal 3 18 6 2 2" xfId="9409"/>
    <cellStyle name="Normal 3 18 6 2 3" xfId="9410"/>
    <cellStyle name="Normal 3 18 6 2 4" xfId="9411"/>
    <cellStyle name="Normal 3 18 6 2 5" xfId="9412"/>
    <cellStyle name="Normal 3 18 6 2 6" xfId="9413"/>
    <cellStyle name="Normal 3 18 6 2 7" xfId="9414"/>
    <cellStyle name="Normal 3 18 6 2 8" xfId="9415"/>
    <cellStyle name="Normal 3 18 6 2 9" xfId="9416"/>
    <cellStyle name="Normal 3 18 6 3" xfId="9417"/>
    <cellStyle name="Normal 3 18 6 4" xfId="9418"/>
    <cellStyle name="Normal 3 18 6 5" xfId="9419"/>
    <cellStyle name="Normal 3 18 6 6" xfId="9420"/>
    <cellStyle name="Normal 3 18 6 7" xfId="9421"/>
    <cellStyle name="Normal 3 18 6 8" xfId="9422"/>
    <cellStyle name="Normal 3 18 6 9" xfId="9423"/>
    <cellStyle name="Normal 3 18 7" xfId="9424"/>
    <cellStyle name="Normal 3 18 7 10" xfId="9425"/>
    <cellStyle name="Normal 3 18 7 11" xfId="9426"/>
    <cellStyle name="Normal 3 18 7 12" xfId="9427"/>
    <cellStyle name="Normal 3 18 7 13" xfId="9428"/>
    <cellStyle name="Normal 3 18 7 14" xfId="9429"/>
    <cellStyle name="Normal 3 18 7 15" xfId="9430"/>
    <cellStyle name="Normal 3 18 7 2" xfId="9431"/>
    <cellStyle name="Normal 3 18 7 2 10" xfId="9432"/>
    <cellStyle name="Normal 3 18 7 2 11" xfId="9433"/>
    <cellStyle name="Normal 3 18 7 2 12" xfId="9434"/>
    <cellStyle name="Normal 3 18 7 2 13" xfId="9435"/>
    <cellStyle name="Normal 3 18 7 2 14" xfId="9436"/>
    <cellStyle name="Normal 3 18 7 2 2" xfId="9437"/>
    <cellStyle name="Normal 3 18 7 2 3" xfId="9438"/>
    <cellStyle name="Normal 3 18 7 2 4" xfId="9439"/>
    <cellStyle name="Normal 3 18 7 2 5" xfId="9440"/>
    <cellStyle name="Normal 3 18 7 2 6" xfId="9441"/>
    <cellStyle name="Normal 3 18 7 2 7" xfId="9442"/>
    <cellStyle name="Normal 3 18 7 2 8" xfId="9443"/>
    <cellStyle name="Normal 3 18 7 2 9" xfId="9444"/>
    <cellStyle name="Normal 3 18 7 3" xfId="9445"/>
    <cellStyle name="Normal 3 18 7 4" xfId="9446"/>
    <cellStyle name="Normal 3 18 7 5" xfId="9447"/>
    <cellStyle name="Normal 3 18 7 6" xfId="9448"/>
    <cellStyle name="Normal 3 18 7 7" xfId="9449"/>
    <cellStyle name="Normal 3 18 7 8" xfId="9450"/>
    <cellStyle name="Normal 3 18 7 9" xfId="9451"/>
    <cellStyle name="Normal 3 18 8" xfId="9452"/>
    <cellStyle name="Normal 3 18 8 10" xfId="9453"/>
    <cellStyle name="Normal 3 18 8 11" xfId="9454"/>
    <cellStyle name="Normal 3 18 8 12" xfId="9455"/>
    <cellStyle name="Normal 3 18 8 13" xfId="9456"/>
    <cellStyle name="Normal 3 18 8 14" xfId="9457"/>
    <cellStyle name="Normal 3 18 8 15" xfId="9458"/>
    <cellStyle name="Normal 3 18 8 2" xfId="9459"/>
    <cellStyle name="Normal 3 18 8 2 10" xfId="9460"/>
    <cellStyle name="Normal 3 18 8 2 11" xfId="9461"/>
    <cellStyle name="Normal 3 18 8 2 12" xfId="9462"/>
    <cellStyle name="Normal 3 18 8 2 13" xfId="9463"/>
    <cellStyle name="Normal 3 18 8 2 14" xfId="9464"/>
    <cellStyle name="Normal 3 18 8 2 2" xfId="9465"/>
    <cellStyle name="Normal 3 18 8 2 3" xfId="9466"/>
    <cellStyle name="Normal 3 18 8 2 4" xfId="9467"/>
    <cellStyle name="Normal 3 18 8 2 5" xfId="9468"/>
    <cellStyle name="Normal 3 18 8 2 6" xfId="9469"/>
    <cellStyle name="Normal 3 18 8 2 7" xfId="9470"/>
    <cellStyle name="Normal 3 18 8 2 8" xfId="9471"/>
    <cellStyle name="Normal 3 18 8 2 9" xfId="9472"/>
    <cellStyle name="Normal 3 18 8 3" xfId="9473"/>
    <cellStyle name="Normal 3 18 8 4" xfId="9474"/>
    <cellStyle name="Normal 3 18 8 5" xfId="9475"/>
    <cellStyle name="Normal 3 18 8 6" xfId="9476"/>
    <cellStyle name="Normal 3 18 8 7" xfId="9477"/>
    <cellStyle name="Normal 3 18 8 8" xfId="9478"/>
    <cellStyle name="Normal 3 18 8 9" xfId="9479"/>
    <cellStyle name="Normal 3 18 9" xfId="9480"/>
    <cellStyle name="Normal 3 18 9 10" xfId="9481"/>
    <cellStyle name="Normal 3 18 9 11" xfId="9482"/>
    <cellStyle name="Normal 3 18 9 12" xfId="9483"/>
    <cellStyle name="Normal 3 18 9 13" xfId="9484"/>
    <cellStyle name="Normal 3 18 9 14" xfId="9485"/>
    <cellStyle name="Normal 3 18 9 2" xfId="9486"/>
    <cellStyle name="Normal 3 18 9 3" xfId="9487"/>
    <cellStyle name="Normal 3 18 9 4" xfId="9488"/>
    <cellStyle name="Normal 3 18 9 5" xfId="9489"/>
    <cellStyle name="Normal 3 18 9 6" xfId="9490"/>
    <cellStyle name="Normal 3 18 9 7" xfId="9491"/>
    <cellStyle name="Normal 3 18 9 8" xfId="9492"/>
    <cellStyle name="Normal 3 18 9 9" xfId="9493"/>
    <cellStyle name="Normal 3 19" xfId="9494"/>
    <cellStyle name="Normal 3 19 10" xfId="9495"/>
    <cellStyle name="Normal 3 19 10 10" xfId="9496"/>
    <cellStyle name="Normal 3 19 10 11" xfId="9497"/>
    <cellStyle name="Normal 3 19 10 12" xfId="9498"/>
    <cellStyle name="Normal 3 19 10 13" xfId="9499"/>
    <cellStyle name="Normal 3 19 10 14" xfId="9500"/>
    <cellStyle name="Normal 3 19 10 2" xfId="9501"/>
    <cellStyle name="Normal 3 19 10 3" xfId="9502"/>
    <cellStyle name="Normal 3 19 10 4" xfId="9503"/>
    <cellStyle name="Normal 3 19 10 5" xfId="9504"/>
    <cellStyle name="Normal 3 19 10 6" xfId="9505"/>
    <cellStyle name="Normal 3 19 10 7" xfId="9506"/>
    <cellStyle name="Normal 3 19 10 8" xfId="9507"/>
    <cellStyle name="Normal 3 19 10 9" xfId="9508"/>
    <cellStyle name="Normal 3 19 11" xfId="9509"/>
    <cellStyle name="Normal 3 19 11 10" xfId="9510"/>
    <cellStyle name="Normal 3 19 11 11" xfId="9511"/>
    <cellStyle name="Normal 3 19 11 12" xfId="9512"/>
    <cellStyle name="Normal 3 19 11 13" xfId="9513"/>
    <cellStyle name="Normal 3 19 11 14" xfId="9514"/>
    <cellStyle name="Normal 3 19 11 2" xfId="9515"/>
    <cellStyle name="Normal 3 19 11 3" xfId="9516"/>
    <cellStyle name="Normal 3 19 11 4" xfId="9517"/>
    <cellStyle name="Normal 3 19 11 5" xfId="9518"/>
    <cellStyle name="Normal 3 19 11 6" xfId="9519"/>
    <cellStyle name="Normal 3 19 11 7" xfId="9520"/>
    <cellStyle name="Normal 3 19 11 8" xfId="9521"/>
    <cellStyle name="Normal 3 19 11 9" xfId="9522"/>
    <cellStyle name="Normal 3 19 12" xfId="9523"/>
    <cellStyle name="Normal 3 19 12 10" xfId="9524"/>
    <cellStyle name="Normal 3 19 12 11" xfId="9525"/>
    <cellStyle name="Normal 3 19 12 12" xfId="9526"/>
    <cellStyle name="Normal 3 19 12 13" xfId="9527"/>
    <cellStyle name="Normal 3 19 12 14" xfId="9528"/>
    <cellStyle name="Normal 3 19 12 2" xfId="9529"/>
    <cellStyle name="Normal 3 19 12 3" xfId="9530"/>
    <cellStyle name="Normal 3 19 12 4" xfId="9531"/>
    <cellStyle name="Normal 3 19 12 5" xfId="9532"/>
    <cellStyle name="Normal 3 19 12 6" xfId="9533"/>
    <cellStyle name="Normal 3 19 12 7" xfId="9534"/>
    <cellStyle name="Normal 3 19 12 8" xfId="9535"/>
    <cellStyle name="Normal 3 19 12 9" xfId="9536"/>
    <cellStyle name="Normal 3 19 13" xfId="9537"/>
    <cellStyle name="Normal 3 19 13 10" xfId="9538"/>
    <cellStyle name="Normal 3 19 13 11" xfId="9539"/>
    <cellStyle name="Normal 3 19 13 12" xfId="9540"/>
    <cellStyle name="Normal 3 19 13 13" xfId="9541"/>
    <cellStyle name="Normal 3 19 13 14" xfId="9542"/>
    <cellStyle name="Normal 3 19 13 2" xfId="9543"/>
    <cellStyle name="Normal 3 19 13 3" xfId="9544"/>
    <cellStyle name="Normal 3 19 13 4" xfId="9545"/>
    <cellStyle name="Normal 3 19 13 5" xfId="9546"/>
    <cellStyle name="Normal 3 19 13 6" xfId="9547"/>
    <cellStyle name="Normal 3 19 13 7" xfId="9548"/>
    <cellStyle name="Normal 3 19 13 8" xfId="9549"/>
    <cellStyle name="Normal 3 19 13 9" xfId="9550"/>
    <cellStyle name="Normal 3 19 14" xfId="9551"/>
    <cellStyle name="Normal 3 19 14 10" xfId="9552"/>
    <cellStyle name="Normal 3 19 14 11" xfId="9553"/>
    <cellStyle name="Normal 3 19 14 12" xfId="9554"/>
    <cellStyle name="Normal 3 19 14 13" xfId="9555"/>
    <cellStyle name="Normal 3 19 14 14" xfId="9556"/>
    <cellStyle name="Normal 3 19 14 2" xfId="9557"/>
    <cellStyle name="Normal 3 19 14 3" xfId="9558"/>
    <cellStyle name="Normal 3 19 14 4" xfId="9559"/>
    <cellStyle name="Normal 3 19 14 5" xfId="9560"/>
    <cellStyle name="Normal 3 19 14 6" xfId="9561"/>
    <cellStyle name="Normal 3 19 14 7" xfId="9562"/>
    <cellStyle name="Normal 3 19 14 8" xfId="9563"/>
    <cellStyle name="Normal 3 19 14 9" xfId="9564"/>
    <cellStyle name="Normal 3 19 15" xfId="9565"/>
    <cellStyle name="Normal 3 19 16" xfId="9566"/>
    <cellStyle name="Normal 3 19 17" xfId="9567"/>
    <cellStyle name="Normal 3 19 18" xfId="9568"/>
    <cellStyle name="Normal 3 19 19" xfId="9569"/>
    <cellStyle name="Normal 3 19 2" xfId="9570"/>
    <cellStyle name="Normal 3 19 20" xfId="9571"/>
    <cellStyle name="Normal 3 19 21" xfId="9572"/>
    <cellStyle name="Normal 3 19 22" xfId="9573"/>
    <cellStyle name="Normal 3 19 23" xfId="9574"/>
    <cellStyle name="Normal 3 19 24" xfId="9575"/>
    <cellStyle name="Normal 3 19 25" xfId="9576"/>
    <cellStyle name="Normal 3 19 26" xfId="9577"/>
    <cellStyle name="Normal 3 19 27" xfId="9578"/>
    <cellStyle name="Normal 3 19 3" xfId="9579"/>
    <cellStyle name="Normal 3 19 4" xfId="9580"/>
    <cellStyle name="Normal 3 19 5" xfId="9581"/>
    <cellStyle name="Normal 3 19 6" xfId="9582"/>
    <cellStyle name="Normal 3 19 6 10" xfId="9583"/>
    <cellStyle name="Normal 3 19 6 11" xfId="9584"/>
    <cellStyle name="Normal 3 19 6 12" xfId="9585"/>
    <cellStyle name="Normal 3 19 6 13" xfId="9586"/>
    <cellStyle name="Normal 3 19 6 14" xfId="9587"/>
    <cellStyle name="Normal 3 19 6 15" xfId="9588"/>
    <cellStyle name="Normal 3 19 6 2" xfId="9589"/>
    <cellStyle name="Normal 3 19 6 2 10" xfId="9590"/>
    <cellStyle name="Normal 3 19 6 2 11" xfId="9591"/>
    <cellStyle name="Normal 3 19 6 2 12" xfId="9592"/>
    <cellStyle name="Normal 3 19 6 2 13" xfId="9593"/>
    <cellStyle name="Normal 3 19 6 2 14" xfId="9594"/>
    <cellStyle name="Normal 3 19 6 2 2" xfId="9595"/>
    <cellStyle name="Normal 3 19 6 2 3" xfId="9596"/>
    <cellStyle name="Normal 3 19 6 2 4" xfId="9597"/>
    <cellStyle name="Normal 3 19 6 2 5" xfId="9598"/>
    <cellStyle name="Normal 3 19 6 2 6" xfId="9599"/>
    <cellStyle name="Normal 3 19 6 2 7" xfId="9600"/>
    <cellStyle name="Normal 3 19 6 2 8" xfId="9601"/>
    <cellStyle name="Normal 3 19 6 2 9" xfId="9602"/>
    <cellStyle name="Normal 3 19 6 3" xfId="9603"/>
    <cellStyle name="Normal 3 19 6 4" xfId="9604"/>
    <cellStyle name="Normal 3 19 6 5" xfId="9605"/>
    <cellStyle name="Normal 3 19 6 6" xfId="9606"/>
    <cellStyle name="Normal 3 19 6 7" xfId="9607"/>
    <cellStyle name="Normal 3 19 6 8" xfId="9608"/>
    <cellStyle name="Normal 3 19 6 9" xfId="9609"/>
    <cellStyle name="Normal 3 19 7" xfId="9610"/>
    <cellStyle name="Normal 3 19 7 10" xfId="9611"/>
    <cellStyle name="Normal 3 19 7 11" xfId="9612"/>
    <cellStyle name="Normal 3 19 7 12" xfId="9613"/>
    <cellStyle name="Normal 3 19 7 13" xfId="9614"/>
    <cellStyle name="Normal 3 19 7 14" xfId="9615"/>
    <cellStyle name="Normal 3 19 7 15" xfId="9616"/>
    <cellStyle name="Normal 3 19 7 2" xfId="9617"/>
    <cellStyle name="Normal 3 19 7 2 10" xfId="9618"/>
    <cellStyle name="Normal 3 19 7 2 11" xfId="9619"/>
    <cellStyle name="Normal 3 19 7 2 12" xfId="9620"/>
    <cellStyle name="Normal 3 19 7 2 13" xfId="9621"/>
    <cellStyle name="Normal 3 19 7 2 14" xfId="9622"/>
    <cellStyle name="Normal 3 19 7 2 2" xfId="9623"/>
    <cellStyle name="Normal 3 19 7 2 3" xfId="9624"/>
    <cellStyle name="Normal 3 19 7 2 4" xfId="9625"/>
    <cellStyle name="Normal 3 19 7 2 5" xfId="9626"/>
    <cellStyle name="Normal 3 19 7 2 6" xfId="9627"/>
    <cellStyle name="Normal 3 19 7 2 7" xfId="9628"/>
    <cellStyle name="Normal 3 19 7 2 8" xfId="9629"/>
    <cellStyle name="Normal 3 19 7 2 9" xfId="9630"/>
    <cellStyle name="Normal 3 19 7 3" xfId="9631"/>
    <cellStyle name="Normal 3 19 7 4" xfId="9632"/>
    <cellStyle name="Normal 3 19 7 5" xfId="9633"/>
    <cellStyle name="Normal 3 19 7 6" xfId="9634"/>
    <cellStyle name="Normal 3 19 7 7" xfId="9635"/>
    <cellStyle name="Normal 3 19 7 8" xfId="9636"/>
    <cellStyle name="Normal 3 19 7 9" xfId="9637"/>
    <cellStyle name="Normal 3 19 8" xfId="9638"/>
    <cellStyle name="Normal 3 19 8 10" xfId="9639"/>
    <cellStyle name="Normal 3 19 8 11" xfId="9640"/>
    <cellStyle name="Normal 3 19 8 12" xfId="9641"/>
    <cellStyle name="Normal 3 19 8 13" xfId="9642"/>
    <cellStyle name="Normal 3 19 8 14" xfId="9643"/>
    <cellStyle name="Normal 3 19 8 15" xfId="9644"/>
    <cellStyle name="Normal 3 19 8 2" xfId="9645"/>
    <cellStyle name="Normal 3 19 8 2 10" xfId="9646"/>
    <cellStyle name="Normal 3 19 8 2 11" xfId="9647"/>
    <cellStyle name="Normal 3 19 8 2 12" xfId="9648"/>
    <cellStyle name="Normal 3 19 8 2 13" xfId="9649"/>
    <cellStyle name="Normal 3 19 8 2 14" xfId="9650"/>
    <cellStyle name="Normal 3 19 8 2 2" xfId="9651"/>
    <cellStyle name="Normal 3 19 8 2 3" xfId="9652"/>
    <cellStyle name="Normal 3 19 8 2 4" xfId="9653"/>
    <cellStyle name="Normal 3 19 8 2 5" xfId="9654"/>
    <cellStyle name="Normal 3 19 8 2 6" xfId="9655"/>
    <cellStyle name="Normal 3 19 8 2 7" xfId="9656"/>
    <cellStyle name="Normal 3 19 8 2 8" xfId="9657"/>
    <cellStyle name="Normal 3 19 8 2 9" xfId="9658"/>
    <cellStyle name="Normal 3 19 8 3" xfId="9659"/>
    <cellStyle name="Normal 3 19 8 4" xfId="9660"/>
    <cellStyle name="Normal 3 19 8 5" xfId="9661"/>
    <cellStyle name="Normal 3 19 8 6" xfId="9662"/>
    <cellStyle name="Normal 3 19 8 7" xfId="9663"/>
    <cellStyle name="Normal 3 19 8 8" xfId="9664"/>
    <cellStyle name="Normal 3 19 8 9" xfId="9665"/>
    <cellStyle name="Normal 3 19 9" xfId="9666"/>
    <cellStyle name="Normal 3 19 9 10" xfId="9667"/>
    <cellStyle name="Normal 3 19 9 11" xfId="9668"/>
    <cellStyle name="Normal 3 19 9 12" xfId="9669"/>
    <cellStyle name="Normal 3 19 9 13" xfId="9670"/>
    <cellStyle name="Normal 3 19 9 14" xfId="9671"/>
    <cellStyle name="Normal 3 19 9 2" xfId="9672"/>
    <cellStyle name="Normal 3 19 9 3" xfId="9673"/>
    <cellStyle name="Normal 3 19 9 4" xfId="9674"/>
    <cellStyle name="Normal 3 19 9 5" xfId="9675"/>
    <cellStyle name="Normal 3 19 9 6" xfId="9676"/>
    <cellStyle name="Normal 3 19 9 7" xfId="9677"/>
    <cellStyle name="Normal 3 19 9 8" xfId="9678"/>
    <cellStyle name="Normal 3 19 9 9" xfId="9679"/>
    <cellStyle name="Normal 3 2" xfId="62"/>
    <cellStyle name="Normal 3 2 10" xfId="9680"/>
    <cellStyle name="Normal 3 2 11" xfId="9681"/>
    <cellStyle name="Normal 3 2 12" xfId="9682"/>
    <cellStyle name="Normal 3 2 13" xfId="9683"/>
    <cellStyle name="Normal 3 2 14" xfId="9684"/>
    <cellStyle name="Normal 3 2 15" xfId="9685"/>
    <cellStyle name="Normal 3 2 16" xfId="9686"/>
    <cellStyle name="Normal 3 2 17" xfId="9687"/>
    <cellStyle name="Normal 3 2 18" xfId="9688"/>
    <cellStyle name="Normal 3 2 19" xfId="9689"/>
    <cellStyle name="Normal 3 2 2" xfId="63"/>
    <cellStyle name="Normal 3 2 2 2" xfId="9690"/>
    <cellStyle name="Normal 3 2 2 3" xfId="20871"/>
    <cellStyle name="Normal 3 2 20" xfId="9691"/>
    <cellStyle name="Normal 3 2 21" xfId="9692"/>
    <cellStyle name="Normal 3 2 22" xfId="9693"/>
    <cellStyle name="Normal 3 2 23" xfId="9694"/>
    <cellStyle name="Normal 3 2 24" xfId="9695"/>
    <cellStyle name="Normal 3 2 25" xfId="9696"/>
    <cellStyle name="Normal 3 2 25 10" xfId="9697"/>
    <cellStyle name="Normal 3 2 25 11" xfId="9698"/>
    <cellStyle name="Normal 3 2 25 12" xfId="9699"/>
    <cellStyle name="Normal 3 2 25 13" xfId="9700"/>
    <cellStyle name="Normal 3 2 25 14" xfId="9701"/>
    <cellStyle name="Normal 3 2 25 15" xfId="9702"/>
    <cellStyle name="Normal 3 2 25 2" xfId="9703"/>
    <cellStyle name="Normal 3 2 25 2 10" xfId="9704"/>
    <cellStyle name="Normal 3 2 25 2 11" xfId="9705"/>
    <cellStyle name="Normal 3 2 25 2 12" xfId="9706"/>
    <cellStyle name="Normal 3 2 25 2 13" xfId="9707"/>
    <cellStyle name="Normal 3 2 25 2 14" xfId="9708"/>
    <cellStyle name="Normal 3 2 25 2 2" xfId="9709"/>
    <cellStyle name="Normal 3 2 25 2 3" xfId="9710"/>
    <cellStyle name="Normal 3 2 25 2 4" xfId="9711"/>
    <cellStyle name="Normal 3 2 25 2 5" xfId="9712"/>
    <cellStyle name="Normal 3 2 25 2 6" xfId="9713"/>
    <cellStyle name="Normal 3 2 25 2 7" xfId="9714"/>
    <cellStyle name="Normal 3 2 25 2 8" xfId="9715"/>
    <cellStyle name="Normal 3 2 25 2 9" xfId="9716"/>
    <cellStyle name="Normal 3 2 25 3" xfId="9717"/>
    <cellStyle name="Normal 3 2 25 4" xfId="9718"/>
    <cellStyle name="Normal 3 2 25 5" xfId="9719"/>
    <cellStyle name="Normal 3 2 25 6" xfId="9720"/>
    <cellStyle name="Normal 3 2 25 7" xfId="9721"/>
    <cellStyle name="Normal 3 2 25 8" xfId="9722"/>
    <cellStyle name="Normal 3 2 25 9" xfId="9723"/>
    <cellStyle name="Normal 3 2 26" xfId="9724"/>
    <cellStyle name="Normal 3 2 26 10" xfId="9725"/>
    <cellStyle name="Normal 3 2 26 11" xfId="9726"/>
    <cellStyle name="Normal 3 2 26 12" xfId="9727"/>
    <cellStyle name="Normal 3 2 26 13" xfId="9728"/>
    <cellStyle name="Normal 3 2 26 14" xfId="9729"/>
    <cellStyle name="Normal 3 2 26 15" xfId="9730"/>
    <cellStyle name="Normal 3 2 26 2" xfId="9731"/>
    <cellStyle name="Normal 3 2 26 2 10" xfId="9732"/>
    <cellStyle name="Normal 3 2 26 2 11" xfId="9733"/>
    <cellStyle name="Normal 3 2 26 2 12" xfId="9734"/>
    <cellStyle name="Normal 3 2 26 2 13" xfId="9735"/>
    <cellStyle name="Normal 3 2 26 2 14" xfId="9736"/>
    <cellStyle name="Normal 3 2 26 2 2" xfId="9737"/>
    <cellStyle name="Normal 3 2 26 2 3" xfId="9738"/>
    <cellStyle name="Normal 3 2 26 2 4" xfId="9739"/>
    <cellStyle name="Normal 3 2 26 2 5" xfId="9740"/>
    <cellStyle name="Normal 3 2 26 2 6" xfId="9741"/>
    <cellStyle name="Normal 3 2 26 2 7" xfId="9742"/>
    <cellStyle name="Normal 3 2 26 2 8" xfId="9743"/>
    <cellStyle name="Normal 3 2 26 2 9" xfId="9744"/>
    <cellStyle name="Normal 3 2 26 3" xfId="9745"/>
    <cellStyle name="Normal 3 2 26 4" xfId="9746"/>
    <cellStyle name="Normal 3 2 26 5" xfId="9747"/>
    <cellStyle name="Normal 3 2 26 6" xfId="9748"/>
    <cellStyle name="Normal 3 2 26 7" xfId="9749"/>
    <cellStyle name="Normal 3 2 26 8" xfId="9750"/>
    <cellStyle name="Normal 3 2 26 9" xfId="9751"/>
    <cellStyle name="Normal 3 2 27" xfId="9752"/>
    <cellStyle name="Normal 3 2 27 10" xfId="9753"/>
    <cellStyle name="Normal 3 2 27 11" xfId="9754"/>
    <cellStyle name="Normal 3 2 27 12" xfId="9755"/>
    <cellStyle name="Normal 3 2 27 13" xfId="9756"/>
    <cellStyle name="Normal 3 2 27 14" xfId="9757"/>
    <cellStyle name="Normal 3 2 27 15" xfId="9758"/>
    <cellStyle name="Normal 3 2 27 2" xfId="9759"/>
    <cellStyle name="Normal 3 2 27 2 10" xfId="9760"/>
    <cellStyle name="Normal 3 2 27 2 11" xfId="9761"/>
    <cellStyle name="Normal 3 2 27 2 12" xfId="9762"/>
    <cellStyle name="Normal 3 2 27 2 13" xfId="9763"/>
    <cellStyle name="Normal 3 2 27 2 14" xfId="9764"/>
    <cellStyle name="Normal 3 2 27 2 2" xfId="9765"/>
    <cellStyle name="Normal 3 2 27 2 3" xfId="9766"/>
    <cellStyle name="Normal 3 2 27 2 4" xfId="9767"/>
    <cellStyle name="Normal 3 2 27 2 5" xfId="9768"/>
    <cellStyle name="Normal 3 2 27 2 6" xfId="9769"/>
    <cellStyle name="Normal 3 2 27 2 7" xfId="9770"/>
    <cellStyle name="Normal 3 2 27 2 8" xfId="9771"/>
    <cellStyle name="Normal 3 2 27 2 9" xfId="9772"/>
    <cellStyle name="Normal 3 2 27 3" xfId="9773"/>
    <cellStyle name="Normal 3 2 27 4" xfId="9774"/>
    <cellStyle name="Normal 3 2 27 5" xfId="9775"/>
    <cellStyle name="Normal 3 2 27 6" xfId="9776"/>
    <cellStyle name="Normal 3 2 27 7" xfId="9777"/>
    <cellStyle name="Normal 3 2 27 8" xfId="9778"/>
    <cellStyle name="Normal 3 2 27 9" xfId="9779"/>
    <cellStyle name="Normal 3 2 28" xfId="9780"/>
    <cellStyle name="Normal 3 2 28 10" xfId="9781"/>
    <cellStyle name="Normal 3 2 28 11" xfId="9782"/>
    <cellStyle name="Normal 3 2 28 12" xfId="9783"/>
    <cellStyle name="Normal 3 2 28 13" xfId="9784"/>
    <cellStyle name="Normal 3 2 28 14" xfId="9785"/>
    <cellStyle name="Normal 3 2 28 2" xfId="9786"/>
    <cellStyle name="Normal 3 2 28 3" xfId="9787"/>
    <cellStyle name="Normal 3 2 28 4" xfId="9788"/>
    <cellStyle name="Normal 3 2 28 5" xfId="9789"/>
    <cellStyle name="Normal 3 2 28 6" xfId="9790"/>
    <cellStyle name="Normal 3 2 28 7" xfId="9791"/>
    <cellStyle name="Normal 3 2 28 8" xfId="9792"/>
    <cellStyle name="Normal 3 2 28 9" xfId="9793"/>
    <cellStyle name="Normal 3 2 29" xfId="9794"/>
    <cellStyle name="Normal 3 2 29 10" xfId="9795"/>
    <cellStyle name="Normal 3 2 29 11" xfId="9796"/>
    <cellStyle name="Normal 3 2 29 12" xfId="9797"/>
    <cellStyle name="Normal 3 2 29 13" xfId="9798"/>
    <cellStyle name="Normal 3 2 29 14" xfId="9799"/>
    <cellStyle name="Normal 3 2 29 2" xfId="9800"/>
    <cellStyle name="Normal 3 2 29 3" xfId="9801"/>
    <cellStyle name="Normal 3 2 29 4" xfId="9802"/>
    <cellStyle name="Normal 3 2 29 5" xfId="9803"/>
    <cellStyle name="Normal 3 2 29 6" xfId="9804"/>
    <cellStyle name="Normal 3 2 29 7" xfId="9805"/>
    <cellStyle name="Normal 3 2 29 8" xfId="9806"/>
    <cellStyle name="Normal 3 2 29 9" xfId="9807"/>
    <cellStyle name="Normal 3 2 3" xfId="64"/>
    <cellStyle name="Normal 3 2 3 10" xfId="9808"/>
    <cellStyle name="Normal 3 2 3 11" xfId="9809"/>
    <cellStyle name="Normal 3 2 3 12" xfId="9810"/>
    <cellStyle name="Normal 3 2 3 13" xfId="9811"/>
    <cellStyle name="Normal 3 2 3 14" xfId="9812"/>
    <cellStyle name="Normal 3 2 3 15" xfId="9813"/>
    <cellStyle name="Normal 3 2 3 16" xfId="9814"/>
    <cellStyle name="Normal 3 2 3 17" xfId="9815"/>
    <cellStyle name="Normal 3 2 3 18" xfId="9816"/>
    <cellStyle name="Normal 3 2 3 2" xfId="9817"/>
    <cellStyle name="Normal 3 2 3 3" xfId="9818"/>
    <cellStyle name="Normal 3 2 3 4" xfId="9819"/>
    <cellStyle name="Normal 3 2 3 5" xfId="9820"/>
    <cellStyle name="Normal 3 2 3 6" xfId="9821"/>
    <cellStyle name="Normal 3 2 3 7" xfId="9822"/>
    <cellStyle name="Normal 3 2 3 8" xfId="9823"/>
    <cellStyle name="Normal 3 2 3 9" xfId="9824"/>
    <cellStyle name="Normal 3 2 30" xfId="9825"/>
    <cellStyle name="Normal 3 2 30 10" xfId="9826"/>
    <cellStyle name="Normal 3 2 30 11" xfId="9827"/>
    <cellStyle name="Normal 3 2 30 12" xfId="9828"/>
    <cellStyle name="Normal 3 2 30 13" xfId="9829"/>
    <cellStyle name="Normal 3 2 30 14" xfId="9830"/>
    <cellStyle name="Normal 3 2 30 2" xfId="9831"/>
    <cellStyle name="Normal 3 2 30 3" xfId="9832"/>
    <cellStyle name="Normal 3 2 30 4" xfId="9833"/>
    <cellStyle name="Normal 3 2 30 5" xfId="9834"/>
    <cellStyle name="Normal 3 2 30 6" xfId="9835"/>
    <cellStyle name="Normal 3 2 30 7" xfId="9836"/>
    <cellStyle name="Normal 3 2 30 8" xfId="9837"/>
    <cellStyle name="Normal 3 2 30 9" xfId="9838"/>
    <cellStyle name="Normal 3 2 31" xfId="9839"/>
    <cellStyle name="Normal 3 2 31 10" xfId="9840"/>
    <cellStyle name="Normal 3 2 31 11" xfId="9841"/>
    <cellStyle name="Normal 3 2 31 12" xfId="9842"/>
    <cellStyle name="Normal 3 2 31 13" xfId="9843"/>
    <cellStyle name="Normal 3 2 31 14" xfId="9844"/>
    <cellStyle name="Normal 3 2 31 2" xfId="9845"/>
    <cellStyle name="Normal 3 2 31 3" xfId="9846"/>
    <cellStyle name="Normal 3 2 31 4" xfId="9847"/>
    <cellStyle name="Normal 3 2 31 5" xfId="9848"/>
    <cellStyle name="Normal 3 2 31 6" xfId="9849"/>
    <cellStyle name="Normal 3 2 31 7" xfId="9850"/>
    <cellStyle name="Normal 3 2 31 8" xfId="9851"/>
    <cellStyle name="Normal 3 2 31 9" xfId="9852"/>
    <cellStyle name="Normal 3 2 32" xfId="9853"/>
    <cellStyle name="Normal 3 2 32 10" xfId="9854"/>
    <cellStyle name="Normal 3 2 32 11" xfId="9855"/>
    <cellStyle name="Normal 3 2 32 12" xfId="9856"/>
    <cellStyle name="Normal 3 2 32 13" xfId="9857"/>
    <cellStyle name="Normal 3 2 32 14" xfId="9858"/>
    <cellStyle name="Normal 3 2 32 2" xfId="9859"/>
    <cellStyle name="Normal 3 2 32 3" xfId="9860"/>
    <cellStyle name="Normal 3 2 32 4" xfId="9861"/>
    <cellStyle name="Normal 3 2 32 5" xfId="9862"/>
    <cellStyle name="Normal 3 2 32 6" xfId="9863"/>
    <cellStyle name="Normal 3 2 32 7" xfId="9864"/>
    <cellStyle name="Normal 3 2 32 8" xfId="9865"/>
    <cellStyle name="Normal 3 2 32 9" xfId="9866"/>
    <cellStyle name="Normal 3 2 33" xfId="9867"/>
    <cellStyle name="Normal 3 2 33 10" xfId="9868"/>
    <cellStyle name="Normal 3 2 33 11" xfId="9869"/>
    <cellStyle name="Normal 3 2 33 12" xfId="9870"/>
    <cellStyle name="Normal 3 2 33 13" xfId="9871"/>
    <cellStyle name="Normal 3 2 33 14" xfId="9872"/>
    <cellStyle name="Normal 3 2 33 2" xfId="9873"/>
    <cellStyle name="Normal 3 2 33 3" xfId="9874"/>
    <cellStyle name="Normal 3 2 33 4" xfId="9875"/>
    <cellStyle name="Normal 3 2 33 5" xfId="9876"/>
    <cellStyle name="Normal 3 2 33 6" xfId="9877"/>
    <cellStyle name="Normal 3 2 33 7" xfId="9878"/>
    <cellStyle name="Normal 3 2 33 8" xfId="9879"/>
    <cellStyle name="Normal 3 2 33 9" xfId="9880"/>
    <cellStyle name="Normal 3 2 34" xfId="9881"/>
    <cellStyle name="Normal 3 2 35" xfId="9882"/>
    <cellStyle name="Normal 3 2 36" xfId="9883"/>
    <cellStyle name="Normal 3 2 36 10" xfId="9884"/>
    <cellStyle name="Normal 3 2 36 11" xfId="9885"/>
    <cellStyle name="Normal 3 2 36 12" xfId="9886"/>
    <cellStyle name="Normal 3 2 36 13" xfId="9887"/>
    <cellStyle name="Normal 3 2 36 14" xfId="9888"/>
    <cellStyle name="Normal 3 2 36 2" xfId="9889"/>
    <cellStyle name="Normal 3 2 36 3" xfId="9890"/>
    <cellStyle name="Normal 3 2 36 4" xfId="9891"/>
    <cellStyle name="Normal 3 2 36 5" xfId="9892"/>
    <cellStyle name="Normal 3 2 36 6" xfId="9893"/>
    <cellStyle name="Normal 3 2 36 7" xfId="9894"/>
    <cellStyle name="Normal 3 2 36 8" xfId="9895"/>
    <cellStyle name="Normal 3 2 36 9" xfId="9896"/>
    <cellStyle name="Normal 3 2 37" xfId="9897"/>
    <cellStyle name="Normal 3 2 37 10" xfId="9898"/>
    <cellStyle name="Normal 3 2 37 11" xfId="9899"/>
    <cellStyle name="Normal 3 2 37 12" xfId="9900"/>
    <cellStyle name="Normal 3 2 37 13" xfId="9901"/>
    <cellStyle name="Normal 3 2 37 14" xfId="9902"/>
    <cellStyle name="Normal 3 2 37 2" xfId="9903"/>
    <cellStyle name="Normal 3 2 37 3" xfId="9904"/>
    <cellStyle name="Normal 3 2 37 4" xfId="9905"/>
    <cellStyle name="Normal 3 2 37 5" xfId="9906"/>
    <cellStyle name="Normal 3 2 37 6" xfId="9907"/>
    <cellStyle name="Normal 3 2 37 7" xfId="9908"/>
    <cellStyle name="Normal 3 2 37 8" xfId="9909"/>
    <cellStyle name="Normal 3 2 37 9" xfId="9910"/>
    <cellStyle name="Normal 3 2 38" xfId="9911"/>
    <cellStyle name="Normal 3 2 4" xfId="65"/>
    <cellStyle name="Normal 3 2 4 2" xfId="9912"/>
    <cellStyle name="Normal 3 2 4 3" xfId="20872"/>
    <cellStyle name="Normal 3 2 5" xfId="66"/>
    <cellStyle name="Normal 3 2 5 2" xfId="9913"/>
    <cellStyle name="Normal 3 2 5 3" xfId="20873"/>
    <cellStyle name="Normal 3 2 6" xfId="67"/>
    <cellStyle name="Normal 3 2 6 2" xfId="9914"/>
    <cellStyle name="Normal 3 2 6 3" xfId="20874"/>
    <cellStyle name="Normal 3 2 7" xfId="68"/>
    <cellStyle name="Normal 3 2 7 2" xfId="9915"/>
    <cellStyle name="Normal 3 2 7 3" xfId="20875"/>
    <cellStyle name="Normal 3 2 8" xfId="69"/>
    <cellStyle name="Normal 3 2 8 2" xfId="9916"/>
    <cellStyle name="Normal 3 2 8 3" xfId="20876"/>
    <cellStyle name="Normal 3 2 9" xfId="70"/>
    <cellStyle name="Normal 3 2 9 2" xfId="9917"/>
    <cellStyle name="Normal 3 2 9 3" xfId="20877"/>
    <cellStyle name="Normal 3 20" xfId="9918"/>
    <cellStyle name="Normal 3 20 10" xfId="9919"/>
    <cellStyle name="Normal 3 20 10 10" xfId="9920"/>
    <cellStyle name="Normal 3 20 10 11" xfId="9921"/>
    <cellStyle name="Normal 3 20 10 12" xfId="9922"/>
    <cellStyle name="Normal 3 20 10 13" xfId="9923"/>
    <cellStyle name="Normal 3 20 10 14" xfId="9924"/>
    <cellStyle name="Normal 3 20 10 2" xfId="9925"/>
    <cellStyle name="Normal 3 20 10 3" xfId="9926"/>
    <cellStyle name="Normal 3 20 10 4" xfId="9927"/>
    <cellStyle name="Normal 3 20 10 5" xfId="9928"/>
    <cellStyle name="Normal 3 20 10 6" xfId="9929"/>
    <cellStyle name="Normal 3 20 10 7" xfId="9930"/>
    <cellStyle name="Normal 3 20 10 8" xfId="9931"/>
    <cellStyle name="Normal 3 20 10 9" xfId="9932"/>
    <cellStyle name="Normal 3 20 11" xfId="9933"/>
    <cellStyle name="Normal 3 20 11 10" xfId="9934"/>
    <cellStyle name="Normal 3 20 11 11" xfId="9935"/>
    <cellStyle name="Normal 3 20 11 12" xfId="9936"/>
    <cellStyle name="Normal 3 20 11 13" xfId="9937"/>
    <cellStyle name="Normal 3 20 11 14" xfId="9938"/>
    <cellStyle name="Normal 3 20 11 2" xfId="9939"/>
    <cellStyle name="Normal 3 20 11 3" xfId="9940"/>
    <cellStyle name="Normal 3 20 11 4" xfId="9941"/>
    <cellStyle name="Normal 3 20 11 5" xfId="9942"/>
    <cellStyle name="Normal 3 20 11 6" xfId="9943"/>
    <cellStyle name="Normal 3 20 11 7" xfId="9944"/>
    <cellStyle name="Normal 3 20 11 8" xfId="9945"/>
    <cellStyle name="Normal 3 20 11 9" xfId="9946"/>
    <cellStyle name="Normal 3 20 12" xfId="9947"/>
    <cellStyle name="Normal 3 20 12 10" xfId="9948"/>
    <cellStyle name="Normal 3 20 12 11" xfId="9949"/>
    <cellStyle name="Normal 3 20 12 12" xfId="9950"/>
    <cellStyle name="Normal 3 20 12 13" xfId="9951"/>
    <cellStyle name="Normal 3 20 12 14" xfId="9952"/>
    <cellStyle name="Normal 3 20 12 2" xfId="9953"/>
    <cellStyle name="Normal 3 20 12 3" xfId="9954"/>
    <cellStyle name="Normal 3 20 12 4" xfId="9955"/>
    <cellStyle name="Normal 3 20 12 5" xfId="9956"/>
    <cellStyle name="Normal 3 20 12 6" xfId="9957"/>
    <cellStyle name="Normal 3 20 12 7" xfId="9958"/>
    <cellStyle name="Normal 3 20 12 8" xfId="9959"/>
    <cellStyle name="Normal 3 20 12 9" xfId="9960"/>
    <cellStyle name="Normal 3 20 13" xfId="9961"/>
    <cellStyle name="Normal 3 20 13 10" xfId="9962"/>
    <cellStyle name="Normal 3 20 13 11" xfId="9963"/>
    <cellStyle name="Normal 3 20 13 12" xfId="9964"/>
    <cellStyle name="Normal 3 20 13 13" xfId="9965"/>
    <cellStyle name="Normal 3 20 13 14" xfId="9966"/>
    <cellStyle name="Normal 3 20 13 2" xfId="9967"/>
    <cellStyle name="Normal 3 20 13 3" xfId="9968"/>
    <cellStyle name="Normal 3 20 13 4" xfId="9969"/>
    <cellStyle name="Normal 3 20 13 5" xfId="9970"/>
    <cellStyle name="Normal 3 20 13 6" xfId="9971"/>
    <cellStyle name="Normal 3 20 13 7" xfId="9972"/>
    <cellStyle name="Normal 3 20 13 8" xfId="9973"/>
    <cellStyle name="Normal 3 20 13 9" xfId="9974"/>
    <cellStyle name="Normal 3 20 14" xfId="9975"/>
    <cellStyle name="Normal 3 20 14 10" xfId="9976"/>
    <cellStyle name="Normal 3 20 14 11" xfId="9977"/>
    <cellStyle name="Normal 3 20 14 12" xfId="9978"/>
    <cellStyle name="Normal 3 20 14 13" xfId="9979"/>
    <cellStyle name="Normal 3 20 14 14" xfId="9980"/>
    <cellStyle name="Normal 3 20 14 2" xfId="9981"/>
    <cellStyle name="Normal 3 20 14 3" xfId="9982"/>
    <cellStyle name="Normal 3 20 14 4" xfId="9983"/>
    <cellStyle name="Normal 3 20 14 5" xfId="9984"/>
    <cellStyle name="Normal 3 20 14 6" xfId="9985"/>
    <cellStyle name="Normal 3 20 14 7" xfId="9986"/>
    <cellStyle name="Normal 3 20 14 8" xfId="9987"/>
    <cellStyle name="Normal 3 20 14 9" xfId="9988"/>
    <cellStyle name="Normal 3 20 15" xfId="9989"/>
    <cellStyle name="Normal 3 20 16" xfId="9990"/>
    <cellStyle name="Normal 3 20 17" xfId="9991"/>
    <cellStyle name="Normal 3 20 18" xfId="9992"/>
    <cellStyle name="Normal 3 20 19" xfId="9993"/>
    <cellStyle name="Normal 3 20 2" xfId="9994"/>
    <cellStyle name="Normal 3 20 20" xfId="9995"/>
    <cellStyle name="Normal 3 20 21" xfId="9996"/>
    <cellStyle name="Normal 3 20 22" xfId="9997"/>
    <cellStyle name="Normal 3 20 23" xfId="9998"/>
    <cellStyle name="Normal 3 20 24" xfId="9999"/>
    <cellStyle name="Normal 3 20 25" xfId="10000"/>
    <cellStyle name="Normal 3 20 26" xfId="10001"/>
    <cellStyle name="Normal 3 20 27" xfId="10002"/>
    <cellStyle name="Normal 3 20 3" xfId="10003"/>
    <cellStyle name="Normal 3 20 4" xfId="10004"/>
    <cellStyle name="Normal 3 20 5" xfId="10005"/>
    <cellStyle name="Normal 3 20 6" xfId="10006"/>
    <cellStyle name="Normal 3 20 6 10" xfId="10007"/>
    <cellStyle name="Normal 3 20 6 11" xfId="10008"/>
    <cellStyle name="Normal 3 20 6 12" xfId="10009"/>
    <cellStyle name="Normal 3 20 6 13" xfId="10010"/>
    <cellStyle name="Normal 3 20 6 14" xfId="10011"/>
    <cellStyle name="Normal 3 20 6 15" xfId="10012"/>
    <cellStyle name="Normal 3 20 6 2" xfId="10013"/>
    <cellStyle name="Normal 3 20 6 2 10" xfId="10014"/>
    <cellStyle name="Normal 3 20 6 2 11" xfId="10015"/>
    <cellStyle name="Normal 3 20 6 2 12" xfId="10016"/>
    <cellStyle name="Normal 3 20 6 2 13" xfId="10017"/>
    <cellStyle name="Normal 3 20 6 2 14" xfId="10018"/>
    <cellStyle name="Normal 3 20 6 2 2" xfId="10019"/>
    <cellStyle name="Normal 3 20 6 2 3" xfId="10020"/>
    <cellStyle name="Normal 3 20 6 2 4" xfId="10021"/>
    <cellStyle name="Normal 3 20 6 2 5" xfId="10022"/>
    <cellStyle name="Normal 3 20 6 2 6" xfId="10023"/>
    <cellStyle name="Normal 3 20 6 2 7" xfId="10024"/>
    <cellStyle name="Normal 3 20 6 2 8" xfId="10025"/>
    <cellStyle name="Normal 3 20 6 2 9" xfId="10026"/>
    <cellStyle name="Normal 3 20 6 3" xfId="10027"/>
    <cellStyle name="Normal 3 20 6 4" xfId="10028"/>
    <cellStyle name="Normal 3 20 6 5" xfId="10029"/>
    <cellStyle name="Normal 3 20 6 6" xfId="10030"/>
    <cellStyle name="Normal 3 20 6 7" xfId="10031"/>
    <cellStyle name="Normal 3 20 6 8" xfId="10032"/>
    <cellStyle name="Normal 3 20 6 9" xfId="10033"/>
    <cellStyle name="Normal 3 20 7" xfId="10034"/>
    <cellStyle name="Normal 3 20 7 10" xfId="10035"/>
    <cellStyle name="Normal 3 20 7 11" xfId="10036"/>
    <cellStyle name="Normal 3 20 7 12" xfId="10037"/>
    <cellStyle name="Normal 3 20 7 13" xfId="10038"/>
    <cellStyle name="Normal 3 20 7 14" xfId="10039"/>
    <cellStyle name="Normal 3 20 7 15" xfId="10040"/>
    <cellStyle name="Normal 3 20 7 2" xfId="10041"/>
    <cellStyle name="Normal 3 20 7 2 10" xfId="10042"/>
    <cellStyle name="Normal 3 20 7 2 11" xfId="10043"/>
    <cellStyle name="Normal 3 20 7 2 12" xfId="10044"/>
    <cellStyle name="Normal 3 20 7 2 13" xfId="10045"/>
    <cellStyle name="Normal 3 20 7 2 14" xfId="10046"/>
    <cellStyle name="Normal 3 20 7 2 2" xfId="10047"/>
    <cellStyle name="Normal 3 20 7 2 3" xfId="10048"/>
    <cellStyle name="Normal 3 20 7 2 4" xfId="10049"/>
    <cellStyle name="Normal 3 20 7 2 5" xfId="10050"/>
    <cellStyle name="Normal 3 20 7 2 6" xfId="10051"/>
    <cellStyle name="Normal 3 20 7 2 7" xfId="10052"/>
    <cellStyle name="Normal 3 20 7 2 8" xfId="10053"/>
    <cellStyle name="Normal 3 20 7 2 9" xfId="10054"/>
    <cellStyle name="Normal 3 20 7 3" xfId="10055"/>
    <cellStyle name="Normal 3 20 7 4" xfId="10056"/>
    <cellStyle name="Normal 3 20 7 5" xfId="10057"/>
    <cellStyle name="Normal 3 20 7 6" xfId="10058"/>
    <cellStyle name="Normal 3 20 7 7" xfId="10059"/>
    <cellStyle name="Normal 3 20 7 8" xfId="10060"/>
    <cellStyle name="Normal 3 20 7 9" xfId="10061"/>
    <cellStyle name="Normal 3 20 8" xfId="10062"/>
    <cellStyle name="Normal 3 20 8 10" xfId="10063"/>
    <cellStyle name="Normal 3 20 8 11" xfId="10064"/>
    <cellStyle name="Normal 3 20 8 12" xfId="10065"/>
    <cellStyle name="Normal 3 20 8 13" xfId="10066"/>
    <cellStyle name="Normal 3 20 8 14" xfId="10067"/>
    <cellStyle name="Normal 3 20 8 15" xfId="10068"/>
    <cellStyle name="Normal 3 20 8 2" xfId="10069"/>
    <cellStyle name="Normal 3 20 8 2 10" xfId="10070"/>
    <cellStyle name="Normal 3 20 8 2 11" xfId="10071"/>
    <cellStyle name="Normal 3 20 8 2 12" xfId="10072"/>
    <cellStyle name="Normal 3 20 8 2 13" xfId="10073"/>
    <cellStyle name="Normal 3 20 8 2 14" xfId="10074"/>
    <cellStyle name="Normal 3 20 8 2 2" xfId="10075"/>
    <cellStyle name="Normal 3 20 8 2 3" xfId="10076"/>
    <cellStyle name="Normal 3 20 8 2 4" xfId="10077"/>
    <cellStyle name="Normal 3 20 8 2 5" xfId="10078"/>
    <cellStyle name="Normal 3 20 8 2 6" xfId="10079"/>
    <cellStyle name="Normal 3 20 8 2 7" xfId="10080"/>
    <cellStyle name="Normal 3 20 8 2 8" xfId="10081"/>
    <cellStyle name="Normal 3 20 8 2 9" xfId="10082"/>
    <cellStyle name="Normal 3 20 8 3" xfId="10083"/>
    <cellStyle name="Normal 3 20 8 4" xfId="10084"/>
    <cellStyle name="Normal 3 20 8 5" xfId="10085"/>
    <cellStyle name="Normal 3 20 8 6" xfId="10086"/>
    <cellStyle name="Normal 3 20 8 7" xfId="10087"/>
    <cellStyle name="Normal 3 20 8 8" xfId="10088"/>
    <cellStyle name="Normal 3 20 8 9" xfId="10089"/>
    <cellStyle name="Normal 3 20 9" xfId="10090"/>
    <cellStyle name="Normal 3 20 9 10" xfId="10091"/>
    <cellStyle name="Normal 3 20 9 11" xfId="10092"/>
    <cellStyle name="Normal 3 20 9 12" xfId="10093"/>
    <cellStyle name="Normal 3 20 9 13" xfId="10094"/>
    <cellStyle name="Normal 3 20 9 14" xfId="10095"/>
    <cellStyle name="Normal 3 20 9 2" xfId="10096"/>
    <cellStyle name="Normal 3 20 9 3" xfId="10097"/>
    <cellStyle name="Normal 3 20 9 4" xfId="10098"/>
    <cellStyle name="Normal 3 20 9 5" xfId="10099"/>
    <cellStyle name="Normal 3 20 9 6" xfId="10100"/>
    <cellStyle name="Normal 3 20 9 7" xfId="10101"/>
    <cellStyle name="Normal 3 20 9 8" xfId="10102"/>
    <cellStyle name="Normal 3 20 9 9" xfId="10103"/>
    <cellStyle name="Normal 3 21" xfId="10104"/>
    <cellStyle name="Normal 3 21 10" xfId="10105"/>
    <cellStyle name="Normal 3 21 10 10" xfId="10106"/>
    <cellStyle name="Normal 3 21 10 11" xfId="10107"/>
    <cellStyle name="Normal 3 21 10 12" xfId="10108"/>
    <cellStyle name="Normal 3 21 10 13" xfId="10109"/>
    <cellStyle name="Normal 3 21 10 14" xfId="10110"/>
    <cellStyle name="Normal 3 21 10 2" xfId="10111"/>
    <cellStyle name="Normal 3 21 10 3" xfId="10112"/>
    <cellStyle name="Normal 3 21 10 4" xfId="10113"/>
    <cellStyle name="Normal 3 21 10 5" xfId="10114"/>
    <cellStyle name="Normal 3 21 10 6" xfId="10115"/>
    <cellStyle name="Normal 3 21 10 7" xfId="10116"/>
    <cellStyle name="Normal 3 21 10 8" xfId="10117"/>
    <cellStyle name="Normal 3 21 10 9" xfId="10118"/>
    <cellStyle name="Normal 3 21 11" xfId="10119"/>
    <cellStyle name="Normal 3 21 11 10" xfId="10120"/>
    <cellStyle name="Normal 3 21 11 11" xfId="10121"/>
    <cellStyle name="Normal 3 21 11 12" xfId="10122"/>
    <cellStyle name="Normal 3 21 11 13" xfId="10123"/>
    <cellStyle name="Normal 3 21 11 14" xfId="10124"/>
    <cellStyle name="Normal 3 21 11 2" xfId="10125"/>
    <cellStyle name="Normal 3 21 11 3" xfId="10126"/>
    <cellStyle name="Normal 3 21 11 4" xfId="10127"/>
    <cellStyle name="Normal 3 21 11 5" xfId="10128"/>
    <cellStyle name="Normal 3 21 11 6" xfId="10129"/>
    <cellStyle name="Normal 3 21 11 7" xfId="10130"/>
    <cellStyle name="Normal 3 21 11 8" xfId="10131"/>
    <cellStyle name="Normal 3 21 11 9" xfId="10132"/>
    <cellStyle name="Normal 3 21 12" xfId="10133"/>
    <cellStyle name="Normal 3 21 12 10" xfId="10134"/>
    <cellStyle name="Normal 3 21 12 11" xfId="10135"/>
    <cellStyle name="Normal 3 21 12 12" xfId="10136"/>
    <cellStyle name="Normal 3 21 12 13" xfId="10137"/>
    <cellStyle name="Normal 3 21 12 14" xfId="10138"/>
    <cellStyle name="Normal 3 21 12 2" xfId="10139"/>
    <cellStyle name="Normal 3 21 12 3" xfId="10140"/>
    <cellStyle name="Normal 3 21 12 4" xfId="10141"/>
    <cellStyle name="Normal 3 21 12 5" xfId="10142"/>
    <cellStyle name="Normal 3 21 12 6" xfId="10143"/>
    <cellStyle name="Normal 3 21 12 7" xfId="10144"/>
    <cellStyle name="Normal 3 21 12 8" xfId="10145"/>
    <cellStyle name="Normal 3 21 12 9" xfId="10146"/>
    <cellStyle name="Normal 3 21 13" xfId="10147"/>
    <cellStyle name="Normal 3 21 13 10" xfId="10148"/>
    <cellStyle name="Normal 3 21 13 11" xfId="10149"/>
    <cellStyle name="Normal 3 21 13 12" xfId="10150"/>
    <cellStyle name="Normal 3 21 13 13" xfId="10151"/>
    <cellStyle name="Normal 3 21 13 14" xfId="10152"/>
    <cellStyle name="Normal 3 21 13 2" xfId="10153"/>
    <cellStyle name="Normal 3 21 13 3" xfId="10154"/>
    <cellStyle name="Normal 3 21 13 4" xfId="10155"/>
    <cellStyle name="Normal 3 21 13 5" xfId="10156"/>
    <cellStyle name="Normal 3 21 13 6" xfId="10157"/>
    <cellStyle name="Normal 3 21 13 7" xfId="10158"/>
    <cellStyle name="Normal 3 21 13 8" xfId="10159"/>
    <cellStyle name="Normal 3 21 13 9" xfId="10160"/>
    <cellStyle name="Normal 3 21 14" xfId="10161"/>
    <cellStyle name="Normal 3 21 14 10" xfId="10162"/>
    <cellStyle name="Normal 3 21 14 11" xfId="10163"/>
    <cellStyle name="Normal 3 21 14 12" xfId="10164"/>
    <cellStyle name="Normal 3 21 14 13" xfId="10165"/>
    <cellStyle name="Normal 3 21 14 14" xfId="10166"/>
    <cellStyle name="Normal 3 21 14 2" xfId="10167"/>
    <cellStyle name="Normal 3 21 14 3" xfId="10168"/>
    <cellStyle name="Normal 3 21 14 4" xfId="10169"/>
    <cellStyle name="Normal 3 21 14 5" xfId="10170"/>
    <cellStyle name="Normal 3 21 14 6" xfId="10171"/>
    <cellStyle name="Normal 3 21 14 7" xfId="10172"/>
    <cellStyle name="Normal 3 21 14 8" xfId="10173"/>
    <cellStyle name="Normal 3 21 14 9" xfId="10174"/>
    <cellStyle name="Normal 3 21 15" xfId="10175"/>
    <cellStyle name="Normal 3 21 16" xfId="10176"/>
    <cellStyle name="Normal 3 21 17" xfId="10177"/>
    <cellStyle name="Normal 3 21 18" xfId="10178"/>
    <cellStyle name="Normal 3 21 19" xfId="10179"/>
    <cellStyle name="Normal 3 21 2" xfId="10180"/>
    <cellStyle name="Normal 3 21 20" xfId="10181"/>
    <cellStyle name="Normal 3 21 21" xfId="10182"/>
    <cellStyle name="Normal 3 21 22" xfId="10183"/>
    <cellStyle name="Normal 3 21 23" xfId="10184"/>
    <cellStyle name="Normal 3 21 24" xfId="10185"/>
    <cellStyle name="Normal 3 21 25" xfId="10186"/>
    <cellStyle name="Normal 3 21 26" xfId="10187"/>
    <cellStyle name="Normal 3 21 27" xfId="10188"/>
    <cellStyle name="Normal 3 21 3" xfId="10189"/>
    <cellStyle name="Normal 3 21 4" xfId="10190"/>
    <cellStyle name="Normal 3 21 5" xfId="10191"/>
    <cellStyle name="Normal 3 21 6" xfId="10192"/>
    <cellStyle name="Normal 3 21 6 10" xfId="10193"/>
    <cellStyle name="Normal 3 21 6 11" xfId="10194"/>
    <cellStyle name="Normal 3 21 6 12" xfId="10195"/>
    <cellStyle name="Normal 3 21 6 13" xfId="10196"/>
    <cellStyle name="Normal 3 21 6 14" xfId="10197"/>
    <cellStyle name="Normal 3 21 6 15" xfId="10198"/>
    <cellStyle name="Normal 3 21 6 2" xfId="10199"/>
    <cellStyle name="Normal 3 21 6 2 10" xfId="10200"/>
    <cellStyle name="Normal 3 21 6 2 11" xfId="10201"/>
    <cellStyle name="Normal 3 21 6 2 12" xfId="10202"/>
    <cellStyle name="Normal 3 21 6 2 13" xfId="10203"/>
    <cellStyle name="Normal 3 21 6 2 14" xfId="10204"/>
    <cellStyle name="Normal 3 21 6 2 2" xfId="10205"/>
    <cellStyle name="Normal 3 21 6 2 3" xfId="10206"/>
    <cellStyle name="Normal 3 21 6 2 4" xfId="10207"/>
    <cellStyle name="Normal 3 21 6 2 5" xfId="10208"/>
    <cellStyle name="Normal 3 21 6 2 6" xfId="10209"/>
    <cellStyle name="Normal 3 21 6 2 7" xfId="10210"/>
    <cellStyle name="Normal 3 21 6 2 8" xfId="10211"/>
    <cellStyle name="Normal 3 21 6 2 9" xfId="10212"/>
    <cellStyle name="Normal 3 21 6 3" xfId="10213"/>
    <cellStyle name="Normal 3 21 6 4" xfId="10214"/>
    <cellStyle name="Normal 3 21 6 5" xfId="10215"/>
    <cellStyle name="Normal 3 21 6 6" xfId="10216"/>
    <cellStyle name="Normal 3 21 6 7" xfId="10217"/>
    <cellStyle name="Normal 3 21 6 8" xfId="10218"/>
    <cellStyle name="Normal 3 21 6 9" xfId="10219"/>
    <cellStyle name="Normal 3 21 7" xfId="10220"/>
    <cellStyle name="Normal 3 21 7 10" xfId="10221"/>
    <cellStyle name="Normal 3 21 7 11" xfId="10222"/>
    <cellStyle name="Normal 3 21 7 12" xfId="10223"/>
    <cellStyle name="Normal 3 21 7 13" xfId="10224"/>
    <cellStyle name="Normal 3 21 7 14" xfId="10225"/>
    <cellStyle name="Normal 3 21 7 15" xfId="10226"/>
    <cellStyle name="Normal 3 21 7 2" xfId="10227"/>
    <cellStyle name="Normal 3 21 7 2 10" xfId="10228"/>
    <cellStyle name="Normal 3 21 7 2 11" xfId="10229"/>
    <cellStyle name="Normal 3 21 7 2 12" xfId="10230"/>
    <cellStyle name="Normal 3 21 7 2 13" xfId="10231"/>
    <cellStyle name="Normal 3 21 7 2 14" xfId="10232"/>
    <cellStyle name="Normal 3 21 7 2 2" xfId="10233"/>
    <cellStyle name="Normal 3 21 7 2 3" xfId="10234"/>
    <cellStyle name="Normal 3 21 7 2 4" xfId="10235"/>
    <cellStyle name="Normal 3 21 7 2 5" xfId="10236"/>
    <cellStyle name="Normal 3 21 7 2 6" xfId="10237"/>
    <cellStyle name="Normal 3 21 7 2 7" xfId="10238"/>
    <cellStyle name="Normal 3 21 7 2 8" xfId="10239"/>
    <cellStyle name="Normal 3 21 7 2 9" xfId="10240"/>
    <cellStyle name="Normal 3 21 7 3" xfId="10241"/>
    <cellStyle name="Normal 3 21 7 4" xfId="10242"/>
    <cellStyle name="Normal 3 21 7 5" xfId="10243"/>
    <cellStyle name="Normal 3 21 7 6" xfId="10244"/>
    <cellStyle name="Normal 3 21 7 7" xfId="10245"/>
    <cellStyle name="Normal 3 21 7 8" xfId="10246"/>
    <cellStyle name="Normal 3 21 7 9" xfId="10247"/>
    <cellStyle name="Normal 3 21 8" xfId="10248"/>
    <cellStyle name="Normal 3 21 8 10" xfId="10249"/>
    <cellStyle name="Normal 3 21 8 11" xfId="10250"/>
    <cellStyle name="Normal 3 21 8 12" xfId="10251"/>
    <cellStyle name="Normal 3 21 8 13" xfId="10252"/>
    <cellStyle name="Normal 3 21 8 14" xfId="10253"/>
    <cellStyle name="Normal 3 21 8 15" xfId="10254"/>
    <cellStyle name="Normal 3 21 8 2" xfId="10255"/>
    <cellStyle name="Normal 3 21 8 2 10" xfId="10256"/>
    <cellStyle name="Normal 3 21 8 2 11" xfId="10257"/>
    <cellStyle name="Normal 3 21 8 2 12" xfId="10258"/>
    <cellStyle name="Normal 3 21 8 2 13" xfId="10259"/>
    <cellStyle name="Normal 3 21 8 2 14" xfId="10260"/>
    <cellStyle name="Normal 3 21 8 2 2" xfId="10261"/>
    <cellStyle name="Normal 3 21 8 2 3" xfId="10262"/>
    <cellStyle name="Normal 3 21 8 2 4" xfId="10263"/>
    <cellStyle name="Normal 3 21 8 2 5" xfId="10264"/>
    <cellStyle name="Normal 3 21 8 2 6" xfId="10265"/>
    <cellStyle name="Normal 3 21 8 2 7" xfId="10266"/>
    <cellStyle name="Normal 3 21 8 2 8" xfId="10267"/>
    <cellStyle name="Normal 3 21 8 2 9" xfId="10268"/>
    <cellStyle name="Normal 3 21 8 3" xfId="10269"/>
    <cellStyle name="Normal 3 21 8 4" xfId="10270"/>
    <cellStyle name="Normal 3 21 8 5" xfId="10271"/>
    <cellStyle name="Normal 3 21 8 6" xfId="10272"/>
    <cellStyle name="Normal 3 21 8 7" xfId="10273"/>
    <cellStyle name="Normal 3 21 8 8" xfId="10274"/>
    <cellStyle name="Normal 3 21 8 9" xfId="10275"/>
    <cellStyle name="Normal 3 21 9" xfId="10276"/>
    <cellStyle name="Normal 3 21 9 10" xfId="10277"/>
    <cellStyle name="Normal 3 21 9 11" xfId="10278"/>
    <cellStyle name="Normal 3 21 9 12" xfId="10279"/>
    <cellStyle name="Normal 3 21 9 13" xfId="10280"/>
    <cellStyle name="Normal 3 21 9 14" xfId="10281"/>
    <cellStyle name="Normal 3 21 9 2" xfId="10282"/>
    <cellStyle name="Normal 3 21 9 3" xfId="10283"/>
    <cellStyle name="Normal 3 21 9 4" xfId="10284"/>
    <cellStyle name="Normal 3 21 9 5" xfId="10285"/>
    <cellStyle name="Normal 3 21 9 6" xfId="10286"/>
    <cellStyle name="Normal 3 21 9 7" xfId="10287"/>
    <cellStyle name="Normal 3 21 9 8" xfId="10288"/>
    <cellStyle name="Normal 3 21 9 9" xfId="10289"/>
    <cellStyle name="Normal 3 22" xfId="10290"/>
    <cellStyle name="Normal 3 22 10" xfId="10291"/>
    <cellStyle name="Normal 3 22 10 10" xfId="10292"/>
    <cellStyle name="Normal 3 22 10 11" xfId="10293"/>
    <cellStyle name="Normal 3 22 10 12" xfId="10294"/>
    <cellStyle name="Normal 3 22 10 13" xfId="10295"/>
    <cellStyle name="Normal 3 22 10 14" xfId="10296"/>
    <cellStyle name="Normal 3 22 10 2" xfId="10297"/>
    <cellStyle name="Normal 3 22 10 3" xfId="10298"/>
    <cellStyle name="Normal 3 22 10 4" xfId="10299"/>
    <cellStyle name="Normal 3 22 10 5" xfId="10300"/>
    <cellStyle name="Normal 3 22 10 6" xfId="10301"/>
    <cellStyle name="Normal 3 22 10 7" xfId="10302"/>
    <cellStyle name="Normal 3 22 10 8" xfId="10303"/>
    <cellStyle name="Normal 3 22 10 9" xfId="10304"/>
    <cellStyle name="Normal 3 22 11" xfId="10305"/>
    <cellStyle name="Normal 3 22 11 10" xfId="10306"/>
    <cellStyle name="Normal 3 22 11 11" xfId="10307"/>
    <cellStyle name="Normal 3 22 11 12" xfId="10308"/>
    <cellStyle name="Normal 3 22 11 13" xfId="10309"/>
    <cellStyle name="Normal 3 22 11 14" xfId="10310"/>
    <cellStyle name="Normal 3 22 11 2" xfId="10311"/>
    <cellStyle name="Normal 3 22 11 3" xfId="10312"/>
    <cellStyle name="Normal 3 22 11 4" xfId="10313"/>
    <cellStyle name="Normal 3 22 11 5" xfId="10314"/>
    <cellStyle name="Normal 3 22 11 6" xfId="10315"/>
    <cellStyle name="Normal 3 22 11 7" xfId="10316"/>
    <cellStyle name="Normal 3 22 11 8" xfId="10317"/>
    <cellStyle name="Normal 3 22 11 9" xfId="10318"/>
    <cellStyle name="Normal 3 22 12" xfId="10319"/>
    <cellStyle name="Normal 3 22 12 10" xfId="10320"/>
    <cellStyle name="Normal 3 22 12 11" xfId="10321"/>
    <cellStyle name="Normal 3 22 12 12" xfId="10322"/>
    <cellStyle name="Normal 3 22 12 13" xfId="10323"/>
    <cellStyle name="Normal 3 22 12 14" xfId="10324"/>
    <cellStyle name="Normal 3 22 12 2" xfId="10325"/>
    <cellStyle name="Normal 3 22 12 3" xfId="10326"/>
    <cellStyle name="Normal 3 22 12 4" xfId="10327"/>
    <cellStyle name="Normal 3 22 12 5" xfId="10328"/>
    <cellStyle name="Normal 3 22 12 6" xfId="10329"/>
    <cellStyle name="Normal 3 22 12 7" xfId="10330"/>
    <cellStyle name="Normal 3 22 12 8" xfId="10331"/>
    <cellStyle name="Normal 3 22 12 9" xfId="10332"/>
    <cellStyle name="Normal 3 22 13" xfId="10333"/>
    <cellStyle name="Normal 3 22 13 10" xfId="10334"/>
    <cellStyle name="Normal 3 22 13 11" xfId="10335"/>
    <cellStyle name="Normal 3 22 13 12" xfId="10336"/>
    <cellStyle name="Normal 3 22 13 13" xfId="10337"/>
    <cellStyle name="Normal 3 22 13 14" xfId="10338"/>
    <cellStyle name="Normal 3 22 13 2" xfId="10339"/>
    <cellStyle name="Normal 3 22 13 3" xfId="10340"/>
    <cellStyle name="Normal 3 22 13 4" xfId="10341"/>
    <cellStyle name="Normal 3 22 13 5" xfId="10342"/>
    <cellStyle name="Normal 3 22 13 6" xfId="10343"/>
    <cellStyle name="Normal 3 22 13 7" xfId="10344"/>
    <cellStyle name="Normal 3 22 13 8" xfId="10345"/>
    <cellStyle name="Normal 3 22 13 9" xfId="10346"/>
    <cellStyle name="Normal 3 22 14" xfId="10347"/>
    <cellStyle name="Normal 3 22 14 10" xfId="10348"/>
    <cellStyle name="Normal 3 22 14 11" xfId="10349"/>
    <cellStyle name="Normal 3 22 14 12" xfId="10350"/>
    <cellStyle name="Normal 3 22 14 13" xfId="10351"/>
    <cellStyle name="Normal 3 22 14 14" xfId="10352"/>
    <cellStyle name="Normal 3 22 14 2" xfId="10353"/>
    <cellStyle name="Normal 3 22 14 3" xfId="10354"/>
    <cellStyle name="Normal 3 22 14 4" xfId="10355"/>
    <cellStyle name="Normal 3 22 14 5" xfId="10356"/>
    <cellStyle name="Normal 3 22 14 6" xfId="10357"/>
    <cellStyle name="Normal 3 22 14 7" xfId="10358"/>
    <cellStyle name="Normal 3 22 14 8" xfId="10359"/>
    <cellStyle name="Normal 3 22 14 9" xfId="10360"/>
    <cellStyle name="Normal 3 22 15" xfId="10361"/>
    <cellStyle name="Normal 3 22 16" xfId="10362"/>
    <cellStyle name="Normal 3 22 17" xfId="10363"/>
    <cellStyle name="Normal 3 22 18" xfId="10364"/>
    <cellStyle name="Normal 3 22 19" xfId="10365"/>
    <cellStyle name="Normal 3 22 2" xfId="10366"/>
    <cellStyle name="Normal 3 22 20" xfId="10367"/>
    <cellStyle name="Normal 3 22 21" xfId="10368"/>
    <cellStyle name="Normal 3 22 22" xfId="10369"/>
    <cellStyle name="Normal 3 22 23" xfId="10370"/>
    <cellStyle name="Normal 3 22 24" xfId="10371"/>
    <cellStyle name="Normal 3 22 25" xfId="10372"/>
    <cellStyle name="Normal 3 22 26" xfId="10373"/>
    <cellStyle name="Normal 3 22 27" xfId="10374"/>
    <cellStyle name="Normal 3 22 3" xfId="10375"/>
    <cellStyle name="Normal 3 22 4" xfId="10376"/>
    <cellStyle name="Normal 3 22 5" xfId="10377"/>
    <cellStyle name="Normal 3 22 6" xfId="10378"/>
    <cellStyle name="Normal 3 22 6 10" xfId="10379"/>
    <cellStyle name="Normal 3 22 6 11" xfId="10380"/>
    <cellStyle name="Normal 3 22 6 12" xfId="10381"/>
    <cellStyle name="Normal 3 22 6 13" xfId="10382"/>
    <cellStyle name="Normal 3 22 6 14" xfId="10383"/>
    <cellStyle name="Normal 3 22 6 15" xfId="10384"/>
    <cellStyle name="Normal 3 22 6 2" xfId="10385"/>
    <cellStyle name="Normal 3 22 6 2 10" xfId="10386"/>
    <cellStyle name="Normal 3 22 6 2 11" xfId="10387"/>
    <cellStyle name="Normal 3 22 6 2 12" xfId="10388"/>
    <cellStyle name="Normal 3 22 6 2 13" xfId="10389"/>
    <cellStyle name="Normal 3 22 6 2 14" xfId="10390"/>
    <cellStyle name="Normal 3 22 6 2 2" xfId="10391"/>
    <cellStyle name="Normal 3 22 6 2 3" xfId="10392"/>
    <cellStyle name="Normal 3 22 6 2 4" xfId="10393"/>
    <cellStyle name="Normal 3 22 6 2 5" xfId="10394"/>
    <cellStyle name="Normal 3 22 6 2 6" xfId="10395"/>
    <cellStyle name="Normal 3 22 6 2 7" xfId="10396"/>
    <cellStyle name="Normal 3 22 6 2 8" xfId="10397"/>
    <cellStyle name="Normal 3 22 6 2 9" xfId="10398"/>
    <cellStyle name="Normal 3 22 6 3" xfId="10399"/>
    <cellStyle name="Normal 3 22 6 4" xfId="10400"/>
    <cellStyle name="Normal 3 22 6 5" xfId="10401"/>
    <cellStyle name="Normal 3 22 6 6" xfId="10402"/>
    <cellStyle name="Normal 3 22 6 7" xfId="10403"/>
    <cellStyle name="Normal 3 22 6 8" xfId="10404"/>
    <cellStyle name="Normal 3 22 6 9" xfId="10405"/>
    <cellStyle name="Normal 3 22 7" xfId="10406"/>
    <cellStyle name="Normal 3 22 7 10" xfId="10407"/>
    <cellStyle name="Normal 3 22 7 11" xfId="10408"/>
    <cellStyle name="Normal 3 22 7 12" xfId="10409"/>
    <cellStyle name="Normal 3 22 7 13" xfId="10410"/>
    <cellStyle name="Normal 3 22 7 14" xfId="10411"/>
    <cellStyle name="Normal 3 22 7 15" xfId="10412"/>
    <cellStyle name="Normal 3 22 7 2" xfId="10413"/>
    <cellStyle name="Normal 3 22 7 2 10" xfId="10414"/>
    <cellStyle name="Normal 3 22 7 2 11" xfId="10415"/>
    <cellStyle name="Normal 3 22 7 2 12" xfId="10416"/>
    <cellStyle name="Normal 3 22 7 2 13" xfId="10417"/>
    <cellStyle name="Normal 3 22 7 2 14" xfId="10418"/>
    <cellStyle name="Normal 3 22 7 2 2" xfId="10419"/>
    <cellStyle name="Normal 3 22 7 2 3" xfId="10420"/>
    <cellStyle name="Normal 3 22 7 2 4" xfId="10421"/>
    <cellStyle name="Normal 3 22 7 2 5" xfId="10422"/>
    <cellStyle name="Normal 3 22 7 2 6" xfId="10423"/>
    <cellStyle name="Normal 3 22 7 2 7" xfId="10424"/>
    <cellStyle name="Normal 3 22 7 2 8" xfId="10425"/>
    <cellStyle name="Normal 3 22 7 2 9" xfId="10426"/>
    <cellStyle name="Normal 3 22 7 3" xfId="10427"/>
    <cellStyle name="Normal 3 22 7 4" xfId="10428"/>
    <cellStyle name="Normal 3 22 7 5" xfId="10429"/>
    <cellStyle name="Normal 3 22 7 6" xfId="10430"/>
    <cellStyle name="Normal 3 22 7 7" xfId="10431"/>
    <cellStyle name="Normal 3 22 7 8" xfId="10432"/>
    <cellStyle name="Normal 3 22 7 9" xfId="10433"/>
    <cellStyle name="Normal 3 22 8" xfId="10434"/>
    <cellStyle name="Normal 3 22 8 10" xfId="10435"/>
    <cellStyle name="Normal 3 22 8 11" xfId="10436"/>
    <cellStyle name="Normal 3 22 8 12" xfId="10437"/>
    <cellStyle name="Normal 3 22 8 13" xfId="10438"/>
    <cellStyle name="Normal 3 22 8 14" xfId="10439"/>
    <cellStyle name="Normal 3 22 8 15" xfId="10440"/>
    <cellStyle name="Normal 3 22 8 2" xfId="10441"/>
    <cellStyle name="Normal 3 22 8 2 10" xfId="10442"/>
    <cellStyle name="Normal 3 22 8 2 11" xfId="10443"/>
    <cellStyle name="Normal 3 22 8 2 12" xfId="10444"/>
    <cellStyle name="Normal 3 22 8 2 13" xfId="10445"/>
    <cellStyle name="Normal 3 22 8 2 14" xfId="10446"/>
    <cellStyle name="Normal 3 22 8 2 2" xfId="10447"/>
    <cellStyle name="Normal 3 22 8 2 3" xfId="10448"/>
    <cellStyle name="Normal 3 22 8 2 4" xfId="10449"/>
    <cellStyle name="Normal 3 22 8 2 5" xfId="10450"/>
    <cellStyle name="Normal 3 22 8 2 6" xfId="10451"/>
    <cellStyle name="Normal 3 22 8 2 7" xfId="10452"/>
    <cellStyle name="Normal 3 22 8 2 8" xfId="10453"/>
    <cellStyle name="Normal 3 22 8 2 9" xfId="10454"/>
    <cellStyle name="Normal 3 22 8 3" xfId="10455"/>
    <cellStyle name="Normal 3 22 8 4" xfId="10456"/>
    <cellStyle name="Normal 3 22 8 5" xfId="10457"/>
    <cellStyle name="Normal 3 22 8 6" xfId="10458"/>
    <cellStyle name="Normal 3 22 8 7" xfId="10459"/>
    <cellStyle name="Normal 3 22 8 8" xfId="10460"/>
    <cellStyle name="Normal 3 22 8 9" xfId="10461"/>
    <cellStyle name="Normal 3 22 9" xfId="10462"/>
    <cellStyle name="Normal 3 22 9 10" xfId="10463"/>
    <cellStyle name="Normal 3 22 9 11" xfId="10464"/>
    <cellStyle name="Normal 3 22 9 12" xfId="10465"/>
    <cellStyle name="Normal 3 22 9 13" xfId="10466"/>
    <cellStyle name="Normal 3 22 9 14" xfId="10467"/>
    <cellStyle name="Normal 3 22 9 2" xfId="10468"/>
    <cellStyle name="Normal 3 22 9 3" xfId="10469"/>
    <cellStyle name="Normal 3 22 9 4" xfId="10470"/>
    <cellStyle name="Normal 3 22 9 5" xfId="10471"/>
    <cellStyle name="Normal 3 22 9 6" xfId="10472"/>
    <cellStyle name="Normal 3 22 9 7" xfId="10473"/>
    <cellStyle name="Normal 3 22 9 8" xfId="10474"/>
    <cellStyle name="Normal 3 22 9 9" xfId="10475"/>
    <cellStyle name="Normal 3 23" xfId="10476"/>
    <cellStyle name="Normal 3 24" xfId="10477"/>
    <cellStyle name="Normal 3 25" xfId="10478"/>
    <cellStyle name="Normal 3 26" xfId="10479"/>
    <cellStyle name="Normal 3 27" xfId="10480"/>
    <cellStyle name="Normal 3 28" xfId="10481"/>
    <cellStyle name="Normal 3 29" xfId="10482"/>
    <cellStyle name="Normal 3 3" xfId="86"/>
    <cellStyle name="Normal 3 3 10" xfId="10483"/>
    <cellStyle name="Normal 3 3 10 10" xfId="10484"/>
    <cellStyle name="Normal 3 3 10 10 10" xfId="10485"/>
    <cellStyle name="Normal 3 3 10 10 11" xfId="10486"/>
    <cellStyle name="Normal 3 3 10 10 12" xfId="10487"/>
    <cellStyle name="Normal 3 3 10 10 13" xfId="10488"/>
    <cellStyle name="Normal 3 3 10 10 14" xfId="10489"/>
    <cellStyle name="Normal 3 3 10 10 2" xfId="10490"/>
    <cellStyle name="Normal 3 3 10 10 3" xfId="10491"/>
    <cellStyle name="Normal 3 3 10 10 4" xfId="10492"/>
    <cellStyle name="Normal 3 3 10 10 5" xfId="10493"/>
    <cellStyle name="Normal 3 3 10 10 6" xfId="10494"/>
    <cellStyle name="Normal 3 3 10 10 7" xfId="10495"/>
    <cellStyle name="Normal 3 3 10 10 8" xfId="10496"/>
    <cellStyle name="Normal 3 3 10 10 9" xfId="10497"/>
    <cellStyle name="Normal 3 3 10 11" xfId="10498"/>
    <cellStyle name="Normal 3 3 10 12" xfId="10499"/>
    <cellStyle name="Normal 3 3 10 13" xfId="10500"/>
    <cellStyle name="Normal 3 3 10 14" xfId="10501"/>
    <cellStyle name="Normal 3 3 10 15" xfId="10502"/>
    <cellStyle name="Normal 3 3 10 16" xfId="10503"/>
    <cellStyle name="Normal 3 3 10 17" xfId="10504"/>
    <cellStyle name="Normal 3 3 10 18" xfId="10505"/>
    <cellStyle name="Normal 3 3 10 19" xfId="10506"/>
    <cellStyle name="Normal 3 3 10 2" xfId="10507"/>
    <cellStyle name="Normal 3 3 10 2 10" xfId="10508"/>
    <cellStyle name="Normal 3 3 10 2 11" xfId="10509"/>
    <cellStyle name="Normal 3 3 10 2 12" xfId="10510"/>
    <cellStyle name="Normal 3 3 10 2 13" xfId="10511"/>
    <cellStyle name="Normal 3 3 10 2 14" xfId="10512"/>
    <cellStyle name="Normal 3 3 10 2 15" xfId="10513"/>
    <cellStyle name="Normal 3 3 10 2 2" xfId="10514"/>
    <cellStyle name="Normal 3 3 10 2 2 10" xfId="10515"/>
    <cellStyle name="Normal 3 3 10 2 2 11" xfId="10516"/>
    <cellStyle name="Normal 3 3 10 2 2 12" xfId="10517"/>
    <cellStyle name="Normal 3 3 10 2 2 13" xfId="10518"/>
    <cellStyle name="Normal 3 3 10 2 2 14" xfId="10519"/>
    <cellStyle name="Normal 3 3 10 2 2 2" xfId="10520"/>
    <cellStyle name="Normal 3 3 10 2 2 3" xfId="10521"/>
    <cellStyle name="Normal 3 3 10 2 2 4" xfId="10522"/>
    <cellStyle name="Normal 3 3 10 2 2 5" xfId="10523"/>
    <cellStyle name="Normal 3 3 10 2 2 6" xfId="10524"/>
    <cellStyle name="Normal 3 3 10 2 2 7" xfId="10525"/>
    <cellStyle name="Normal 3 3 10 2 2 8" xfId="10526"/>
    <cellStyle name="Normal 3 3 10 2 2 9" xfId="10527"/>
    <cellStyle name="Normal 3 3 10 2 3" xfId="10528"/>
    <cellStyle name="Normal 3 3 10 2 4" xfId="10529"/>
    <cellStyle name="Normal 3 3 10 2 5" xfId="10530"/>
    <cellStyle name="Normal 3 3 10 2 6" xfId="10531"/>
    <cellStyle name="Normal 3 3 10 2 7" xfId="10532"/>
    <cellStyle name="Normal 3 3 10 2 8" xfId="10533"/>
    <cellStyle name="Normal 3 3 10 2 9" xfId="10534"/>
    <cellStyle name="Normal 3 3 10 20" xfId="10535"/>
    <cellStyle name="Normal 3 3 10 21" xfId="10536"/>
    <cellStyle name="Normal 3 3 10 22" xfId="10537"/>
    <cellStyle name="Normal 3 3 10 23" xfId="10538"/>
    <cellStyle name="Normal 3 3 10 3" xfId="10539"/>
    <cellStyle name="Normal 3 3 10 3 10" xfId="10540"/>
    <cellStyle name="Normal 3 3 10 3 11" xfId="10541"/>
    <cellStyle name="Normal 3 3 10 3 12" xfId="10542"/>
    <cellStyle name="Normal 3 3 10 3 13" xfId="10543"/>
    <cellStyle name="Normal 3 3 10 3 14" xfId="10544"/>
    <cellStyle name="Normal 3 3 10 3 15" xfId="10545"/>
    <cellStyle name="Normal 3 3 10 3 2" xfId="10546"/>
    <cellStyle name="Normal 3 3 10 3 2 10" xfId="10547"/>
    <cellStyle name="Normal 3 3 10 3 2 11" xfId="10548"/>
    <cellStyle name="Normal 3 3 10 3 2 12" xfId="10549"/>
    <cellStyle name="Normal 3 3 10 3 2 13" xfId="10550"/>
    <cellStyle name="Normal 3 3 10 3 2 14" xfId="10551"/>
    <cellStyle name="Normal 3 3 10 3 2 2" xfId="10552"/>
    <cellStyle name="Normal 3 3 10 3 2 3" xfId="10553"/>
    <cellStyle name="Normal 3 3 10 3 2 4" xfId="10554"/>
    <cellStyle name="Normal 3 3 10 3 2 5" xfId="10555"/>
    <cellStyle name="Normal 3 3 10 3 2 6" xfId="10556"/>
    <cellStyle name="Normal 3 3 10 3 2 7" xfId="10557"/>
    <cellStyle name="Normal 3 3 10 3 2 8" xfId="10558"/>
    <cellStyle name="Normal 3 3 10 3 2 9" xfId="10559"/>
    <cellStyle name="Normal 3 3 10 3 3" xfId="10560"/>
    <cellStyle name="Normal 3 3 10 3 4" xfId="10561"/>
    <cellStyle name="Normal 3 3 10 3 5" xfId="10562"/>
    <cellStyle name="Normal 3 3 10 3 6" xfId="10563"/>
    <cellStyle name="Normal 3 3 10 3 7" xfId="10564"/>
    <cellStyle name="Normal 3 3 10 3 8" xfId="10565"/>
    <cellStyle name="Normal 3 3 10 3 9" xfId="10566"/>
    <cellStyle name="Normal 3 3 10 4" xfId="10567"/>
    <cellStyle name="Normal 3 3 10 4 10" xfId="10568"/>
    <cellStyle name="Normal 3 3 10 4 11" xfId="10569"/>
    <cellStyle name="Normal 3 3 10 4 12" xfId="10570"/>
    <cellStyle name="Normal 3 3 10 4 13" xfId="10571"/>
    <cellStyle name="Normal 3 3 10 4 14" xfId="10572"/>
    <cellStyle name="Normal 3 3 10 4 15" xfId="10573"/>
    <cellStyle name="Normal 3 3 10 4 2" xfId="10574"/>
    <cellStyle name="Normal 3 3 10 4 2 10" xfId="10575"/>
    <cellStyle name="Normal 3 3 10 4 2 11" xfId="10576"/>
    <cellStyle name="Normal 3 3 10 4 2 12" xfId="10577"/>
    <cellStyle name="Normal 3 3 10 4 2 13" xfId="10578"/>
    <cellStyle name="Normal 3 3 10 4 2 14" xfId="10579"/>
    <cellStyle name="Normal 3 3 10 4 2 2" xfId="10580"/>
    <cellStyle name="Normal 3 3 10 4 2 3" xfId="10581"/>
    <cellStyle name="Normal 3 3 10 4 2 4" xfId="10582"/>
    <cellStyle name="Normal 3 3 10 4 2 5" xfId="10583"/>
    <cellStyle name="Normal 3 3 10 4 2 6" xfId="10584"/>
    <cellStyle name="Normal 3 3 10 4 2 7" xfId="10585"/>
    <cellStyle name="Normal 3 3 10 4 2 8" xfId="10586"/>
    <cellStyle name="Normal 3 3 10 4 2 9" xfId="10587"/>
    <cellStyle name="Normal 3 3 10 4 3" xfId="10588"/>
    <cellStyle name="Normal 3 3 10 4 4" xfId="10589"/>
    <cellStyle name="Normal 3 3 10 4 5" xfId="10590"/>
    <cellStyle name="Normal 3 3 10 4 6" xfId="10591"/>
    <cellStyle name="Normal 3 3 10 4 7" xfId="10592"/>
    <cellStyle name="Normal 3 3 10 4 8" xfId="10593"/>
    <cellStyle name="Normal 3 3 10 4 9" xfId="10594"/>
    <cellStyle name="Normal 3 3 10 5" xfId="10595"/>
    <cellStyle name="Normal 3 3 10 5 10" xfId="10596"/>
    <cellStyle name="Normal 3 3 10 5 11" xfId="10597"/>
    <cellStyle name="Normal 3 3 10 5 12" xfId="10598"/>
    <cellStyle name="Normal 3 3 10 5 13" xfId="10599"/>
    <cellStyle name="Normal 3 3 10 5 14" xfId="10600"/>
    <cellStyle name="Normal 3 3 10 5 2" xfId="10601"/>
    <cellStyle name="Normal 3 3 10 5 3" xfId="10602"/>
    <cellStyle name="Normal 3 3 10 5 4" xfId="10603"/>
    <cellStyle name="Normal 3 3 10 5 5" xfId="10604"/>
    <cellStyle name="Normal 3 3 10 5 6" xfId="10605"/>
    <cellStyle name="Normal 3 3 10 5 7" xfId="10606"/>
    <cellStyle name="Normal 3 3 10 5 8" xfId="10607"/>
    <cellStyle name="Normal 3 3 10 5 9" xfId="10608"/>
    <cellStyle name="Normal 3 3 10 6" xfId="10609"/>
    <cellStyle name="Normal 3 3 10 6 10" xfId="10610"/>
    <cellStyle name="Normal 3 3 10 6 11" xfId="10611"/>
    <cellStyle name="Normal 3 3 10 6 12" xfId="10612"/>
    <cellStyle name="Normal 3 3 10 6 13" xfId="10613"/>
    <cellStyle name="Normal 3 3 10 6 14" xfId="10614"/>
    <cellStyle name="Normal 3 3 10 6 2" xfId="10615"/>
    <cellStyle name="Normal 3 3 10 6 3" xfId="10616"/>
    <cellStyle name="Normal 3 3 10 6 4" xfId="10617"/>
    <cellStyle name="Normal 3 3 10 6 5" xfId="10618"/>
    <cellStyle name="Normal 3 3 10 6 6" xfId="10619"/>
    <cellStyle name="Normal 3 3 10 6 7" xfId="10620"/>
    <cellStyle name="Normal 3 3 10 6 8" xfId="10621"/>
    <cellStyle name="Normal 3 3 10 6 9" xfId="10622"/>
    <cellStyle name="Normal 3 3 10 7" xfId="10623"/>
    <cellStyle name="Normal 3 3 10 7 10" xfId="10624"/>
    <cellStyle name="Normal 3 3 10 7 11" xfId="10625"/>
    <cellStyle name="Normal 3 3 10 7 12" xfId="10626"/>
    <cellStyle name="Normal 3 3 10 7 13" xfId="10627"/>
    <cellStyle name="Normal 3 3 10 7 14" xfId="10628"/>
    <cellStyle name="Normal 3 3 10 7 2" xfId="10629"/>
    <cellStyle name="Normal 3 3 10 7 3" xfId="10630"/>
    <cellStyle name="Normal 3 3 10 7 4" xfId="10631"/>
    <cellStyle name="Normal 3 3 10 7 5" xfId="10632"/>
    <cellStyle name="Normal 3 3 10 7 6" xfId="10633"/>
    <cellStyle name="Normal 3 3 10 7 7" xfId="10634"/>
    <cellStyle name="Normal 3 3 10 7 8" xfId="10635"/>
    <cellStyle name="Normal 3 3 10 7 9" xfId="10636"/>
    <cellStyle name="Normal 3 3 10 8" xfId="10637"/>
    <cellStyle name="Normal 3 3 10 8 10" xfId="10638"/>
    <cellStyle name="Normal 3 3 10 8 11" xfId="10639"/>
    <cellStyle name="Normal 3 3 10 8 12" xfId="10640"/>
    <cellStyle name="Normal 3 3 10 8 13" xfId="10641"/>
    <cellStyle name="Normal 3 3 10 8 14" xfId="10642"/>
    <cellStyle name="Normal 3 3 10 8 2" xfId="10643"/>
    <cellStyle name="Normal 3 3 10 8 3" xfId="10644"/>
    <cellStyle name="Normal 3 3 10 8 4" xfId="10645"/>
    <cellStyle name="Normal 3 3 10 8 5" xfId="10646"/>
    <cellStyle name="Normal 3 3 10 8 6" xfId="10647"/>
    <cellStyle name="Normal 3 3 10 8 7" xfId="10648"/>
    <cellStyle name="Normal 3 3 10 8 8" xfId="10649"/>
    <cellStyle name="Normal 3 3 10 8 9" xfId="10650"/>
    <cellStyle name="Normal 3 3 10 9" xfId="10651"/>
    <cellStyle name="Normal 3 3 10 9 10" xfId="10652"/>
    <cellStyle name="Normal 3 3 10 9 11" xfId="10653"/>
    <cellStyle name="Normal 3 3 10 9 12" xfId="10654"/>
    <cellStyle name="Normal 3 3 10 9 13" xfId="10655"/>
    <cellStyle name="Normal 3 3 10 9 14" xfId="10656"/>
    <cellStyle name="Normal 3 3 10 9 2" xfId="10657"/>
    <cellStyle name="Normal 3 3 10 9 3" xfId="10658"/>
    <cellStyle name="Normal 3 3 10 9 4" xfId="10659"/>
    <cellStyle name="Normal 3 3 10 9 5" xfId="10660"/>
    <cellStyle name="Normal 3 3 10 9 6" xfId="10661"/>
    <cellStyle name="Normal 3 3 10 9 7" xfId="10662"/>
    <cellStyle name="Normal 3 3 10 9 8" xfId="10663"/>
    <cellStyle name="Normal 3 3 10 9 9" xfId="10664"/>
    <cellStyle name="Normal 3 3 11" xfId="10665"/>
    <cellStyle name="Normal 3 3 11 10" xfId="10666"/>
    <cellStyle name="Normal 3 3 11 10 10" xfId="10667"/>
    <cellStyle name="Normal 3 3 11 10 11" xfId="10668"/>
    <cellStyle name="Normal 3 3 11 10 12" xfId="10669"/>
    <cellStyle name="Normal 3 3 11 10 13" xfId="10670"/>
    <cellStyle name="Normal 3 3 11 10 14" xfId="10671"/>
    <cellStyle name="Normal 3 3 11 10 2" xfId="10672"/>
    <cellStyle name="Normal 3 3 11 10 3" xfId="10673"/>
    <cellStyle name="Normal 3 3 11 10 4" xfId="10674"/>
    <cellStyle name="Normal 3 3 11 10 5" xfId="10675"/>
    <cellStyle name="Normal 3 3 11 10 6" xfId="10676"/>
    <cellStyle name="Normal 3 3 11 10 7" xfId="10677"/>
    <cellStyle name="Normal 3 3 11 10 8" xfId="10678"/>
    <cellStyle name="Normal 3 3 11 10 9" xfId="10679"/>
    <cellStyle name="Normal 3 3 11 11" xfId="10680"/>
    <cellStyle name="Normal 3 3 11 12" xfId="10681"/>
    <cellStyle name="Normal 3 3 11 13" xfId="10682"/>
    <cellStyle name="Normal 3 3 11 14" xfId="10683"/>
    <cellStyle name="Normal 3 3 11 15" xfId="10684"/>
    <cellStyle name="Normal 3 3 11 16" xfId="10685"/>
    <cellStyle name="Normal 3 3 11 17" xfId="10686"/>
    <cellStyle name="Normal 3 3 11 18" xfId="10687"/>
    <cellStyle name="Normal 3 3 11 19" xfId="10688"/>
    <cellStyle name="Normal 3 3 11 2" xfId="10689"/>
    <cellStyle name="Normal 3 3 11 2 10" xfId="10690"/>
    <cellStyle name="Normal 3 3 11 2 11" xfId="10691"/>
    <cellStyle name="Normal 3 3 11 2 12" xfId="10692"/>
    <cellStyle name="Normal 3 3 11 2 13" xfId="10693"/>
    <cellStyle name="Normal 3 3 11 2 14" xfId="10694"/>
    <cellStyle name="Normal 3 3 11 2 15" xfId="10695"/>
    <cellStyle name="Normal 3 3 11 2 2" xfId="10696"/>
    <cellStyle name="Normal 3 3 11 2 2 10" xfId="10697"/>
    <cellStyle name="Normal 3 3 11 2 2 11" xfId="10698"/>
    <cellStyle name="Normal 3 3 11 2 2 12" xfId="10699"/>
    <cellStyle name="Normal 3 3 11 2 2 13" xfId="10700"/>
    <cellStyle name="Normal 3 3 11 2 2 14" xfId="10701"/>
    <cellStyle name="Normal 3 3 11 2 2 2" xfId="10702"/>
    <cellStyle name="Normal 3 3 11 2 2 3" xfId="10703"/>
    <cellStyle name="Normal 3 3 11 2 2 4" xfId="10704"/>
    <cellStyle name="Normal 3 3 11 2 2 5" xfId="10705"/>
    <cellStyle name="Normal 3 3 11 2 2 6" xfId="10706"/>
    <cellStyle name="Normal 3 3 11 2 2 7" xfId="10707"/>
    <cellStyle name="Normal 3 3 11 2 2 8" xfId="10708"/>
    <cellStyle name="Normal 3 3 11 2 2 9" xfId="10709"/>
    <cellStyle name="Normal 3 3 11 2 3" xfId="10710"/>
    <cellStyle name="Normal 3 3 11 2 4" xfId="10711"/>
    <cellStyle name="Normal 3 3 11 2 5" xfId="10712"/>
    <cellStyle name="Normal 3 3 11 2 6" xfId="10713"/>
    <cellStyle name="Normal 3 3 11 2 7" xfId="10714"/>
    <cellStyle name="Normal 3 3 11 2 8" xfId="10715"/>
    <cellStyle name="Normal 3 3 11 2 9" xfId="10716"/>
    <cellStyle name="Normal 3 3 11 20" xfId="10717"/>
    <cellStyle name="Normal 3 3 11 21" xfId="10718"/>
    <cellStyle name="Normal 3 3 11 22" xfId="10719"/>
    <cellStyle name="Normal 3 3 11 23" xfId="10720"/>
    <cellStyle name="Normal 3 3 11 3" xfId="10721"/>
    <cellStyle name="Normal 3 3 11 3 10" xfId="10722"/>
    <cellStyle name="Normal 3 3 11 3 11" xfId="10723"/>
    <cellStyle name="Normal 3 3 11 3 12" xfId="10724"/>
    <cellStyle name="Normal 3 3 11 3 13" xfId="10725"/>
    <cellStyle name="Normal 3 3 11 3 14" xfId="10726"/>
    <cellStyle name="Normal 3 3 11 3 15" xfId="10727"/>
    <cellStyle name="Normal 3 3 11 3 2" xfId="10728"/>
    <cellStyle name="Normal 3 3 11 3 2 10" xfId="10729"/>
    <cellStyle name="Normal 3 3 11 3 2 11" xfId="10730"/>
    <cellStyle name="Normal 3 3 11 3 2 12" xfId="10731"/>
    <cellStyle name="Normal 3 3 11 3 2 13" xfId="10732"/>
    <cellStyle name="Normal 3 3 11 3 2 14" xfId="10733"/>
    <cellStyle name="Normal 3 3 11 3 2 2" xfId="10734"/>
    <cellStyle name="Normal 3 3 11 3 2 3" xfId="10735"/>
    <cellStyle name="Normal 3 3 11 3 2 4" xfId="10736"/>
    <cellStyle name="Normal 3 3 11 3 2 5" xfId="10737"/>
    <cellStyle name="Normal 3 3 11 3 2 6" xfId="10738"/>
    <cellStyle name="Normal 3 3 11 3 2 7" xfId="10739"/>
    <cellStyle name="Normal 3 3 11 3 2 8" xfId="10740"/>
    <cellStyle name="Normal 3 3 11 3 2 9" xfId="10741"/>
    <cellStyle name="Normal 3 3 11 3 3" xfId="10742"/>
    <cellStyle name="Normal 3 3 11 3 4" xfId="10743"/>
    <cellStyle name="Normal 3 3 11 3 5" xfId="10744"/>
    <cellStyle name="Normal 3 3 11 3 6" xfId="10745"/>
    <cellStyle name="Normal 3 3 11 3 7" xfId="10746"/>
    <cellStyle name="Normal 3 3 11 3 8" xfId="10747"/>
    <cellStyle name="Normal 3 3 11 3 9" xfId="10748"/>
    <cellStyle name="Normal 3 3 11 4" xfId="10749"/>
    <cellStyle name="Normal 3 3 11 4 10" xfId="10750"/>
    <cellStyle name="Normal 3 3 11 4 11" xfId="10751"/>
    <cellStyle name="Normal 3 3 11 4 12" xfId="10752"/>
    <cellStyle name="Normal 3 3 11 4 13" xfId="10753"/>
    <cellStyle name="Normal 3 3 11 4 14" xfId="10754"/>
    <cellStyle name="Normal 3 3 11 4 15" xfId="10755"/>
    <cellStyle name="Normal 3 3 11 4 2" xfId="10756"/>
    <cellStyle name="Normal 3 3 11 4 2 10" xfId="10757"/>
    <cellStyle name="Normal 3 3 11 4 2 11" xfId="10758"/>
    <cellStyle name="Normal 3 3 11 4 2 12" xfId="10759"/>
    <cellStyle name="Normal 3 3 11 4 2 13" xfId="10760"/>
    <cellStyle name="Normal 3 3 11 4 2 14" xfId="10761"/>
    <cellStyle name="Normal 3 3 11 4 2 2" xfId="10762"/>
    <cellStyle name="Normal 3 3 11 4 2 3" xfId="10763"/>
    <cellStyle name="Normal 3 3 11 4 2 4" xfId="10764"/>
    <cellStyle name="Normal 3 3 11 4 2 5" xfId="10765"/>
    <cellStyle name="Normal 3 3 11 4 2 6" xfId="10766"/>
    <cellStyle name="Normal 3 3 11 4 2 7" xfId="10767"/>
    <cellStyle name="Normal 3 3 11 4 2 8" xfId="10768"/>
    <cellStyle name="Normal 3 3 11 4 2 9" xfId="10769"/>
    <cellStyle name="Normal 3 3 11 4 3" xfId="10770"/>
    <cellStyle name="Normal 3 3 11 4 4" xfId="10771"/>
    <cellStyle name="Normal 3 3 11 4 5" xfId="10772"/>
    <cellStyle name="Normal 3 3 11 4 6" xfId="10773"/>
    <cellStyle name="Normal 3 3 11 4 7" xfId="10774"/>
    <cellStyle name="Normal 3 3 11 4 8" xfId="10775"/>
    <cellStyle name="Normal 3 3 11 4 9" xfId="10776"/>
    <cellStyle name="Normal 3 3 11 5" xfId="10777"/>
    <cellStyle name="Normal 3 3 11 5 10" xfId="10778"/>
    <cellStyle name="Normal 3 3 11 5 11" xfId="10779"/>
    <cellStyle name="Normal 3 3 11 5 12" xfId="10780"/>
    <cellStyle name="Normal 3 3 11 5 13" xfId="10781"/>
    <cellStyle name="Normal 3 3 11 5 14" xfId="10782"/>
    <cellStyle name="Normal 3 3 11 5 2" xfId="10783"/>
    <cellStyle name="Normal 3 3 11 5 3" xfId="10784"/>
    <cellStyle name="Normal 3 3 11 5 4" xfId="10785"/>
    <cellStyle name="Normal 3 3 11 5 5" xfId="10786"/>
    <cellStyle name="Normal 3 3 11 5 6" xfId="10787"/>
    <cellStyle name="Normal 3 3 11 5 7" xfId="10788"/>
    <cellStyle name="Normal 3 3 11 5 8" xfId="10789"/>
    <cellStyle name="Normal 3 3 11 5 9" xfId="10790"/>
    <cellStyle name="Normal 3 3 11 6" xfId="10791"/>
    <cellStyle name="Normal 3 3 11 6 10" xfId="10792"/>
    <cellStyle name="Normal 3 3 11 6 11" xfId="10793"/>
    <cellStyle name="Normal 3 3 11 6 12" xfId="10794"/>
    <cellStyle name="Normal 3 3 11 6 13" xfId="10795"/>
    <cellStyle name="Normal 3 3 11 6 14" xfId="10796"/>
    <cellStyle name="Normal 3 3 11 6 2" xfId="10797"/>
    <cellStyle name="Normal 3 3 11 6 3" xfId="10798"/>
    <cellStyle name="Normal 3 3 11 6 4" xfId="10799"/>
    <cellStyle name="Normal 3 3 11 6 5" xfId="10800"/>
    <cellStyle name="Normal 3 3 11 6 6" xfId="10801"/>
    <cellStyle name="Normal 3 3 11 6 7" xfId="10802"/>
    <cellStyle name="Normal 3 3 11 6 8" xfId="10803"/>
    <cellStyle name="Normal 3 3 11 6 9" xfId="10804"/>
    <cellStyle name="Normal 3 3 11 7" xfId="10805"/>
    <cellStyle name="Normal 3 3 11 7 10" xfId="10806"/>
    <cellStyle name="Normal 3 3 11 7 11" xfId="10807"/>
    <cellStyle name="Normal 3 3 11 7 12" xfId="10808"/>
    <cellStyle name="Normal 3 3 11 7 13" xfId="10809"/>
    <cellStyle name="Normal 3 3 11 7 14" xfId="10810"/>
    <cellStyle name="Normal 3 3 11 7 2" xfId="10811"/>
    <cellStyle name="Normal 3 3 11 7 3" xfId="10812"/>
    <cellStyle name="Normal 3 3 11 7 4" xfId="10813"/>
    <cellStyle name="Normal 3 3 11 7 5" xfId="10814"/>
    <cellStyle name="Normal 3 3 11 7 6" xfId="10815"/>
    <cellStyle name="Normal 3 3 11 7 7" xfId="10816"/>
    <cellStyle name="Normal 3 3 11 7 8" xfId="10817"/>
    <cellStyle name="Normal 3 3 11 7 9" xfId="10818"/>
    <cellStyle name="Normal 3 3 11 8" xfId="10819"/>
    <cellStyle name="Normal 3 3 11 8 10" xfId="10820"/>
    <cellStyle name="Normal 3 3 11 8 11" xfId="10821"/>
    <cellStyle name="Normal 3 3 11 8 12" xfId="10822"/>
    <cellStyle name="Normal 3 3 11 8 13" xfId="10823"/>
    <cellStyle name="Normal 3 3 11 8 14" xfId="10824"/>
    <cellStyle name="Normal 3 3 11 8 2" xfId="10825"/>
    <cellStyle name="Normal 3 3 11 8 3" xfId="10826"/>
    <cellStyle name="Normal 3 3 11 8 4" xfId="10827"/>
    <cellStyle name="Normal 3 3 11 8 5" xfId="10828"/>
    <cellStyle name="Normal 3 3 11 8 6" xfId="10829"/>
    <cellStyle name="Normal 3 3 11 8 7" xfId="10830"/>
    <cellStyle name="Normal 3 3 11 8 8" xfId="10831"/>
    <cellStyle name="Normal 3 3 11 8 9" xfId="10832"/>
    <cellStyle name="Normal 3 3 11 9" xfId="10833"/>
    <cellStyle name="Normal 3 3 11 9 10" xfId="10834"/>
    <cellStyle name="Normal 3 3 11 9 11" xfId="10835"/>
    <cellStyle name="Normal 3 3 11 9 12" xfId="10836"/>
    <cellStyle name="Normal 3 3 11 9 13" xfId="10837"/>
    <cellStyle name="Normal 3 3 11 9 14" xfId="10838"/>
    <cellStyle name="Normal 3 3 11 9 2" xfId="10839"/>
    <cellStyle name="Normal 3 3 11 9 3" xfId="10840"/>
    <cellStyle name="Normal 3 3 11 9 4" xfId="10841"/>
    <cellStyle name="Normal 3 3 11 9 5" xfId="10842"/>
    <cellStyle name="Normal 3 3 11 9 6" xfId="10843"/>
    <cellStyle name="Normal 3 3 11 9 7" xfId="10844"/>
    <cellStyle name="Normal 3 3 11 9 8" xfId="10845"/>
    <cellStyle name="Normal 3 3 11 9 9" xfId="10846"/>
    <cellStyle name="Normal 3 3 12" xfId="10847"/>
    <cellStyle name="Normal 3 3 12 10" xfId="10848"/>
    <cellStyle name="Normal 3 3 12 10 10" xfId="10849"/>
    <cellStyle name="Normal 3 3 12 10 11" xfId="10850"/>
    <cellStyle name="Normal 3 3 12 10 12" xfId="10851"/>
    <cellStyle name="Normal 3 3 12 10 13" xfId="10852"/>
    <cellStyle name="Normal 3 3 12 10 14" xfId="10853"/>
    <cellStyle name="Normal 3 3 12 10 2" xfId="10854"/>
    <cellStyle name="Normal 3 3 12 10 3" xfId="10855"/>
    <cellStyle name="Normal 3 3 12 10 4" xfId="10856"/>
    <cellStyle name="Normal 3 3 12 10 5" xfId="10857"/>
    <cellStyle name="Normal 3 3 12 10 6" xfId="10858"/>
    <cellStyle name="Normal 3 3 12 10 7" xfId="10859"/>
    <cellStyle name="Normal 3 3 12 10 8" xfId="10860"/>
    <cellStyle name="Normal 3 3 12 10 9" xfId="10861"/>
    <cellStyle name="Normal 3 3 12 11" xfId="10862"/>
    <cellStyle name="Normal 3 3 12 12" xfId="10863"/>
    <cellStyle name="Normal 3 3 12 13" xfId="10864"/>
    <cellStyle name="Normal 3 3 12 14" xfId="10865"/>
    <cellStyle name="Normal 3 3 12 15" xfId="10866"/>
    <cellStyle name="Normal 3 3 12 16" xfId="10867"/>
    <cellStyle name="Normal 3 3 12 17" xfId="10868"/>
    <cellStyle name="Normal 3 3 12 18" xfId="10869"/>
    <cellStyle name="Normal 3 3 12 19" xfId="10870"/>
    <cellStyle name="Normal 3 3 12 2" xfId="10871"/>
    <cellStyle name="Normal 3 3 12 2 10" xfId="10872"/>
    <cellStyle name="Normal 3 3 12 2 11" xfId="10873"/>
    <cellStyle name="Normal 3 3 12 2 12" xfId="10874"/>
    <cellStyle name="Normal 3 3 12 2 13" xfId="10875"/>
    <cellStyle name="Normal 3 3 12 2 14" xfId="10876"/>
    <cellStyle name="Normal 3 3 12 2 15" xfId="10877"/>
    <cellStyle name="Normal 3 3 12 2 2" xfId="10878"/>
    <cellStyle name="Normal 3 3 12 2 2 10" xfId="10879"/>
    <cellStyle name="Normal 3 3 12 2 2 11" xfId="10880"/>
    <cellStyle name="Normal 3 3 12 2 2 12" xfId="10881"/>
    <cellStyle name="Normal 3 3 12 2 2 13" xfId="10882"/>
    <cellStyle name="Normal 3 3 12 2 2 14" xfId="10883"/>
    <cellStyle name="Normal 3 3 12 2 2 2" xfId="10884"/>
    <cellStyle name="Normal 3 3 12 2 2 3" xfId="10885"/>
    <cellStyle name="Normal 3 3 12 2 2 4" xfId="10886"/>
    <cellStyle name="Normal 3 3 12 2 2 5" xfId="10887"/>
    <cellStyle name="Normal 3 3 12 2 2 6" xfId="10888"/>
    <cellStyle name="Normal 3 3 12 2 2 7" xfId="10889"/>
    <cellStyle name="Normal 3 3 12 2 2 8" xfId="10890"/>
    <cellStyle name="Normal 3 3 12 2 2 9" xfId="10891"/>
    <cellStyle name="Normal 3 3 12 2 3" xfId="10892"/>
    <cellStyle name="Normal 3 3 12 2 4" xfId="10893"/>
    <cellStyle name="Normal 3 3 12 2 5" xfId="10894"/>
    <cellStyle name="Normal 3 3 12 2 6" xfId="10895"/>
    <cellStyle name="Normal 3 3 12 2 7" xfId="10896"/>
    <cellStyle name="Normal 3 3 12 2 8" xfId="10897"/>
    <cellStyle name="Normal 3 3 12 2 9" xfId="10898"/>
    <cellStyle name="Normal 3 3 12 20" xfId="10899"/>
    <cellStyle name="Normal 3 3 12 21" xfId="10900"/>
    <cellStyle name="Normal 3 3 12 22" xfId="10901"/>
    <cellStyle name="Normal 3 3 12 23" xfId="10902"/>
    <cellStyle name="Normal 3 3 12 3" xfId="10903"/>
    <cellStyle name="Normal 3 3 12 3 10" xfId="10904"/>
    <cellStyle name="Normal 3 3 12 3 11" xfId="10905"/>
    <cellStyle name="Normal 3 3 12 3 12" xfId="10906"/>
    <cellStyle name="Normal 3 3 12 3 13" xfId="10907"/>
    <cellStyle name="Normal 3 3 12 3 14" xfId="10908"/>
    <cellStyle name="Normal 3 3 12 3 15" xfId="10909"/>
    <cellStyle name="Normal 3 3 12 3 2" xfId="10910"/>
    <cellStyle name="Normal 3 3 12 3 2 10" xfId="10911"/>
    <cellStyle name="Normal 3 3 12 3 2 11" xfId="10912"/>
    <cellStyle name="Normal 3 3 12 3 2 12" xfId="10913"/>
    <cellStyle name="Normal 3 3 12 3 2 13" xfId="10914"/>
    <cellStyle name="Normal 3 3 12 3 2 14" xfId="10915"/>
    <cellStyle name="Normal 3 3 12 3 2 2" xfId="10916"/>
    <cellStyle name="Normal 3 3 12 3 2 3" xfId="10917"/>
    <cellStyle name="Normal 3 3 12 3 2 4" xfId="10918"/>
    <cellStyle name="Normal 3 3 12 3 2 5" xfId="10919"/>
    <cellStyle name="Normal 3 3 12 3 2 6" xfId="10920"/>
    <cellStyle name="Normal 3 3 12 3 2 7" xfId="10921"/>
    <cellStyle name="Normal 3 3 12 3 2 8" xfId="10922"/>
    <cellStyle name="Normal 3 3 12 3 2 9" xfId="10923"/>
    <cellStyle name="Normal 3 3 12 3 3" xfId="10924"/>
    <cellStyle name="Normal 3 3 12 3 4" xfId="10925"/>
    <cellStyle name="Normal 3 3 12 3 5" xfId="10926"/>
    <cellStyle name="Normal 3 3 12 3 6" xfId="10927"/>
    <cellStyle name="Normal 3 3 12 3 7" xfId="10928"/>
    <cellStyle name="Normal 3 3 12 3 8" xfId="10929"/>
    <cellStyle name="Normal 3 3 12 3 9" xfId="10930"/>
    <cellStyle name="Normal 3 3 12 4" xfId="10931"/>
    <cellStyle name="Normal 3 3 12 4 10" xfId="10932"/>
    <cellStyle name="Normal 3 3 12 4 11" xfId="10933"/>
    <cellStyle name="Normal 3 3 12 4 12" xfId="10934"/>
    <cellStyle name="Normal 3 3 12 4 13" xfId="10935"/>
    <cellStyle name="Normal 3 3 12 4 14" xfId="10936"/>
    <cellStyle name="Normal 3 3 12 4 15" xfId="10937"/>
    <cellStyle name="Normal 3 3 12 4 2" xfId="10938"/>
    <cellStyle name="Normal 3 3 12 4 2 10" xfId="10939"/>
    <cellStyle name="Normal 3 3 12 4 2 11" xfId="10940"/>
    <cellStyle name="Normal 3 3 12 4 2 12" xfId="10941"/>
    <cellStyle name="Normal 3 3 12 4 2 13" xfId="10942"/>
    <cellStyle name="Normal 3 3 12 4 2 14" xfId="10943"/>
    <cellStyle name="Normal 3 3 12 4 2 2" xfId="10944"/>
    <cellStyle name="Normal 3 3 12 4 2 3" xfId="10945"/>
    <cellStyle name="Normal 3 3 12 4 2 4" xfId="10946"/>
    <cellStyle name="Normal 3 3 12 4 2 5" xfId="10947"/>
    <cellStyle name="Normal 3 3 12 4 2 6" xfId="10948"/>
    <cellStyle name="Normal 3 3 12 4 2 7" xfId="10949"/>
    <cellStyle name="Normal 3 3 12 4 2 8" xfId="10950"/>
    <cellStyle name="Normal 3 3 12 4 2 9" xfId="10951"/>
    <cellStyle name="Normal 3 3 12 4 3" xfId="10952"/>
    <cellStyle name="Normal 3 3 12 4 4" xfId="10953"/>
    <cellStyle name="Normal 3 3 12 4 5" xfId="10954"/>
    <cellStyle name="Normal 3 3 12 4 6" xfId="10955"/>
    <cellStyle name="Normal 3 3 12 4 7" xfId="10956"/>
    <cellStyle name="Normal 3 3 12 4 8" xfId="10957"/>
    <cellStyle name="Normal 3 3 12 4 9" xfId="10958"/>
    <cellStyle name="Normal 3 3 12 5" xfId="10959"/>
    <cellStyle name="Normal 3 3 12 5 10" xfId="10960"/>
    <cellStyle name="Normal 3 3 12 5 11" xfId="10961"/>
    <cellStyle name="Normal 3 3 12 5 12" xfId="10962"/>
    <cellStyle name="Normal 3 3 12 5 13" xfId="10963"/>
    <cellStyle name="Normal 3 3 12 5 14" xfId="10964"/>
    <cellStyle name="Normal 3 3 12 5 2" xfId="10965"/>
    <cellStyle name="Normal 3 3 12 5 3" xfId="10966"/>
    <cellStyle name="Normal 3 3 12 5 4" xfId="10967"/>
    <cellStyle name="Normal 3 3 12 5 5" xfId="10968"/>
    <cellStyle name="Normal 3 3 12 5 6" xfId="10969"/>
    <cellStyle name="Normal 3 3 12 5 7" xfId="10970"/>
    <cellStyle name="Normal 3 3 12 5 8" xfId="10971"/>
    <cellStyle name="Normal 3 3 12 5 9" xfId="10972"/>
    <cellStyle name="Normal 3 3 12 6" xfId="10973"/>
    <cellStyle name="Normal 3 3 12 6 10" xfId="10974"/>
    <cellStyle name="Normal 3 3 12 6 11" xfId="10975"/>
    <cellStyle name="Normal 3 3 12 6 12" xfId="10976"/>
    <cellStyle name="Normal 3 3 12 6 13" xfId="10977"/>
    <cellStyle name="Normal 3 3 12 6 14" xfId="10978"/>
    <cellStyle name="Normal 3 3 12 6 2" xfId="10979"/>
    <cellStyle name="Normal 3 3 12 6 3" xfId="10980"/>
    <cellStyle name="Normal 3 3 12 6 4" xfId="10981"/>
    <cellStyle name="Normal 3 3 12 6 5" xfId="10982"/>
    <cellStyle name="Normal 3 3 12 6 6" xfId="10983"/>
    <cellStyle name="Normal 3 3 12 6 7" xfId="10984"/>
    <cellStyle name="Normal 3 3 12 6 8" xfId="10985"/>
    <cellStyle name="Normal 3 3 12 6 9" xfId="10986"/>
    <cellStyle name="Normal 3 3 12 7" xfId="10987"/>
    <cellStyle name="Normal 3 3 12 7 10" xfId="10988"/>
    <cellStyle name="Normal 3 3 12 7 11" xfId="10989"/>
    <cellStyle name="Normal 3 3 12 7 12" xfId="10990"/>
    <cellStyle name="Normal 3 3 12 7 13" xfId="10991"/>
    <cellStyle name="Normal 3 3 12 7 14" xfId="10992"/>
    <cellStyle name="Normal 3 3 12 7 2" xfId="10993"/>
    <cellStyle name="Normal 3 3 12 7 3" xfId="10994"/>
    <cellStyle name="Normal 3 3 12 7 4" xfId="10995"/>
    <cellStyle name="Normal 3 3 12 7 5" xfId="10996"/>
    <cellStyle name="Normal 3 3 12 7 6" xfId="10997"/>
    <cellStyle name="Normal 3 3 12 7 7" xfId="10998"/>
    <cellStyle name="Normal 3 3 12 7 8" xfId="10999"/>
    <cellStyle name="Normal 3 3 12 7 9" xfId="11000"/>
    <cellStyle name="Normal 3 3 12 8" xfId="11001"/>
    <cellStyle name="Normal 3 3 12 8 10" xfId="11002"/>
    <cellStyle name="Normal 3 3 12 8 11" xfId="11003"/>
    <cellStyle name="Normal 3 3 12 8 12" xfId="11004"/>
    <cellStyle name="Normal 3 3 12 8 13" xfId="11005"/>
    <cellStyle name="Normal 3 3 12 8 14" xfId="11006"/>
    <cellStyle name="Normal 3 3 12 8 2" xfId="11007"/>
    <cellStyle name="Normal 3 3 12 8 3" xfId="11008"/>
    <cellStyle name="Normal 3 3 12 8 4" xfId="11009"/>
    <cellStyle name="Normal 3 3 12 8 5" xfId="11010"/>
    <cellStyle name="Normal 3 3 12 8 6" xfId="11011"/>
    <cellStyle name="Normal 3 3 12 8 7" xfId="11012"/>
    <cellStyle name="Normal 3 3 12 8 8" xfId="11013"/>
    <cellStyle name="Normal 3 3 12 8 9" xfId="11014"/>
    <cellStyle name="Normal 3 3 12 9" xfId="11015"/>
    <cellStyle name="Normal 3 3 12 9 10" xfId="11016"/>
    <cellStyle name="Normal 3 3 12 9 11" xfId="11017"/>
    <cellStyle name="Normal 3 3 12 9 12" xfId="11018"/>
    <cellStyle name="Normal 3 3 12 9 13" xfId="11019"/>
    <cellStyle name="Normal 3 3 12 9 14" xfId="11020"/>
    <cellStyle name="Normal 3 3 12 9 2" xfId="11021"/>
    <cellStyle name="Normal 3 3 12 9 3" xfId="11022"/>
    <cellStyle name="Normal 3 3 12 9 4" xfId="11023"/>
    <cellStyle name="Normal 3 3 12 9 5" xfId="11024"/>
    <cellStyle name="Normal 3 3 12 9 6" xfId="11025"/>
    <cellStyle name="Normal 3 3 12 9 7" xfId="11026"/>
    <cellStyle name="Normal 3 3 12 9 8" xfId="11027"/>
    <cellStyle name="Normal 3 3 12 9 9" xfId="11028"/>
    <cellStyle name="Normal 3 3 13" xfId="11029"/>
    <cellStyle name="Normal 3 3 13 10" xfId="11030"/>
    <cellStyle name="Normal 3 3 13 10 10" xfId="11031"/>
    <cellStyle name="Normal 3 3 13 10 11" xfId="11032"/>
    <cellStyle name="Normal 3 3 13 10 12" xfId="11033"/>
    <cellStyle name="Normal 3 3 13 10 13" xfId="11034"/>
    <cellStyle name="Normal 3 3 13 10 14" xfId="11035"/>
    <cellStyle name="Normal 3 3 13 10 2" xfId="11036"/>
    <cellStyle name="Normal 3 3 13 10 3" xfId="11037"/>
    <cellStyle name="Normal 3 3 13 10 4" xfId="11038"/>
    <cellStyle name="Normal 3 3 13 10 5" xfId="11039"/>
    <cellStyle name="Normal 3 3 13 10 6" xfId="11040"/>
    <cellStyle name="Normal 3 3 13 10 7" xfId="11041"/>
    <cellStyle name="Normal 3 3 13 10 8" xfId="11042"/>
    <cellStyle name="Normal 3 3 13 10 9" xfId="11043"/>
    <cellStyle name="Normal 3 3 13 11" xfId="11044"/>
    <cellStyle name="Normal 3 3 13 12" xfId="11045"/>
    <cellStyle name="Normal 3 3 13 13" xfId="11046"/>
    <cellStyle name="Normal 3 3 13 14" xfId="11047"/>
    <cellStyle name="Normal 3 3 13 15" xfId="11048"/>
    <cellStyle name="Normal 3 3 13 16" xfId="11049"/>
    <cellStyle name="Normal 3 3 13 17" xfId="11050"/>
    <cellStyle name="Normal 3 3 13 18" xfId="11051"/>
    <cellStyle name="Normal 3 3 13 19" xfId="11052"/>
    <cellStyle name="Normal 3 3 13 2" xfId="11053"/>
    <cellStyle name="Normal 3 3 13 2 10" xfId="11054"/>
    <cellStyle name="Normal 3 3 13 2 11" xfId="11055"/>
    <cellStyle name="Normal 3 3 13 2 12" xfId="11056"/>
    <cellStyle name="Normal 3 3 13 2 13" xfId="11057"/>
    <cellStyle name="Normal 3 3 13 2 14" xfId="11058"/>
    <cellStyle name="Normal 3 3 13 2 15" xfId="11059"/>
    <cellStyle name="Normal 3 3 13 2 2" xfId="11060"/>
    <cellStyle name="Normal 3 3 13 2 2 10" xfId="11061"/>
    <cellStyle name="Normal 3 3 13 2 2 11" xfId="11062"/>
    <cellStyle name="Normal 3 3 13 2 2 12" xfId="11063"/>
    <cellStyle name="Normal 3 3 13 2 2 13" xfId="11064"/>
    <cellStyle name="Normal 3 3 13 2 2 14" xfId="11065"/>
    <cellStyle name="Normal 3 3 13 2 2 2" xfId="11066"/>
    <cellStyle name="Normal 3 3 13 2 2 3" xfId="11067"/>
    <cellStyle name="Normal 3 3 13 2 2 4" xfId="11068"/>
    <cellStyle name="Normal 3 3 13 2 2 5" xfId="11069"/>
    <cellStyle name="Normal 3 3 13 2 2 6" xfId="11070"/>
    <cellStyle name="Normal 3 3 13 2 2 7" xfId="11071"/>
    <cellStyle name="Normal 3 3 13 2 2 8" xfId="11072"/>
    <cellStyle name="Normal 3 3 13 2 2 9" xfId="11073"/>
    <cellStyle name="Normal 3 3 13 2 3" xfId="11074"/>
    <cellStyle name="Normal 3 3 13 2 4" xfId="11075"/>
    <cellStyle name="Normal 3 3 13 2 5" xfId="11076"/>
    <cellStyle name="Normal 3 3 13 2 6" xfId="11077"/>
    <cellStyle name="Normal 3 3 13 2 7" xfId="11078"/>
    <cellStyle name="Normal 3 3 13 2 8" xfId="11079"/>
    <cellStyle name="Normal 3 3 13 2 9" xfId="11080"/>
    <cellStyle name="Normal 3 3 13 20" xfId="11081"/>
    <cellStyle name="Normal 3 3 13 21" xfId="11082"/>
    <cellStyle name="Normal 3 3 13 22" xfId="11083"/>
    <cellStyle name="Normal 3 3 13 23" xfId="11084"/>
    <cellStyle name="Normal 3 3 13 3" xfId="11085"/>
    <cellStyle name="Normal 3 3 13 3 10" xfId="11086"/>
    <cellStyle name="Normal 3 3 13 3 11" xfId="11087"/>
    <cellStyle name="Normal 3 3 13 3 12" xfId="11088"/>
    <cellStyle name="Normal 3 3 13 3 13" xfId="11089"/>
    <cellStyle name="Normal 3 3 13 3 14" xfId="11090"/>
    <cellStyle name="Normal 3 3 13 3 15" xfId="11091"/>
    <cellStyle name="Normal 3 3 13 3 2" xfId="11092"/>
    <cellStyle name="Normal 3 3 13 3 2 10" xfId="11093"/>
    <cellStyle name="Normal 3 3 13 3 2 11" xfId="11094"/>
    <cellStyle name="Normal 3 3 13 3 2 12" xfId="11095"/>
    <cellStyle name="Normal 3 3 13 3 2 13" xfId="11096"/>
    <cellStyle name="Normal 3 3 13 3 2 14" xfId="11097"/>
    <cellStyle name="Normal 3 3 13 3 2 2" xfId="11098"/>
    <cellStyle name="Normal 3 3 13 3 2 3" xfId="11099"/>
    <cellStyle name="Normal 3 3 13 3 2 4" xfId="11100"/>
    <cellStyle name="Normal 3 3 13 3 2 5" xfId="11101"/>
    <cellStyle name="Normal 3 3 13 3 2 6" xfId="11102"/>
    <cellStyle name="Normal 3 3 13 3 2 7" xfId="11103"/>
    <cellStyle name="Normal 3 3 13 3 2 8" xfId="11104"/>
    <cellStyle name="Normal 3 3 13 3 2 9" xfId="11105"/>
    <cellStyle name="Normal 3 3 13 3 3" xfId="11106"/>
    <cellStyle name="Normal 3 3 13 3 4" xfId="11107"/>
    <cellStyle name="Normal 3 3 13 3 5" xfId="11108"/>
    <cellStyle name="Normal 3 3 13 3 6" xfId="11109"/>
    <cellStyle name="Normal 3 3 13 3 7" xfId="11110"/>
    <cellStyle name="Normal 3 3 13 3 8" xfId="11111"/>
    <cellStyle name="Normal 3 3 13 3 9" xfId="11112"/>
    <cellStyle name="Normal 3 3 13 4" xfId="11113"/>
    <cellStyle name="Normal 3 3 13 4 10" xfId="11114"/>
    <cellStyle name="Normal 3 3 13 4 11" xfId="11115"/>
    <cellStyle name="Normal 3 3 13 4 12" xfId="11116"/>
    <cellStyle name="Normal 3 3 13 4 13" xfId="11117"/>
    <cellStyle name="Normal 3 3 13 4 14" xfId="11118"/>
    <cellStyle name="Normal 3 3 13 4 15" xfId="11119"/>
    <cellStyle name="Normal 3 3 13 4 2" xfId="11120"/>
    <cellStyle name="Normal 3 3 13 4 2 10" xfId="11121"/>
    <cellStyle name="Normal 3 3 13 4 2 11" xfId="11122"/>
    <cellStyle name="Normal 3 3 13 4 2 12" xfId="11123"/>
    <cellStyle name="Normal 3 3 13 4 2 13" xfId="11124"/>
    <cellStyle name="Normal 3 3 13 4 2 14" xfId="11125"/>
    <cellStyle name="Normal 3 3 13 4 2 2" xfId="11126"/>
    <cellStyle name="Normal 3 3 13 4 2 3" xfId="11127"/>
    <cellStyle name="Normal 3 3 13 4 2 4" xfId="11128"/>
    <cellStyle name="Normal 3 3 13 4 2 5" xfId="11129"/>
    <cellStyle name="Normal 3 3 13 4 2 6" xfId="11130"/>
    <cellStyle name="Normal 3 3 13 4 2 7" xfId="11131"/>
    <cellStyle name="Normal 3 3 13 4 2 8" xfId="11132"/>
    <cellStyle name="Normal 3 3 13 4 2 9" xfId="11133"/>
    <cellStyle name="Normal 3 3 13 4 3" xfId="11134"/>
    <cellStyle name="Normal 3 3 13 4 4" xfId="11135"/>
    <cellStyle name="Normal 3 3 13 4 5" xfId="11136"/>
    <cellStyle name="Normal 3 3 13 4 6" xfId="11137"/>
    <cellStyle name="Normal 3 3 13 4 7" xfId="11138"/>
    <cellStyle name="Normal 3 3 13 4 8" xfId="11139"/>
    <cellStyle name="Normal 3 3 13 4 9" xfId="11140"/>
    <cellStyle name="Normal 3 3 13 5" xfId="11141"/>
    <cellStyle name="Normal 3 3 13 5 10" xfId="11142"/>
    <cellStyle name="Normal 3 3 13 5 11" xfId="11143"/>
    <cellStyle name="Normal 3 3 13 5 12" xfId="11144"/>
    <cellStyle name="Normal 3 3 13 5 13" xfId="11145"/>
    <cellStyle name="Normal 3 3 13 5 14" xfId="11146"/>
    <cellStyle name="Normal 3 3 13 5 2" xfId="11147"/>
    <cellStyle name="Normal 3 3 13 5 3" xfId="11148"/>
    <cellStyle name="Normal 3 3 13 5 4" xfId="11149"/>
    <cellStyle name="Normal 3 3 13 5 5" xfId="11150"/>
    <cellStyle name="Normal 3 3 13 5 6" xfId="11151"/>
    <cellStyle name="Normal 3 3 13 5 7" xfId="11152"/>
    <cellStyle name="Normal 3 3 13 5 8" xfId="11153"/>
    <cellStyle name="Normal 3 3 13 5 9" xfId="11154"/>
    <cellStyle name="Normal 3 3 13 6" xfId="11155"/>
    <cellStyle name="Normal 3 3 13 6 10" xfId="11156"/>
    <cellStyle name="Normal 3 3 13 6 11" xfId="11157"/>
    <cellStyle name="Normal 3 3 13 6 12" xfId="11158"/>
    <cellStyle name="Normal 3 3 13 6 13" xfId="11159"/>
    <cellStyle name="Normal 3 3 13 6 14" xfId="11160"/>
    <cellStyle name="Normal 3 3 13 6 2" xfId="11161"/>
    <cellStyle name="Normal 3 3 13 6 3" xfId="11162"/>
    <cellStyle name="Normal 3 3 13 6 4" xfId="11163"/>
    <cellStyle name="Normal 3 3 13 6 5" xfId="11164"/>
    <cellStyle name="Normal 3 3 13 6 6" xfId="11165"/>
    <cellStyle name="Normal 3 3 13 6 7" xfId="11166"/>
    <cellStyle name="Normal 3 3 13 6 8" xfId="11167"/>
    <cellStyle name="Normal 3 3 13 6 9" xfId="11168"/>
    <cellStyle name="Normal 3 3 13 7" xfId="11169"/>
    <cellStyle name="Normal 3 3 13 7 10" xfId="11170"/>
    <cellStyle name="Normal 3 3 13 7 11" xfId="11171"/>
    <cellStyle name="Normal 3 3 13 7 12" xfId="11172"/>
    <cellStyle name="Normal 3 3 13 7 13" xfId="11173"/>
    <cellStyle name="Normal 3 3 13 7 14" xfId="11174"/>
    <cellStyle name="Normal 3 3 13 7 2" xfId="11175"/>
    <cellStyle name="Normal 3 3 13 7 3" xfId="11176"/>
    <cellStyle name="Normal 3 3 13 7 4" xfId="11177"/>
    <cellStyle name="Normal 3 3 13 7 5" xfId="11178"/>
    <cellStyle name="Normal 3 3 13 7 6" xfId="11179"/>
    <cellStyle name="Normal 3 3 13 7 7" xfId="11180"/>
    <cellStyle name="Normal 3 3 13 7 8" xfId="11181"/>
    <cellStyle name="Normal 3 3 13 7 9" xfId="11182"/>
    <cellStyle name="Normal 3 3 13 8" xfId="11183"/>
    <cellStyle name="Normal 3 3 13 8 10" xfId="11184"/>
    <cellStyle name="Normal 3 3 13 8 11" xfId="11185"/>
    <cellStyle name="Normal 3 3 13 8 12" xfId="11186"/>
    <cellStyle name="Normal 3 3 13 8 13" xfId="11187"/>
    <cellStyle name="Normal 3 3 13 8 14" xfId="11188"/>
    <cellStyle name="Normal 3 3 13 8 2" xfId="11189"/>
    <cellStyle name="Normal 3 3 13 8 3" xfId="11190"/>
    <cellStyle name="Normal 3 3 13 8 4" xfId="11191"/>
    <cellStyle name="Normal 3 3 13 8 5" xfId="11192"/>
    <cellStyle name="Normal 3 3 13 8 6" xfId="11193"/>
    <cellStyle name="Normal 3 3 13 8 7" xfId="11194"/>
    <cellStyle name="Normal 3 3 13 8 8" xfId="11195"/>
    <cellStyle name="Normal 3 3 13 8 9" xfId="11196"/>
    <cellStyle name="Normal 3 3 13 9" xfId="11197"/>
    <cellStyle name="Normal 3 3 13 9 10" xfId="11198"/>
    <cellStyle name="Normal 3 3 13 9 11" xfId="11199"/>
    <cellStyle name="Normal 3 3 13 9 12" xfId="11200"/>
    <cellStyle name="Normal 3 3 13 9 13" xfId="11201"/>
    <cellStyle name="Normal 3 3 13 9 14" xfId="11202"/>
    <cellStyle name="Normal 3 3 13 9 2" xfId="11203"/>
    <cellStyle name="Normal 3 3 13 9 3" xfId="11204"/>
    <cellStyle name="Normal 3 3 13 9 4" xfId="11205"/>
    <cellStyle name="Normal 3 3 13 9 5" xfId="11206"/>
    <cellStyle name="Normal 3 3 13 9 6" xfId="11207"/>
    <cellStyle name="Normal 3 3 13 9 7" xfId="11208"/>
    <cellStyle name="Normal 3 3 13 9 8" xfId="11209"/>
    <cellStyle name="Normal 3 3 13 9 9" xfId="11210"/>
    <cellStyle name="Normal 3 3 14" xfId="11211"/>
    <cellStyle name="Normal 3 3 14 10" xfId="11212"/>
    <cellStyle name="Normal 3 3 14 10 10" xfId="11213"/>
    <cellStyle name="Normal 3 3 14 10 11" xfId="11214"/>
    <cellStyle name="Normal 3 3 14 10 12" xfId="11215"/>
    <cellStyle name="Normal 3 3 14 10 13" xfId="11216"/>
    <cellStyle name="Normal 3 3 14 10 14" xfId="11217"/>
    <cellStyle name="Normal 3 3 14 10 2" xfId="11218"/>
    <cellStyle name="Normal 3 3 14 10 3" xfId="11219"/>
    <cellStyle name="Normal 3 3 14 10 4" xfId="11220"/>
    <cellStyle name="Normal 3 3 14 10 5" xfId="11221"/>
    <cellStyle name="Normal 3 3 14 10 6" xfId="11222"/>
    <cellStyle name="Normal 3 3 14 10 7" xfId="11223"/>
    <cellStyle name="Normal 3 3 14 10 8" xfId="11224"/>
    <cellStyle name="Normal 3 3 14 10 9" xfId="11225"/>
    <cellStyle name="Normal 3 3 14 11" xfId="11226"/>
    <cellStyle name="Normal 3 3 14 12" xfId="11227"/>
    <cellStyle name="Normal 3 3 14 13" xfId="11228"/>
    <cellStyle name="Normal 3 3 14 14" xfId="11229"/>
    <cellStyle name="Normal 3 3 14 15" xfId="11230"/>
    <cellStyle name="Normal 3 3 14 16" xfId="11231"/>
    <cellStyle name="Normal 3 3 14 17" xfId="11232"/>
    <cellStyle name="Normal 3 3 14 18" xfId="11233"/>
    <cellStyle name="Normal 3 3 14 19" xfId="11234"/>
    <cellStyle name="Normal 3 3 14 2" xfId="11235"/>
    <cellStyle name="Normal 3 3 14 2 10" xfId="11236"/>
    <cellStyle name="Normal 3 3 14 2 11" xfId="11237"/>
    <cellStyle name="Normal 3 3 14 2 12" xfId="11238"/>
    <cellStyle name="Normal 3 3 14 2 13" xfId="11239"/>
    <cellStyle name="Normal 3 3 14 2 14" xfId="11240"/>
    <cellStyle name="Normal 3 3 14 2 15" xfId="11241"/>
    <cellStyle name="Normal 3 3 14 2 2" xfId="11242"/>
    <cellStyle name="Normal 3 3 14 2 2 10" xfId="11243"/>
    <cellStyle name="Normal 3 3 14 2 2 11" xfId="11244"/>
    <cellStyle name="Normal 3 3 14 2 2 12" xfId="11245"/>
    <cellStyle name="Normal 3 3 14 2 2 13" xfId="11246"/>
    <cellStyle name="Normal 3 3 14 2 2 14" xfId="11247"/>
    <cellStyle name="Normal 3 3 14 2 2 2" xfId="11248"/>
    <cellStyle name="Normal 3 3 14 2 2 3" xfId="11249"/>
    <cellStyle name="Normal 3 3 14 2 2 4" xfId="11250"/>
    <cellStyle name="Normal 3 3 14 2 2 5" xfId="11251"/>
    <cellStyle name="Normal 3 3 14 2 2 6" xfId="11252"/>
    <cellStyle name="Normal 3 3 14 2 2 7" xfId="11253"/>
    <cellStyle name="Normal 3 3 14 2 2 8" xfId="11254"/>
    <cellStyle name="Normal 3 3 14 2 2 9" xfId="11255"/>
    <cellStyle name="Normal 3 3 14 2 3" xfId="11256"/>
    <cellStyle name="Normal 3 3 14 2 4" xfId="11257"/>
    <cellStyle name="Normal 3 3 14 2 5" xfId="11258"/>
    <cellStyle name="Normal 3 3 14 2 6" xfId="11259"/>
    <cellStyle name="Normal 3 3 14 2 7" xfId="11260"/>
    <cellStyle name="Normal 3 3 14 2 8" xfId="11261"/>
    <cellStyle name="Normal 3 3 14 2 9" xfId="11262"/>
    <cellStyle name="Normal 3 3 14 20" xfId="11263"/>
    <cellStyle name="Normal 3 3 14 21" xfId="11264"/>
    <cellStyle name="Normal 3 3 14 22" xfId="11265"/>
    <cellStyle name="Normal 3 3 14 23" xfId="11266"/>
    <cellStyle name="Normal 3 3 14 3" xfId="11267"/>
    <cellStyle name="Normal 3 3 14 3 10" xfId="11268"/>
    <cellStyle name="Normal 3 3 14 3 11" xfId="11269"/>
    <cellStyle name="Normal 3 3 14 3 12" xfId="11270"/>
    <cellStyle name="Normal 3 3 14 3 13" xfId="11271"/>
    <cellStyle name="Normal 3 3 14 3 14" xfId="11272"/>
    <cellStyle name="Normal 3 3 14 3 15" xfId="11273"/>
    <cellStyle name="Normal 3 3 14 3 2" xfId="11274"/>
    <cellStyle name="Normal 3 3 14 3 2 10" xfId="11275"/>
    <cellStyle name="Normal 3 3 14 3 2 11" xfId="11276"/>
    <cellStyle name="Normal 3 3 14 3 2 12" xfId="11277"/>
    <cellStyle name="Normal 3 3 14 3 2 13" xfId="11278"/>
    <cellStyle name="Normal 3 3 14 3 2 14" xfId="11279"/>
    <cellStyle name="Normal 3 3 14 3 2 2" xfId="11280"/>
    <cellStyle name="Normal 3 3 14 3 2 3" xfId="11281"/>
    <cellStyle name="Normal 3 3 14 3 2 4" xfId="11282"/>
    <cellStyle name="Normal 3 3 14 3 2 5" xfId="11283"/>
    <cellStyle name="Normal 3 3 14 3 2 6" xfId="11284"/>
    <cellStyle name="Normal 3 3 14 3 2 7" xfId="11285"/>
    <cellStyle name="Normal 3 3 14 3 2 8" xfId="11286"/>
    <cellStyle name="Normal 3 3 14 3 2 9" xfId="11287"/>
    <cellStyle name="Normal 3 3 14 3 3" xfId="11288"/>
    <cellStyle name="Normal 3 3 14 3 4" xfId="11289"/>
    <cellStyle name="Normal 3 3 14 3 5" xfId="11290"/>
    <cellStyle name="Normal 3 3 14 3 6" xfId="11291"/>
    <cellStyle name="Normal 3 3 14 3 7" xfId="11292"/>
    <cellStyle name="Normal 3 3 14 3 8" xfId="11293"/>
    <cellStyle name="Normal 3 3 14 3 9" xfId="11294"/>
    <cellStyle name="Normal 3 3 14 4" xfId="11295"/>
    <cellStyle name="Normal 3 3 14 4 10" xfId="11296"/>
    <cellStyle name="Normal 3 3 14 4 11" xfId="11297"/>
    <cellStyle name="Normal 3 3 14 4 12" xfId="11298"/>
    <cellStyle name="Normal 3 3 14 4 13" xfId="11299"/>
    <cellStyle name="Normal 3 3 14 4 14" xfId="11300"/>
    <cellStyle name="Normal 3 3 14 4 15" xfId="11301"/>
    <cellStyle name="Normal 3 3 14 4 2" xfId="11302"/>
    <cellStyle name="Normal 3 3 14 4 2 10" xfId="11303"/>
    <cellStyle name="Normal 3 3 14 4 2 11" xfId="11304"/>
    <cellStyle name="Normal 3 3 14 4 2 12" xfId="11305"/>
    <cellStyle name="Normal 3 3 14 4 2 13" xfId="11306"/>
    <cellStyle name="Normal 3 3 14 4 2 14" xfId="11307"/>
    <cellStyle name="Normal 3 3 14 4 2 2" xfId="11308"/>
    <cellStyle name="Normal 3 3 14 4 2 3" xfId="11309"/>
    <cellStyle name="Normal 3 3 14 4 2 4" xfId="11310"/>
    <cellStyle name="Normal 3 3 14 4 2 5" xfId="11311"/>
    <cellStyle name="Normal 3 3 14 4 2 6" xfId="11312"/>
    <cellStyle name="Normal 3 3 14 4 2 7" xfId="11313"/>
    <cellStyle name="Normal 3 3 14 4 2 8" xfId="11314"/>
    <cellStyle name="Normal 3 3 14 4 2 9" xfId="11315"/>
    <cellStyle name="Normal 3 3 14 4 3" xfId="11316"/>
    <cellStyle name="Normal 3 3 14 4 4" xfId="11317"/>
    <cellStyle name="Normal 3 3 14 4 5" xfId="11318"/>
    <cellStyle name="Normal 3 3 14 4 6" xfId="11319"/>
    <cellStyle name="Normal 3 3 14 4 7" xfId="11320"/>
    <cellStyle name="Normal 3 3 14 4 8" xfId="11321"/>
    <cellStyle name="Normal 3 3 14 4 9" xfId="11322"/>
    <cellStyle name="Normal 3 3 14 5" xfId="11323"/>
    <cellStyle name="Normal 3 3 14 5 10" xfId="11324"/>
    <cellStyle name="Normal 3 3 14 5 11" xfId="11325"/>
    <cellStyle name="Normal 3 3 14 5 12" xfId="11326"/>
    <cellStyle name="Normal 3 3 14 5 13" xfId="11327"/>
    <cellStyle name="Normal 3 3 14 5 14" xfId="11328"/>
    <cellStyle name="Normal 3 3 14 5 2" xfId="11329"/>
    <cellStyle name="Normal 3 3 14 5 3" xfId="11330"/>
    <cellStyle name="Normal 3 3 14 5 4" xfId="11331"/>
    <cellStyle name="Normal 3 3 14 5 5" xfId="11332"/>
    <cellStyle name="Normal 3 3 14 5 6" xfId="11333"/>
    <cellStyle name="Normal 3 3 14 5 7" xfId="11334"/>
    <cellStyle name="Normal 3 3 14 5 8" xfId="11335"/>
    <cellStyle name="Normal 3 3 14 5 9" xfId="11336"/>
    <cellStyle name="Normal 3 3 14 6" xfId="11337"/>
    <cellStyle name="Normal 3 3 14 6 10" xfId="11338"/>
    <cellStyle name="Normal 3 3 14 6 11" xfId="11339"/>
    <cellStyle name="Normal 3 3 14 6 12" xfId="11340"/>
    <cellStyle name="Normal 3 3 14 6 13" xfId="11341"/>
    <cellStyle name="Normal 3 3 14 6 14" xfId="11342"/>
    <cellStyle name="Normal 3 3 14 6 2" xfId="11343"/>
    <cellStyle name="Normal 3 3 14 6 3" xfId="11344"/>
    <cellStyle name="Normal 3 3 14 6 4" xfId="11345"/>
    <cellStyle name="Normal 3 3 14 6 5" xfId="11346"/>
    <cellStyle name="Normal 3 3 14 6 6" xfId="11347"/>
    <cellStyle name="Normal 3 3 14 6 7" xfId="11348"/>
    <cellStyle name="Normal 3 3 14 6 8" xfId="11349"/>
    <cellStyle name="Normal 3 3 14 6 9" xfId="11350"/>
    <cellStyle name="Normal 3 3 14 7" xfId="11351"/>
    <cellStyle name="Normal 3 3 14 7 10" xfId="11352"/>
    <cellStyle name="Normal 3 3 14 7 11" xfId="11353"/>
    <cellStyle name="Normal 3 3 14 7 12" xfId="11354"/>
    <cellStyle name="Normal 3 3 14 7 13" xfId="11355"/>
    <cellStyle name="Normal 3 3 14 7 14" xfId="11356"/>
    <cellStyle name="Normal 3 3 14 7 2" xfId="11357"/>
    <cellStyle name="Normal 3 3 14 7 3" xfId="11358"/>
    <cellStyle name="Normal 3 3 14 7 4" xfId="11359"/>
    <cellStyle name="Normal 3 3 14 7 5" xfId="11360"/>
    <cellStyle name="Normal 3 3 14 7 6" xfId="11361"/>
    <cellStyle name="Normal 3 3 14 7 7" xfId="11362"/>
    <cellStyle name="Normal 3 3 14 7 8" xfId="11363"/>
    <cellStyle name="Normal 3 3 14 7 9" xfId="11364"/>
    <cellStyle name="Normal 3 3 14 8" xfId="11365"/>
    <cellStyle name="Normal 3 3 14 8 10" xfId="11366"/>
    <cellStyle name="Normal 3 3 14 8 11" xfId="11367"/>
    <cellStyle name="Normal 3 3 14 8 12" xfId="11368"/>
    <cellStyle name="Normal 3 3 14 8 13" xfId="11369"/>
    <cellStyle name="Normal 3 3 14 8 14" xfId="11370"/>
    <cellStyle name="Normal 3 3 14 8 2" xfId="11371"/>
    <cellStyle name="Normal 3 3 14 8 3" xfId="11372"/>
    <cellStyle name="Normal 3 3 14 8 4" xfId="11373"/>
    <cellStyle name="Normal 3 3 14 8 5" xfId="11374"/>
    <cellStyle name="Normal 3 3 14 8 6" xfId="11375"/>
    <cellStyle name="Normal 3 3 14 8 7" xfId="11376"/>
    <cellStyle name="Normal 3 3 14 8 8" xfId="11377"/>
    <cellStyle name="Normal 3 3 14 8 9" xfId="11378"/>
    <cellStyle name="Normal 3 3 14 9" xfId="11379"/>
    <cellStyle name="Normal 3 3 14 9 10" xfId="11380"/>
    <cellStyle name="Normal 3 3 14 9 11" xfId="11381"/>
    <cellStyle name="Normal 3 3 14 9 12" xfId="11382"/>
    <cellStyle name="Normal 3 3 14 9 13" xfId="11383"/>
    <cellStyle name="Normal 3 3 14 9 14" xfId="11384"/>
    <cellStyle name="Normal 3 3 14 9 2" xfId="11385"/>
    <cellStyle name="Normal 3 3 14 9 3" xfId="11386"/>
    <cellStyle name="Normal 3 3 14 9 4" xfId="11387"/>
    <cellStyle name="Normal 3 3 14 9 5" xfId="11388"/>
    <cellStyle name="Normal 3 3 14 9 6" xfId="11389"/>
    <cellStyle name="Normal 3 3 14 9 7" xfId="11390"/>
    <cellStyle name="Normal 3 3 14 9 8" xfId="11391"/>
    <cellStyle name="Normal 3 3 14 9 9" xfId="11392"/>
    <cellStyle name="Normal 3 3 15" xfId="11393"/>
    <cellStyle name="Normal 3 3 15 10" xfId="11394"/>
    <cellStyle name="Normal 3 3 15 10 10" xfId="11395"/>
    <cellStyle name="Normal 3 3 15 10 11" xfId="11396"/>
    <cellStyle name="Normal 3 3 15 10 12" xfId="11397"/>
    <cellStyle name="Normal 3 3 15 10 13" xfId="11398"/>
    <cellStyle name="Normal 3 3 15 10 14" xfId="11399"/>
    <cellStyle name="Normal 3 3 15 10 2" xfId="11400"/>
    <cellStyle name="Normal 3 3 15 10 3" xfId="11401"/>
    <cellStyle name="Normal 3 3 15 10 4" xfId="11402"/>
    <cellStyle name="Normal 3 3 15 10 5" xfId="11403"/>
    <cellStyle name="Normal 3 3 15 10 6" xfId="11404"/>
    <cellStyle name="Normal 3 3 15 10 7" xfId="11405"/>
    <cellStyle name="Normal 3 3 15 10 8" xfId="11406"/>
    <cellStyle name="Normal 3 3 15 10 9" xfId="11407"/>
    <cellStyle name="Normal 3 3 15 11" xfId="11408"/>
    <cellStyle name="Normal 3 3 15 12" xfId="11409"/>
    <cellStyle name="Normal 3 3 15 13" xfId="11410"/>
    <cellStyle name="Normal 3 3 15 14" xfId="11411"/>
    <cellStyle name="Normal 3 3 15 15" xfId="11412"/>
    <cellStyle name="Normal 3 3 15 16" xfId="11413"/>
    <cellStyle name="Normal 3 3 15 17" xfId="11414"/>
    <cellStyle name="Normal 3 3 15 18" xfId="11415"/>
    <cellStyle name="Normal 3 3 15 19" xfId="11416"/>
    <cellStyle name="Normal 3 3 15 2" xfId="11417"/>
    <cellStyle name="Normal 3 3 15 2 10" xfId="11418"/>
    <cellStyle name="Normal 3 3 15 2 11" xfId="11419"/>
    <cellStyle name="Normal 3 3 15 2 12" xfId="11420"/>
    <cellStyle name="Normal 3 3 15 2 13" xfId="11421"/>
    <cellStyle name="Normal 3 3 15 2 14" xfId="11422"/>
    <cellStyle name="Normal 3 3 15 2 15" xfId="11423"/>
    <cellStyle name="Normal 3 3 15 2 2" xfId="11424"/>
    <cellStyle name="Normal 3 3 15 2 2 10" xfId="11425"/>
    <cellStyle name="Normal 3 3 15 2 2 11" xfId="11426"/>
    <cellStyle name="Normal 3 3 15 2 2 12" xfId="11427"/>
    <cellStyle name="Normal 3 3 15 2 2 13" xfId="11428"/>
    <cellStyle name="Normal 3 3 15 2 2 14" xfId="11429"/>
    <cellStyle name="Normal 3 3 15 2 2 2" xfId="11430"/>
    <cellStyle name="Normal 3 3 15 2 2 3" xfId="11431"/>
    <cellStyle name="Normal 3 3 15 2 2 4" xfId="11432"/>
    <cellStyle name="Normal 3 3 15 2 2 5" xfId="11433"/>
    <cellStyle name="Normal 3 3 15 2 2 6" xfId="11434"/>
    <cellStyle name="Normal 3 3 15 2 2 7" xfId="11435"/>
    <cellStyle name="Normal 3 3 15 2 2 8" xfId="11436"/>
    <cellStyle name="Normal 3 3 15 2 2 9" xfId="11437"/>
    <cellStyle name="Normal 3 3 15 2 3" xfId="11438"/>
    <cellStyle name="Normal 3 3 15 2 4" xfId="11439"/>
    <cellStyle name="Normal 3 3 15 2 5" xfId="11440"/>
    <cellStyle name="Normal 3 3 15 2 6" xfId="11441"/>
    <cellStyle name="Normal 3 3 15 2 7" xfId="11442"/>
    <cellStyle name="Normal 3 3 15 2 8" xfId="11443"/>
    <cellStyle name="Normal 3 3 15 2 9" xfId="11444"/>
    <cellStyle name="Normal 3 3 15 20" xfId="11445"/>
    <cellStyle name="Normal 3 3 15 21" xfId="11446"/>
    <cellStyle name="Normal 3 3 15 22" xfId="11447"/>
    <cellStyle name="Normal 3 3 15 23" xfId="11448"/>
    <cellStyle name="Normal 3 3 15 3" xfId="11449"/>
    <cellStyle name="Normal 3 3 15 3 10" xfId="11450"/>
    <cellStyle name="Normal 3 3 15 3 11" xfId="11451"/>
    <cellStyle name="Normal 3 3 15 3 12" xfId="11452"/>
    <cellStyle name="Normal 3 3 15 3 13" xfId="11453"/>
    <cellStyle name="Normal 3 3 15 3 14" xfId="11454"/>
    <cellStyle name="Normal 3 3 15 3 15" xfId="11455"/>
    <cellStyle name="Normal 3 3 15 3 2" xfId="11456"/>
    <cellStyle name="Normal 3 3 15 3 2 10" xfId="11457"/>
    <cellStyle name="Normal 3 3 15 3 2 11" xfId="11458"/>
    <cellStyle name="Normal 3 3 15 3 2 12" xfId="11459"/>
    <cellStyle name="Normal 3 3 15 3 2 13" xfId="11460"/>
    <cellStyle name="Normal 3 3 15 3 2 14" xfId="11461"/>
    <cellStyle name="Normal 3 3 15 3 2 2" xfId="11462"/>
    <cellStyle name="Normal 3 3 15 3 2 3" xfId="11463"/>
    <cellStyle name="Normal 3 3 15 3 2 4" xfId="11464"/>
    <cellStyle name="Normal 3 3 15 3 2 5" xfId="11465"/>
    <cellStyle name="Normal 3 3 15 3 2 6" xfId="11466"/>
    <cellStyle name="Normal 3 3 15 3 2 7" xfId="11467"/>
    <cellStyle name="Normal 3 3 15 3 2 8" xfId="11468"/>
    <cellStyle name="Normal 3 3 15 3 2 9" xfId="11469"/>
    <cellStyle name="Normal 3 3 15 3 3" xfId="11470"/>
    <cellStyle name="Normal 3 3 15 3 4" xfId="11471"/>
    <cellStyle name="Normal 3 3 15 3 5" xfId="11472"/>
    <cellStyle name="Normal 3 3 15 3 6" xfId="11473"/>
    <cellStyle name="Normal 3 3 15 3 7" xfId="11474"/>
    <cellStyle name="Normal 3 3 15 3 8" xfId="11475"/>
    <cellStyle name="Normal 3 3 15 3 9" xfId="11476"/>
    <cellStyle name="Normal 3 3 15 4" xfId="11477"/>
    <cellStyle name="Normal 3 3 15 4 10" xfId="11478"/>
    <cellStyle name="Normal 3 3 15 4 11" xfId="11479"/>
    <cellStyle name="Normal 3 3 15 4 12" xfId="11480"/>
    <cellStyle name="Normal 3 3 15 4 13" xfId="11481"/>
    <cellStyle name="Normal 3 3 15 4 14" xfId="11482"/>
    <cellStyle name="Normal 3 3 15 4 15" xfId="11483"/>
    <cellStyle name="Normal 3 3 15 4 2" xfId="11484"/>
    <cellStyle name="Normal 3 3 15 4 2 10" xfId="11485"/>
    <cellStyle name="Normal 3 3 15 4 2 11" xfId="11486"/>
    <cellStyle name="Normal 3 3 15 4 2 12" xfId="11487"/>
    <cellStyle name="Normal 3 3 15 4 2 13" xfId="11488"/>
    <cellStyle name="Normal 3 3 15 4 2 14" xfId="11489"/>
    <cellStyle name="Normal 3 3 15 4 2 2" xfId="11490"/>
    <cellStyle name="Normal 3 3 15 4 2 3" xfId="11491"/>
    <cellStyle name="Normal 3 3 15 4 2 4" xfId="11492"/>
    <cellStyle name="Normal 3 3 15 4 2 5" xfId="11493"/>
    <cellStyle name="Normal 3 3 15 4 2 6" xfId="11494"/>
    <cellStyle name="Normal 3 3 15 4 2 7" xfId="11495"/>
    <cellStyle name="Normal 3 3 15 4 2 8" xfId="11496"/>
    <cellStyle name="Normal 3 3 15 4 2 9" xfId="11497"/>
    <cellStyle name="Normal 3 3 15 4 3" xfId="11498"/>
    <cellStyle name="Normal 3 3 15 4 4" xfId="11499"/>
    <cellStyle name="Normal 3 3 15 4 5" xfId="11500"/>
    <cellStyle name="Normal 3 3 15 4 6" xfId="11501"/>
    <cellStyle name="Normal 3 3 15 4 7" xfId="11502"/>
    <cellStyle name="Normal 3 3 15 4 8" xfId="11503"/>
    <cellStyle name="Normal 3 3 15 4 9" xfId="11504"/>
    <cellStyle name="Normal 3 3 15 5" xfId="11505"/>
    <cellStyle name="Normal 3 3 15 5 10" xfId="11506"/>
    <cellStyle name="Normal 3 3 15 5 11" xfId="11507"/>
    <cellStyle name="Normal 3 3 15 5 12" xfId="11508"/>
    <cellStyle name="Normal 3 3 15 5 13" xfId="11509"/>
    <cellStyle name="Normal 3 3 15 5 14" xfId="11510"/>
    <cellStyle name="Normal 3 3 15 5 2" xfId="11511"/>
    <cellStyle name="Normal 3 3 15 5 3" xfId="11512"/>
    <cellStyle name="Normal 3 3 15 5 4" xfId="11513"/>
    <cellStyle name="Normal 3 3 15 5 5" xfId="11514"/>
    <cellStyle name="Normal 3 3 15 5 6" xfId="11515"/>
    <cellStyle name="Normal 3 3 15 5 7" xfId="11516"/>
    <cellStyle name="Normal 3 3 15 5 8" xfId="11517"/>
    <cellStyle name="Normal 3 3 15 5 9" xfId="11518"/>
    <cellStyle name="Normal 3 3 15 6" xfId="11519"/>
    <cellStyle name="Normal 3 3 15 6 10" xfId="11520"/>
    <cellStyle name="Normal 3 3 15 6 11" xfId="11521"/>
    <cellStyle name="Normal 3 3 15 6 12" xfId="11522"/>
    <cellStyle name="Normal 3 3 15 6 13" xfId="11523"/>
    <cellStyle name="Normal 3 3 15 6 14" xfId="11524"/>
    <cellStyle name="Normal 3 3 15 6 2" xfId="11525"/>
    <cellStyle name="Normal 3 3 15 6 3" xfId="11526"/>
    <cellStyle name="Normal 3 3 15 6 4" xfId="11527"/>
    <cellStyle name="Normal 3 3 15 6 5" xfId="11528"/>
    <cellStyle name="Normal 3 3 15 6 6" xfId="11529"/>
    <cellStyle name="Normal 3 3 15 6 7" xfId="11530"/>
    <cellStyle name="Normal 3 3 15 6 8" xfId="11531"/>
    <cellStyle name="Normal 3 3 15 6 9" xfId="11532"/>
    <cellStyle name="Normal 3 3 15 7" xfId="11533"/>
    <cellStyle name="Normal 3 3 15 7 10" xfId="11534"/>
    <cellStyle name="Normal 3 3 15 7 11" xfId="11535"/>
    <cellStyle name="Normal 3 3 15 7 12" xfId="11536"/>
    <cellStyle name="Normal 3 3 15 7 13" xfId="11537"/>
    <cellStyle name="Normal 3 3 15 7 14" xfId="11538"/>
    <cellStyle name="Normal 3 3 15 7 2" xfId="11539"/>
    <cellStyle name="Normal 3 3 15 7 3" xfId="11540"/>
    <cellStyle name="Normal 3 3 15 7 4" xfId="11541"/>
    <cellStyle name="Normal 3 3 15 7 5" xfId="11542"/>
    <cellStyle name="Normal 3 3 15 7 6" xfId="11543"/>
    <cellStyle name="Normal 3 3 15 7 7" xfId="11544"/>
    <cellStyle name="Normal 3 3 15 7 8" xfId="11545"/>
    <cellStyle name="Normal 3 3 15 7 9" xfId="11546"/>
    <cellStyle name="Normal 3 3 15 8" xfId="11547"/>
    <cellStyle name="Normal 3 3 15 8 10" xfId="11548"/>
    <cellStyle name="Normal 3 3 15 8 11" xfId="11549"/>
    <cellStyle name="Normal 3 3 15 8 12" xfId="11550"/>
    <cellStyle name="Normal 3 3 15 8 13" xfId="11551"/>
    <cellStyle name="Normal 3 3 15 8 14" xfId="11552"/>
    <cellStyle name="Normal 3 3 15 8 2" xfId="11553"/>
    <cellStyle name="Normal 3 3 15 8 3" xfId="11554"/>
    <cellStyle name="Normal 3 3 15 8 4" xfId="11555"/>
    <cellStyle name="Normal 3 3 15 8 5" xfId="11556"/>
    <cellStyle name="Normal 3 3 15 8 6" xfId="11557"/>
    <cellStyle name="Normal 3 3 15 8 7" xfId="11558"/>
    <cellStyle name="Normal 3 3 15 8 8" xfId="11559"/>
    <cellStyle name="Normal 3 3 15 8 9" xfId="11560"/>
    <cellStyle name="Normal 3 3 15 9" xfId="11561"/>
    <cellStyle name="Normal 3 3 15 9 10" xfId="11562"/>
    <cellStyle name="Normal 3 3 15 9 11" xfId="11563"/>
    <cellStyle name="Normal 3 3 15 9 12" xfId="11564"/>
    <cellStyle name="Normal 3 3 15 9 13" xfId="11565"/>
    <cellStyle name="Normal 3 3 15 9 14" xfId="11566"/>
    <cellStyle name="Normal 3 3 15 9 2" xfId="11567"/>
    <cellStyle name="Normal 3 3 15 9 3" xfId="11568"/>
    <cellStyle name="Normal 3 3 15 9 4" xfId="11569"/>
    <cellStyle name="Normal 3 3 15 9 5" xfId="11570"/>
    <cellStyle name="Normal 3 3 15 9 6" xfId="11571"/>
    <cellStyle name="Normal 3 3 15 9 7" xfId="11572"/>
    <cellStyle name="Normal 3 3 15 9 8" xfId="11573"/>
    <cellStyle name="Normal 3 3 15 9 9" xfId="11574"/>
    <cellStyle name="Normal 3 3 16" xfId="11575"/>
    <cellStyle name="Normal 3 3 16 10" xfId="11576"/>
    <cellStyle name="Normal 3 3 16 10 10" xfId="11577"/>
    <cellStyle name="Normal 3 3 16 10 11" xfId="11578"/>
    <cellStyle name="Normal 3 3 16 10 12" xfId="11579"/>
    <cellStyle name="Normal 3 3 16 10 13" xfId="11580"/>
    <cellStyle name="Normal 3 3 16 10 14" xfId="11581"/>
    <cellStyle name="Normal 3 3 16 10 2" xfId="11582"/>
    <cellStyle name="Normal 3 3 16 10 3" xfId="11583"/>
    <cellStyle name="Normal 3 3 16 10 4" xfId="11584"/>
    <cellStyle name="Normal 3 3 16 10 5" xfId="11585"/>
    <cellStyle name="Normal 3 3 16 10 6" xfId="11586"/>
    <cellStyle name="Normal 3 3 16 10 7" xfId="11587"/>
    <cellStyle name="Normal 3 3 16 10 8" xfId="11588"/>
    <cellStyle name="Normal 3 3 16 10 9" xfId="11589"/>
    <cellStyle name="Normal 3 3 16 11" xfId="11590"/>
    <cellStyle name="Normal 3 3 16 12" xfId="11591"/>
    <cellStyle name="Normal 3 3 16 13" xfId="11592"/>
    <cellStyle name="Normal 3 3 16 14" xfId="11593"/>
    <cellStyle name="Normal 3 3 16 15" xfId="11594"/>
    <cellStyle name="Normal 3 3 16 16" xfId="11595"/>
    <cellStyle name="Normal 3 3 16 17" xfId="11596"/>
    <cellStyle name="Normal 3 3 16 18" xfId="11597"/>
    <cellStyle name="Normal 3 3 16 19" xfId="11598"/>
    <cellStyle name="Normal 3 3 16 2" xfId="11599"/>
    <cellStyle name="Normal 3 3 16 2 10" xfId="11600"/>
    <cellStyle name="Normal 3 3 16 2 11" xfId="11601"/>
    <cellStyle name="Normal 3 3 16 2 12" xfId="11602"/>
    <cellStyle name="Normal 3 3 16 2 13" xfId="11603"/>
    <cellStyle name="Normal 3 3 16 2 14" xfId="11604"/>
    <cellStyle name="Normal 3 3 16 2 15" xfId="11605"/>
    <cellStyle name="Normal 3 3 16 2 2" xfId="11606"/>
    <cellStyle name="Normal 3 3 16 2 2 10" xfId="11607"/>
    <cellStyle name="Normal 3 3 16 2 2 11" xfId="11608"/>
    <cellStyle name="Normal 3 3 16 2 2 12" xfId="11609"/>
    <cellStyle name="Normal 3 3 16 2 2 13" xfId="11610"/>
    <cellStyle name="Normal 3 3 16 2 2 14" xfId="11611"/>
    <cellStyle name="Normal 3 3 16 2 2 2" xfId="11612"/>
    <cellStyle name="Normal 3 3 16 2 2 3" xfId="11613"/>
    <cellStyle name="Normal 3 3 16 2 2 4" xfId="11614"/>
    <cellStyle name="Normal 3 3 16 2 2 5" xfId="11615"/>
    <cellStyle name="Normal 3 3 16 2 2 6" xfId="11616"/>
    <cellStyle name="Normal 3 3 16 2 2 7" xfId="11617"/>
    <cellStyle name="Normal 3 3 16 2 2 8" xfId="11618"/>
    <cellStyle name="Normal 3 3 16 2 2 9" xfId="11619"/>
    <cellStyle name="Normal 3 3 16 2 3" xfId="11620"/>
    <cellStyle name="Normal 3 3 16 2 4" xfId="11621"/>
    <cellStyle name="Normal 3 3 16 2 5" xfId="11622"/>
    <cellStyle name="Normal 3 3 16 2 6" xfId="11623"/>
    <cellStyle name="Normal 3 3 16 2 7" xfId="11624"/>
    <cellStyle name="Normal 3 3 16 2 8" xfId="11625"/>
    <cellStyle name="Normal 3 3 16 2 9" xfId="11626"/>
    <cellStyle name="Normal 3 3 16 20" xfId="11627"/>
    <cellStyle name="Normal 3 3 16 21" xfId="11628"/>
    <cellStyle name="Normal 3 3 16 22" xfId="11629"/>
    <cellStyle name="Normal 3 3 16 23" xfId="11630"/>
    <cellStyle name="Normal 3 3 16 3" xfId="11631"/>
    <cellStyle name="Normal 3 3 16 3 10" xfId="11632"/>
    <cellStyle name="Normal 3 3 16 3 11" xfId="11633"/>
    <cellStyle name="Normal 3 3 16 3 12" xfId="11634"/>
    <cellStyle name="Normal 3 3 16 3 13" xfId="11635"/>
    <cellStyle name="Normal 3 3 16 3 14" xfId="11636"/>
    <cellStyle name="Normal 3 3 16 3 15" xfId="11637"/>
    <cellStyle name="Normal 3 3 16 3 2" xfId="11638"/>
    <cellStyle name="Normal 3 3 16 3 2 10" xfId="11639"/>
    <cellStyle name="Normal 3 3 16 3 2 11" xfId="11640"/>
    <cellStyle name="Normal 3 3 16 3 2 12" xfId="11641"/>
    <cellStyle name="Normal 3 3 16 3 2 13" xfId="11642"/>
    <cellStyle name="Normal 3 3 16 3 2 14" xfId="11643"/>
    <cellStyle name="Normal 3 3 16 3 2 2" xfId="11644"/>
    <cellStyle name="Normal 3 3 16 3 2 3" xfId="11645"/>
    <cellStyle name="Normal 3 3 16 3 2 4" xfId="11646"/>
    <cellStyle name="Normal 3 3 16 3 2 5" xfId="11647"/>
    <cellStyle name="Normal 3 3 16 3 2 6" xfId="11648"/>
    <cellStyle name="Normal 3 3 16 3 2 7" xfId="11649"/>
    <cellStyle name="Normal 3 3 16 3 2 8" xfId="11650"/>
    <cellStyle name="Normal 3 3 16 3 2 9" xfId="11651"/>
    <cellStyle name="Normal 3 3 16 3 3" xfId="11652"/>
    <cellStyle name="Normal 3 3 16 3 4" xfId="11653"/>
    <cellStyle name="Normal 3 3 16 3 5" xfId="11654"/>
    <cellStyle name="Normal 3 3 16 3 6" xfId="11655"/>
    <cellStyle name="Normal 3 3 16 3 7" xfId="11656"/>
    <cellStyle name="Normal 3 3 16 3 8" xfId="11657"/>
    <cellStyle name="Normal 3 3 16 3 9" xfId="11658"/>
    <cellStyle name="Normal 3 3 16 4" xfId="11659"/>
    <cellStyle name="Normal 3 3 16 4 10" xfId="11660"/>
    <cellStyle name="Normal 3 3 16 4 11" xfId="11661"/>
    <cellStyle name="Normal 3 3 16 4 12" xfId="11662"/>
    <cellStyle name="Normal 3 3 16 4 13" xfId="11663"/>
    <cellStyle name="Normal 3 3 16 4 14" xfId="11664"/>
    <cellStyle name="Normal 3 3 16 4 15" xfId="11665"/>
    <cellStyle name="Normal 3 3 16 4 2" xfId="11666"/>
    <cellStyle name="Normal 3 3 16 4 2 10" xfId="11667"/>
    <cellStyle name="Normal 3 3 16 4 2 11" xfId="11668"/>
    <cellStyle name="Normal 3 3 16 4 2 12" xfId="11669"/>
    <cellStyle name="Normal 3 3 16 4 2 13" xfId="11670"/>
    <cellStyle name="Normal 3 3 16 4 2 14" xfId="11671"/>
    <cellStyle name="Normal 3 3 16 4 2 2" xfId="11672"/>
    <cellStyle name="Normal 3 3 16 4 2 3" xfId="11673"/>
    <cellStyle name="Normal 3 3 16 4 2 4" xfId="11674"/>
    <cellStyle name="Normal 3 3 16 4 2 5" xfId="11675"/>
    <cellStyle name="Normal 3 3 16 4 2 6" xfId="11676"/>
    <cellStyle name="Normal 3 3 16 4 2 7" xfId="11677"/>
    <cellStyle name="Normal 3 3 16 4 2 8" xfId="11678"/>
    <cellStyle name="Normal 3 3 16 4 2 9" xfId="11679"/>
    <cellStyle name="Normal 3 3 16 4 3" xfId="11680"/>
    <cellStyle name="Normal 3 3 16 4 4" xfId="11681"/>
    <cellStyle name="Normal 3 3 16 4 5" xfId="11682"/>
    <cellStyle name="Normal 3 3 16 4 6" xfId="11683"/>
    <cellStyle name="Normal 3 3 16 4 7" xfId="11684"/>
    <cellStyle name="Normal 3 3 16 4 8" xfId="11685"/>
    <cellStyle name="Normal 3 3 16 4 9" xfId="11686"/>
    <cellStyle name="Normal 3 3 16 5" xfId="11687"/>
    <cellStyle name="Normal 3 3 16 5 10" xfId="11688"/>
    <cellStyle name="Normal 3 3 16 5 11" xfId="11689"/>
    <cellStyle name="Normal 3 3 16 5 12" xfId="11690"/>
    <cellStyle name="Normal 3 3 16 5 13" xfId="11691"/>
    <cellStyle name="Normal 3 3 16 5 14" xfId="11692"/>
    <cellStyle name="Normal 3 3 16 5 2" xfId="11693"/>
    <cellStyle name="Normal 3 3 16 5 3" xfId="11694"/>
    <cellStyle name="Normal 3 3 16 5 4" xfId="11695"/>
    <cellStyle name="Normal 3 3 16 5 5" xfId="11696"/>
    <cellStyle name="Normal 3 3 16 5 6" xfId="11697"/>
    <cellStyle name="Normal 3 3 16 5 7" xfId="11698"/>
    <cellStyle name="Normal 3 3 16 5 8" xfId="11699"/>
    <cellStyle name="Normal 3 3 16 5 9" xfId="11700"/>
    <cellStyle name="Normal 3 3 16 6" xfId="11701"/>
    <cellStyle name="Normal 3 3 16 6 10" xfId="11702"/>
    <cellStyle name="Normal 3 3 16 6 11" xfId="11703"/>
    <cellStyle name="Normal 3 3 16 6 12" xfId="11704"/>
    <cellStyle name="Normal 3 3 16 6 13" xfId="11705"/>
    <cellStyle name="Normal 3 3 16 6 14" xfId="11706"/>
    <cellStyle name="Normal 3 3 16 6 2" xfId="11707"/>
    <cellStyle name="Normal 3 3 16 6 3" xfId="11708"/>
    <cellStyle name="Normal 3 3 16 6 4" xfId="11709"/>
    <cellStyle name="Normal 3 3 16 6 5" xfId="11710"/>
    <cellStyle name="Normal 3 3 16 6 6" xfId="11711"/>
    <cellStyle name="Normal 3 3 16 6 7" xfId="11712"/>
    <cellStyle name="Normal 3 3 16 6 8" xfId="11713"/>
    <cellStyle name="Normal 3 3 16 6 9" xfId="11714"/>
    <cellStyle name="Normal 3 3 16 7" xfId="11715"/>
    <cellStyle name="Normal 3 3 16 7 10" xfId="11716"/>
    <cellStyle name="Normal 3 3 16 7 11" xfId="11717"/>
    <cellStyle name="Normal 3 3 16 7 12" xfId="11718"/>
    <cellStyle name="Normal 3 3 16 7 13" xfId="11719"/>
    <cellStyle name="Normal 3 3 16 7 14" xfId="11720"/>
    <cellStyle name="Normal 3 3 16 7 2" xfId="11721"/>
    <cellStyle name="Normal 3 3 16 7 3" xfId="11722"/>
    <cellStyle name="Normal 3 3 16 7 4" xfId="11723"/>
    <cellStyle name="Normal 3 3 16 7 5" xfId="11724"/>
    <cellStyle name="Normal 3 3 16 7 6" xfId="11725"/>
    <cellStyle name="Normal 3 3 16 7 7" xfId="11726"/>
    <cellStyle name="Normal 3 3 16 7 8" xfId="11727"/>
    <cellStyle name="Normal 3 3 16 7 9" xfId="11728"/>
    <cellStyle name="Normal 3 3 16 8" xfId="11729"/>
    <cellStyle name="Normal 3 3 16 8 10" xfId="11730"/>
    <cellStyle name="Normal 3 3 16 8 11" xfId="11731"/>
    <cellStyle name="Normal 3 3 16 8 12" xfId="11732"/>
    <cellStyle name="Normal 3 3 16 8 13" xfId="11733"/>
    <cellStyle name="Normal 3 3 16 8 14" xfId="11734"/>
    <cellStyle name="Normal 3 3 16 8 2" xfId="11735"/>
    <cellStyle name="Normal 3 3 16 8 3" xfId="11736"/>
    <cellStyle name="Normal 3 3 16 8 4" xfId="11737"/>
    <cellStyle name="Normal 3 3 16 8 5" xfId="11738"/>
    <cellStyle name="Normal 3 3 16 8 6" xfId="11739"/>
    <cellStyle name="Normal 3 3 16 8 7" xfId="11740"/>
    <cellStyle name="Normal 3 3 16 8 8" xfId="11741"/>
    <cellStyle name="Normal 3 3 16 8 9" xfId="11742"/>
    <cellStyle name="Normal 3 3 16 9" xfId="11743"/>
    <cellStyle name="Normal 3 3 16 9 10" xfId="11744"/>
    <cellStyle name="Normal 3 3 16 9 11" xfId="11745"/>
    <cellStyle name="Normal 3 3 16 9 12" xfId="11746"/>
    <cellStyle name="Normal 3 3 16 9 13" xfId="11747"/>
    <cellStyle name="Normal 3 3 16 9 14" xfId="11748"/>
    <cellStyle name="Normal 3 3 16 9 2" xfId="11749"/>
    <cellStyle name="Normal 3 3 16 9 3" xfId="11750"/>
    <cellStyle name="Normal 3 3 16 9 4" xfId="11751"/>
    <cellStyle name="Normal 3 3 16 9 5" xfId="11752"/>
    <cellStyle name="Normal 3 3 16 9 6" xfId="11753"/>
    <cellStyle name="Normal 3 3 16 9 7" xfId="11754"/>
    <cellStyle name="Normal 3 3 16 9 8" xfId="11755"/>
    <cellStyle name="Normal 3 3 16 9 9" xfId="11756"/>
    <cellStyle name="Normal 3 3 17" xfId="11757"/>
    <cellStyle name="Normal 3 3 17 10" xfId="11758"/>
    <cellStyle name="Normal 3 3 17 10 10" xfId="11759"/>
    <cellStyle name="Normal 3 3 17 10 11" xfId="11760"/>
    <cellStyle name="Normal 3 3 17 10 12" xfId="11761"/>
    <cellStyle name="Normal 3 3 17 10 13" xfId="11762"/>
    <cellStyle name="Normal 3 3 17 10 14" xfId="11763"/>
    <cellStyle name="Normal 3 3 17 10 2" xfId="11764"/>
    <cellStyle name="Normal 3 3 17 10 3" xfId="11765"/>
    <cellStyle name="Normal 3 3 17 10 4" xfId="11766"/>
    <cellStyle name="Normal 3 3 17 10 5" xfId="11767"/>
    <cellStyle name="Normal 3 3 17 10 6" xfId="11768"/>
    <cellStyle name="Normal 3 3 17 10 7" xfId="11769"/>
    <cellStyle name="Normal 3 3 17 10 8" xfId="11770"/>
    <cellStyle name="Normal 3 3 17 10 9" xfId="11771"/>
    <cellStyle name="Normal 3 3 17 11" xfId="11772"/>
    <cellStyle name="Normal 3 3 17 12" xfId="11773"/>
    <cellStyle name="Normal 3 3 17 13" xfId="11774"/>
    <cellStyle name="Normal 3 3 17 14" xfId="11775"/>
    <cellStyle name="Normal 3 3 17 15" xfId="11776"/>
    <cellStyle name="Normal 3 3 17 16" xfId="11777"/>
    <cellStyle name="Normal 3 3 17 17" xfId="11778"/>
    <cellStyle name="Normal 3 3 17 18" xfId="11779"/>
    <cellStyle name="Normal 3 3 17 19" xfId="11780"/>
    <cellStyle name="Normal 3 3 17 2" xfId="11781"/>
    <cellStyle name="Normal 3 3 17 2 10" xfId="11782"/>
    <cellStyle name="Normal 3 3 17 2 11" xfId="11783"/>
    <cellStyle name="Normal 3 3 17 2 12" xfId="11784"/>
    <cellStyle name="Normal 3 3 17 2 13" xfId="11785"/>
    <cellStyle name="Normal 3 3 17 2 14" xfId="11786"/>
    <cellStyle name="Normal 3 3 17 2 15" xfId="11787"/>
    <cellStyle name="Normal 3 3 17 2 2" xfId="11788"/>
    <cellStyle name="Normal 3 3 17 2 2 10" xfId="11789"/>
    <cellStyle name="Normal 3 3 17 2 2 11" xfId="11790"/>
    <cellStyle name="Normal 3 3 17 2 2 12" xfId="11791"/>
    <cellStyle name="Normal 3 3 17 2 2 13" xfId="11792"/>
    <cellStyle name="Normal 3 3 17 2 2 14" xfId="11793"/>
    <cellStyle name="Normal 3 3 17 2 2 2" xfId="11794"/>
    <cellStyle name="Normal 3 3 17 2 2 3" xfId="11795"/>
    <cellStyle name="Normal 3 3 17 2 2 4" xfId="11796"/>
    <cellStyle name="Normal 3 3 17 2 2 5" xfId="11797"/>
    <cellStyle name="Normal 3 3 17 2 2 6" xfId="11798"/>
    <cellStyle name="Normal 3 3 17 2 2 7" xfId="11799"/>
    <cellStyle name="Normal 3 3 17 2 2 8" xfId="11800"/>
    <cellStyle name="Normal 3 3 17 2 2 9" xfId="11801"/>
    <cellStyle name="Normal 3 3 17 2 3" xfId="11802"/>
    <cellStyle name="Normal 3 3 17 2 4" xfId="11803"/>
    <cellStyle name="Normal 3 3 17 2 5" xfId="11804"/>
    <cellStyle name="Normal 3 3 17 2 6" xfId="11805"/>
    <cellStyle name="Normal 3 3 17 2 7" xfId="11806"/>
    <cellStyle name="Normal 3 3 17 2 8" xfId="11807"/>
    <cellStyle name="Normal 3 3 17 2 9" xfId="11808"/>
    <cellStyle name="Normal 3 3 17 20" xfId="11809"/>
    <cellStyle name="Normal 3 3 17 21" xfId="11810"/>
    <cellStyle name="Normal 3 3 17 22" xfId="11811"/>
    <cellStyle name="Normal 3 3 17 23" xfId="11812"/>
    <cellStyle name="Normal 3 3 17 3" xfId="11813"/>
    <cellStyle name="Normal 3 3 17 3 10" xfId="11814"/>
    <cellStyle name="Normal 3 3 17 3 11" xfId="11815"/>
    <cellStyle name="Normal 3 3 17 3 12" xfId="11816"/>
    <cellStyle name="Normal 3 3 17 3 13" xfId="11817"/>
    <cellStyle name="Normal 3 3 17 3 14" xfId="11818"/>
    <cellStyle name="Normal 3 3 17 3 15" xfId="11819"/>
    <cellStyle name="Normal 3 3 17 3 2" xfId="11820"/>
    <cellStyle name="Normal 3 3 17 3 2 10" xfId="11821"/>
    <cellStyle name="Normal 3 3 17 3 2 11" xfId="11822"/>
    <cellStyle name="Normal 3 3 17 3 2 12" xfId="11823"/>
    <cellStyle name="Normal 3 3 17 3 2 13" xfId="11824"/>
    <cellStyle name="Normal 3 3 17 3 2 14" xfId="11825"/>
    <cellStyle name="Normal 3 3 17 3 2 2" xfId="11826"/>
    <cellStyle name="Normal 3 3 17 3 2 3" xfId="11827"/>
    <cellStyle name="Normal 3 3 17 3 2 4" xfId="11828"/>
    <cellStyle name="Normal 3 3 17 3 2 5" xfId="11829"/>
    <cellStyle name="Normal 3 3 17 3 2 6" xfId="11830"/>
    <cellStyle name="Normal 3 3 17 3 2 7" xfId="11831"/>
    <cellStyle name="Normal 3 3 17 3 2 8" xfId="11832"/>
    <cellStyle name="Normal 3 3 17 3 2 9" xfId="11833"/>
    <cellStyle name="Normal 3 3 17 3 3" xfId="11834"/>
    <cellStyle name="Normal 3 3 17 3 4" xfId="11835"/>
    <cellStyle name="Normal 3 3 17 3 5" xfId="11836"/>
    <cellStyle name="Normal 3 3 17 3 6" xfId="11837"/>
    <cellStyle name="Normal 3 3 17 3 7" xfId="11838"/>
    <cellStyle name="Normal 3 3 17 3 8" xfId="11839"/>
    <cellStyle name="Normal 3 3 17 3 9" xfId="11840"/>
    <cellStyle name="Normal 3 3 17 4" xfId="11841"/>
    <cellStyle name="Normal 3 3 17 4 10" xfId="11842"/>
    <cellStyle name="Normal 3 3 17 4 11" xfId="11843"/>
    <cellStyle name="Normal 3 3 17 4 12" xfId="11844"/>
    <cellStyle name="Normal 3 3 17 4 13" xfId="11845"/>
    <cellStyle name="Normal 3 3 17 4 14" xfId="11846"/>
    <cellStyle name="Normal 3 3 17 4 15" xfId="11847"/>
    <cellStyle name="Normal 3 3 17 4 2" xfId="11848"/>
    <cellStyle name="Normal 3 3 17 4 2 10" xfId="11849"/>
    <cellStyle name="Normal 3 3 17 4 2 11" xfId="11850"/>
    <cellStyle name="Normal 3 3 17 4 2 12" xfId="11851"/>
    <cellStyle name="Normal 3 3 17 4 2 13" xfId="11852"/>
    <cellStyle name="Normal 3 3 17 4 2 14" xfId="11853"/>
    <cellStyle name="Normal 3 3 17 4 2 2" xfId="11854"/>
    <cellStyle name="Normal 3 3 17 4 2 3" xfId="11855"/>
    <cellStyle name="Normal 3 3 17 4 2 4" xfId="11856"/>
    <cellStyle name="Normal 3 3 17 4 2 5" xfId="11857"/>
    <cellStyle name="Normal 3 3 17 4 2 6" xfId="11858"/>
    <cellStyle name="Normal 3 3 17 4 2 7" xfId="11859"/>
    <cellStyle name="Normal 3 3 17 4 2 8" xfId="11860"/>
    <cellStyle name="Normal 3 3 17 4 2 9" xfId="11861"/>
    <cellStyle name="Normal 3 3 17 4 3" xfId="11862"/>
    <cellStyle name="Normal 3 3 17 4 4" xfId="11863"/>
    <cellStyle name="Normal 3 3 17 4 5" xfId="11864"/>
    <cellStyle name="Normal 3 3 17 4 6" xfId="11865"/>
    <cellStyle name="Normal 3 3 17 4 7" xfId="11866"/>
    <cellStyle name="Normal 3 3 17 4 8" xfId="11867"/>
    <cellStyle name="Normal 3 3 17 4 9" xfId="11868"/>
    <cellStyle name="Normal 3 3 17 5" xfId="11869"/>
    <cellStyle name="Normal 3 3 17 5 10" xfId="11870"/>
    <cellStyle name="Normal 3 3 17 5 11" xfId="11871"/>
    <cellStyle name="Normal 3 3 17 5 12" xfId="11872"/>
    <cellStyle name="Normal 3 3 17 5 13" xfId="11873"/>
    <cellStyle name="Normal 3 3 17 5 14" xfId="11874"/>
    <cellStyle name="Normal 3 3 17 5 2" xfId="11875"/>
    <cellStyle name="Normal 3 3 17 5 3" xfId="11876"/>
    <cellStyle name="Normal 3 3 17 5 4" xfId="11877"/>
    <cellStyle name="Normal 3 3 17 5 5" xfId="11878"/>
    <cellStyle name="Normal 3 3 17 5 6" xfId="11879"/>
    <cellStyle name="Normal 3 3 17 5 7" xfId="11880"/>
    <cellStyle name="Normal 3 3 17 5 8" xfId="11881"/>
    <cellStyle name="Normal 3 3 17 5 9" xfId="11882"/>
    <cellStyle name="Normal 3 3 17 6" xfId="11883"/>
    <cellStyle name="Normal 3 3 17 6 10" xfId="11884"/>
    <cellStyle name="Normal 3 3 17 6 11" xfId="11885"/>
    <cellStyle name="Normal 3 3 17 6 12" xfId="11886"/>
    <cellStyle name="Normal 3 3 17 6 13" xfId="11887"/>
    <cellStyle name="Normal 3 3 17 6 14" xfId="11888"/>
    <cellStyle name="Normal 3 3 17 6 2" xfId="11889"/>
    <cellStyle name="Normal 3 3 17 6 3" xfId="11890"/>
    <cellStyle name="Normal 3 3 17 6 4" xfId="11891"/>
    <cellStyle name="Normal 3 3 17 6 5" xfId="11892"/>
    <cellStyle name="Normal 3 3 17 6 6" xfId="11893"/>
    <cellStyle name="Normal 3 3 17 6 7" xfId="11894"/>
    <cellStyle name="Normal 3 3 17 6 8" xfId="11895"/>
    <cellStyle name="Normal 3 3 17 6 9" xfId="11896"/>
    <cellStyle name="Normal 3 3 17 7" xfId="11897"/>
    <cellStyle name="Normal 3 3 17 7 10" xfId="11898"/>
    <cellStyle name="Normal 3 3 17 7 11" xfId="11899"/>
    <cellStyle name="Normal 3 3 17 7 12" xfId="11900"/>
    <cellStyle name="Normal 3 3 17 7 13" xfId="11901"/>
    <cellStyle name="Normal 3 3 17 7 14" xfId="11902"/>
    <cellStyle name="Normal 3 3 17 7 2" xfId="11903"/>
    <cellStyle name="Normal 3 3 17 7 3" xfId="11904"/>
    <cellStyle name="Normal 3 3 17 7 4" xfId="11905"/>
    <cellStyle name="Normal 3 3 17 7 5" xfId="11906"/>
    <cellStyle name="Normal 3 3 17 7 6" xfId="11907"/>
    <cellStyle name="Normal 3 3 17 7 7" xfId="11908"/>
    <cellStyle name="Normal 3 3 17 7 8" xfId="11909"/>
    <cellStyle name="Normal 3 3 17 7 9" xfId="11910"/>
    <cellStyle name="Normal 3 3 17 8" xfId="11911"/>
    <cellStyle name="Normal 3 3 17 8 10" xfId="11912"/>
    <cellStyle name="Normal 3 3 17 8 11" xfId="11913"/>
    <cellStyle name="Normal 3 3 17 8 12" xfId="11914"/>
    <cellStyle name="Normal 3 3 17 8 13" xfId="11915"/>
    <cellStyle name="Normal 3 3 17 8 14" xfId="11916"/>
    <cellStyle name="Normal 3 3 17 8 2" xfId="11917"/>
    <cellStyle name="Normal 3 3 17 8 3" xfId="11918"/>
    <cellStyle name="Normal 3 3 17 8 4" xfId="11919"/>
    <cellStyle name="Normal 3 3 17 8 5" xfId="11920"/>
    <cellStyle name="Normal 3 3 17 8 6" xfId="11921"/>
    <cellStyle name="Normal 3 3 17 8 7" xfId="11922"/>
    <cellStyle name="Normal 3 3 17 8 8" xfId="11923"/>
    <cellStyle name="Normal 3 3 17 8 9" xfId="11924"/>
    <cellStyle name="Normal 3 3 17 9" xfId="11925"/>
    <cellStyle name="Normal 3 3 17 9 10" xfId="11926"/>
    <cellStyle name="Normal 3 3 17 9 11" xfId="11927"/>
    <cellStyle name="Normal 3 3 17 9 12" xfId="11928"/>
    <cellStyle name="Normal 3 3 17 9 13" xfId="11929"/>
    <cellStyle name="Normal 3 3 17 9 14" xfId="11930"/>
    <cellStyle name="Normal 3 3 17 9 2" xfId="11931"/>
    <cellStyle name="Normal 3 3 17 9 3" xfId="11932"/>
    <cellStyle name="Normal 3 3 17 9 4" xfId="11933"/>
    <cellStyle name="Normal 3 3 17 9 5" xfId="11934"/>
    <cellStyle name="Normal 3 3 17 9 6" xfId="11935"/>
    <cellStyle name="Normal 3 3 17 9 7" xfId="11936"/>
    <cellStyle name="Normal 3 3 17 9 8" xfId="11937"/>
    <cellStyle name="Normal 3 3 17 9 9" xfId="11938"/>
    <cellStyle name="Normal 3 3 18" xfId="11939"/>
    <cellStyle name="Normal 3 3 18 10" xfId="11940"/>
    <cellStyle name="Normal 3 3 18 10 10" xfId="11941"/>
    <cellStyle name="Normal 3 3 18 10 11" xfId="11942"/>
    <cellStyle name="Normal 3 3 18 10 12" xfId="11943"/>
    <cellStyle name="Normal 3 3 18 10 13" xfId="11944"/>
    <cellStyle name="Normal 3 3 18 10 14" xfId="11945"/>
    <cellStyle name="Normal 3 3 18 10 2" xfId="11946"/>
    <cellStyle name="Normal 3 3 18 10 3" xfId="11947"/>
    <cellStyle name="Normal 3 3 18 10 4" xfId="11948"/>
    <cellStyle name="Normal 3 3 18 10 5" xfId="11949"/>
    <cellStyle name="Normal 3 3 18 10 6" xfId="11950"/>
    <cellStyle name="Normal 3 3 18 10 7" xfId="11951"/>
    <cellStyle name="Normal 3 3 18 10 8" xfId="11952"/>
    <cellStyle name="Normal 3 3 18 10 9" xfId="11953"/>
    <cellStyle name="Normal 3 3 18 11" xfId="11954"/>
    <cellStyle name="Normal 3 3 18 12" xfId="11955"/>
    <cellStyle name="Normal 3 3 18 13" xfId="11956"/>
    <cellStyle name="Normal 3 3 18 14" xfId="11957"/>
    <cellStyle name="Normal 3 3 18 15" xfId="11958"/>
    <cellStyle name="Normal 3 3 18 16" xfId="11959"/>
    <cellStyle name="Normal 3 3 18 17" xfId="11960"/>
    <cellStyle name="Normal 3 3 18 18" xfId="11961"/>
    <cellStyle name="Normal 3 3 18 19" xfId="11962"/>
    <cellStyle name="Normal 3 3 18 2" xfId="11963"/>
    <cellStyle name="Normal 3 3 18 2 10" xfId="11964"/>
    <cellStyle name="Normal 3 3 18 2 11" xfId="11965"/>
    <cellStyle name="Normal 3 3 18 2 12" xfId="11966"/>
    <cellStyle name="Normal 3 3 18 2 13" xfId="11967"/>
    <cellStyle name="Normal 3 3 18 2 14" xfId="11968"/>
    <cellStyle name="Normal 3 3 18 2 15" xfId="11969"/>
    <cellStyle name="Normal 3 3 18 2 2" xfId="11970"/>
    <cellStyle name="Normal 3 3 18 2 2 10" xfId="11971"/>
    <cellStyle name="Normal 3 3 18 2 2 11" xfId="11972"/>
    <cellStyle name="Normal 3 3 18 2 2 12" xfId="11973"/>
    <cellStyle name="Normal 3 3 18 2 2 13" xfId="11974"/>
    <cellStyle name="Normal 3 3 18 2 2 14" xfId="11975"/>
    <cellStyle name="Normal 3 3 18 2 2 2" xfId="11976"/>
    <cellStyle name="Normal 3 3 18 2 2 3" xfId="11977"/>
    <cellStyle name="Normal 3 3 18 2 2 4" xfId="11978"/>
    <cellStyle name="Normal 3 3 18 2 2 5" xfId="11979"/>
    <cellStyle name="Normal 3 3 18 2 2 6" xfId="11980"/>
    <cellStyle name="Normal 3 3 18 2 2 7" xfId="11981"/>
    <cellStyle name="Normal 3 3 18 2 2 8" xfId="11982"/>
    <cellStyle name="Normal 3 3 18 2 2 9" xfId="11983"/>
    <cellStyle name="Normal 3 3 18 2 3" xfId="11984"/>
    <cellStyle name="Normal 3 3 18 2 4" xfId="11985"/>
    <cellStyle name="Normal 3 3 18 2 5" xfId="11986"/>
    <cellStyle name="Normal 3 3 18 2 6" xfId="11987"/>
    <cellStyle name="Normal 3 3 18 2 7" xfId="11988"/>
    <cellStyle name="Normal 3 3 18 2 8" xfId="11989"/>
    <cellStyle name="Normal 3 3 18 2 9" xfId="11990"/>
    <cellStyle name="Normal 3 3 18 20" xfId="11991"/>
    <cellStyle name="Normal 3 3 18 21" xfId="11992"/>
    <cellStyle name="Normal 3 3 18 22" xfId="11993"/>
    <cellStyle name="Normal 3 3 18 23" xfId="11994"/>
    <cellStyle name="Normal 3 3 18 3" xfId="11995"/>
    <cellStyle name="Normal 3 3 18 3 10" xfId="11996"/>
    <cellStyle name="Normal 3 3 18 3 11" xfId="11997"/>
    <cellStyle name="Normal 3 3 18 3 12" xfId="11998"/>
    <cellStyle name="Normal 3 3 18 3 13" xfId="11999"/>
    <cellStyle name="Normal 3 3 18 3 14" xfId="12000"/>
    <cellStyle name="Normal 3 3 18 3 15" xfId="12001"/>
    <cellStyle name="Normal 3 3 18 3 2" xfId="12002"/>
    <cellStyle name="Normal 3 3 18 3 2 10" xfId="12003"/>
    <cellStyle name="Normal 3 3 18 3 2 11" xfId="12004"/>
    <cellStyle name="Normal 3 3 18 3 2 12" xfId="12005"/>
    <cellStyle name="Normal 3 3 18 3 2 13" xfId="12006"/>
    <cellStyle name="Normal 3 3 18 3 2 14" xfId="12007"/>
    <cellStyle name="Normal 3 3 18 3 2 2" xfId="12008"/>
    <cellStyle name="Normal 3 3 18 3 2 3" xfId="12009"/>
    <cellStyle name="Normal 3 3 18 3 2 4" xfId="12010"/>
    <cellStyle name="Normal 3 3 18 3 2 5" xfId="12011"/>
    <cellStyle name="Normal 3 3 18 3 2 6" xfId="12012"/>
    <cellStyle name="Normal 3 3 18 3 2 7" xfId="12013"/>
    <cellStyle name="Normal 3 3 18 3 2 8" xfId="12014"/>
    <cellStyle name="Normal 3 3 18 3 2 9" xfId="12015"/>
    <cellStyle name="Normal 3 3 18 3 3" xfId="12016"/>
    <cellStyle name="Normal 3 3 18 3 4" xfId="12017"/>
    <cellStyle name="Normal 3 3 18 3 5" xfId="12018"/>
    <cellStyle name="Normal 3 3 18 3 6" xfId="12019"/>
    <cellStyle name="Normal 3 3 18 3 7" xfId="12020"/>
    <cellStyle name="Normal 3 3 18 3 8" xfId="12021"/>
    <cellStyle name="Normal 3 3 18 3 9" xfId="12022"/>
    <cellStyle name="Normal 3 3 18 4" xfId="12023"/>
    <cellStyle name="Normal 3 3 18 4 10" xfId="12024"/>
    <cellStyle name="Normal 3 3 18 4 11" xfId="12025"/>
    <cellStyle name="Normal 3 3 18 4 12" xfId="12026"/>
    <cellStyle name="Normal 3 3 18 4 13" xfId="12027"/>
    <cellStyle name="Normal 3 3 18 4 14" xfId="12028"/>
    <cellStyle name="Normal 3 3 18 4 15" xfId="12029"/>
    <cellStyle name="Normal 3 3 18 4 2" xfId="12030"/>
    <cellStyle name="Normal 3 3 18 4 2 10" xfId="12031"/>
    <cellStyle name="Normal 3 3 18 4 2 11" xfId="12032"/>
    <cellStyle name="Normal 3 3 18 4 2 12" xfId="12033"/>
    <cellStyle name="Normal 3 3 18 4 2 13" xfId="12034"/>
    <cellStyle name="Normal 3 3 18 4 2 14" xfId="12035"/>
    <cellStyle name="Normal 3 3 18 4 2 2" xfId="12036"/>
    <cellStyle name="Normal 3 3 18 4 2 3" xfId="12037"/>
    <cellStyle name="Normal 3 3 18 4 2 4" xfId="12038"/>
    <cellStyle name="Normal 3 3 18 4 2 5" xfId="12039"/>
    <cellStyle name="Normal 3 3 18 4 2 6" xfId="12040"/>
    <cellStyle name="Normal 3 3 18 4 2 7" xfId="12041"/>
    <cellStyle name="Normal 3 3 18 4 2 8" xfId="12042"/>
    <cellStyle name="Normal 3 3 18 4 2 9" xfId="12043"/>
    <cellStyle name="Normal 3 3 18 4 3" xfId="12044"/>
    <cellStyle name="Normal 3 3 18 4 4" xfId="12045"/>
    <cellStyle name="Normal 3 3 18 4 5" xfId="12046"/>
    <cellStyle name="Normal 3 3 18 4 6" xfId="12047"/>
    <cellStyle name="Normal 3 3 18 4 7" xfId="12048"/>
    <cellStyle name="Normal 3 3 18 4 8" xfId="12049"/>
    <cellStyle name="Normal 3 3 18 4 9" xfId="12050"/>
    <cellStyle name="Normal 3 3 18 5" xfId="12051"/>
    <cellStyle name="Normal 3 3 18 5 10" xfId="12052"/>
    <cellStyle name="Normal 3 3 18 5 11" xfId="12053"/>
    <cellStyle name="Normal 3 3 18 5 12" xfId="12054"/>
    <cellStyle name="Normal 3 3 18 5 13" xfId="12055"/>
    <cellStyle name="Normal 3 3 18 5 14" xfId="12056"/>
    <cellStyle name="Normal 3 3 18 5 2" xfId="12057"/>
    <cellStyle name="Normal 3 3 18 5 3" xfId="12058"/>
    <cellStyle name="Normal 3 3 18 5 4" xfId="12059"/>
    <cellStyle name="Normal 3 3 18 5 5" xfId="12060"/>
    <cellStyle name="Normal 3 3 18 5 6" xfId="12061"/>
    <cellStyle name="Normal 3 3 18 5 7" xfId="12062"/>
    <cellStyle name="Normal 3 3 18 5 8" xfId="12063"/>
    <cellStyle name="Normal 3 3 18 5 9" xfId="12064"/>
    <cellStyle name="Normal 3 3 18 6" xfId="12065"/>
    <cellStyle name="Normal 3 3 18 6 10" xfId="12066"/>
    <cellStyle name="Normal 3 3 18 6 11" xfId="12067"/>
    <cellStyle name="Normal 3 3 18 6 12" xfId="12068"/>
    <cellStyle name="Normal 3 3 18 6 13" xfId="12069"/>
    <cellStyle name="Normal 3 3 18 6 14" xfId="12070"/>
    <cellStyle name="Normal 3 3 18 6 2" xfId="12071"/>
    <cellStyle name="Normal 3 3 18 6 3" xfId="12072"/>
    <cellStyle name="Normal 3 3 18 6 4" xfId="12073"/>
    <cellStyle name="Normal 3 3 18 6 5" xfId="12074"/>
    <cellStyle name="Normal 3 3 18 6 6" xfId="12075"/>
    <cellStyle name="Normal 3 3 18 6 7" xfId="12076"/>
    <cellStyle name="Normal 3 3 18 6 8" xfId="12077"/>
    <cellStyle name="Normal 3 3 18 6 9" xfId="12078"/>
    <cellStyle name="Normal 3 3 18 7" xfId="12079"/>
    <cellStyle name="Normal 3 3 18 7 10" xfId="12080"/>
    <cellStyle name="Normal 3 3 18 7 11" xfId="12081"/>
    <cellStyle name="Normal 3 3 18 7 12" xfId="12082"/>
    <cellStyle name="Normal 3 3 18 7 13" xfId="12083"/>
    <cellStyle name="Normal 3 3 18 7 14" xfId="12084"/>
    <cellStyle name="Normal 3 3 18 7 2" xfId="12085"/>
    <cellStyle name="Normal 3 3 18 7 3" xfId="12086"/>
    <cellStyle name="Normal 3 3 18 7 4" xfId="12087"/>
    <cellStyle name="Normal 3 3 18 7 5" xfId="12088"/>
    <cellStyle name="Normal 3 3 18 7 6" xfId="12089"/>
    <cellStyle name="Normal 3 3 18 7 7" xfId="12090"/>
    <cellStyle name="Normal 3 3 18 7 8" xfId="12091"/>
    <cellStyle name="Normal 3 3 18 7 9" xfId="12092"/>
    <cellStyle name="Normal 3 3 18 8" xfId="12093"/>
    <cellStyle name="Normal 3 3 18 8 10" xfId="12094"/>
    <cellStyle name="Normal 3 3 18 8 11" xfId="12095"/>
    <cellStyle name="Normal 3 3 18 8 12" xfId="12096"/>
    <cellStyle name="Normal 3 3 18 8 13" xfId="12097"/>
    <cellStyle name="Normal 3 3 18 8 14" xfId="12098"/>
    <cellStyle name="Normal 3 3 18 8 2" xfId="12099"/>
    <cellStyle name="Normal 3 3 18 8 3" xfId="12100"/>
    <cellStyle name="Normal 3 3 18 8 4" xfId="12101"/>
    <cellStyle name="Normal 3 3 18 8 5" xfId="12102"/>
    <cellStyle name="Normal 3 3 18 8 6" xfId="12103"/>
    <cellStyle name="Normal 3 3 18 8 7" xfId="12104"/>
    <cellStyle name="Normal 3 3 18 8 8" xfId="12105"/>
    <cellStyle name="Normal 3 3 18 8 9" xfId="12106"/>
    <cellStyle name="Normal 3 3 18 9" xfId="12107"/>
    <cellStyle name="Normal 3 3 18 9 10" xfId="12108"/>
    <cellStyle name="Normal 3 3 18 9 11" xfId="12109"/>
    <cellStyle name="Normal 3 3 18 9 12" xfId="12110"/>
    <cellStyle name="Normal 3 3 18 9 13" xfId="12111"/>
    <cellStyle name="Normal 3 3 18 9 14" xfId="12112"/>
    <cellStyle name="Normal 3 3 18 9 2" xfId="12113"/>
    <cellStyle name="Normal 3 3 18 9 3" xfId="12114"/>
    <cellStyle name="Normal 3 3 18 9 4" xfId="12115"/>
    <cellStyle name="Normal 3 3 18 9 5" xfId="12116"/>
    <cellStyle name="Normal 3 3 18 9 6" xfId="12117"/>
    <cellStyle name="Normal 3 3 18 9 7" xfId="12118"/>
    <cellStyle name="Normal 3 3 18 9 8" xfId="12119"/>
    <cellStyle name="Normal 3 3 18 9 9" xfId="12120"/>
    <cellStyle name="Normal 3 3 19" xfId="12121"/>
    <cellStyle name="Normal 3 3 19 10" xfId="12122"/>
    <cellStyle name="Normal 3 3 19 11" xfId="12123"/>
    <cellStyle name="Normal 3 3 19 12" xfId="12124"/>
    <cellStyle name="Normal 3 3 19 13" xfId="12125"/>
    <cellStyle name="Normal 3 3 19 14" xfId="12126"/>
    <cellStyle name="Normal 3 3 19 15" xfId="12127"/>
    <cellStyle name="Normal 3 3 19 2" xfId="12128"/>
    <cellStyle name="Normal 3 3 19 2 10" xfId="12129"/>
    <cellStyle name="Normal 3 3 19 2 11" xfId="12130"/>
    <cellStyle name="Normal 3 3 19 2 12" xfId="12131"/>
    <cellStyle name="Normal 3 3 19 2 13" xfId="12132"/>
    <cellStyle name="Normal 3 3 19 2 14" xfId="12133"/>
    <cellStyle name="Normal 3 3 19 2 2" xfId="12134"/>
    <cellStyle name="Normal 3 3 19 2 3" xfId="12135"/>
    <cellStyle name="Normal 3 3 19 2 4" xfId="12136"/>
    <cellStyle name="Normal 3 3 19 2 5" xfId="12137"/>
    <cellStyle name="Normal 3 3 19 2 6" xfId="12138"/>
    <cellStyle name="Normal 3 3 19 2 7" xfId="12139"/>
    <cellStyle name="Normal 3 3 19 2 8" xfId="12140"/>
    <cellStyle name="Normal 3 3 19 2 9" xfId="12141"/>
    <cellStyle name="Normal 3 3 19 3" xfId="12142"/>
    <cellStyle name="Normal 3 3 19 4" xfId="12143"/>
    <cellStyle name="Normal 3 3 19 5" xfId="12144"/>
    <cellStyle name="Normal 3 3 19 6" xfId="12145"/>
    <cellStyle name="Normal 3 3 19 7" xfId="12146"/>
    <cellStyle name="Normal 3 3 19 8" xfId="12147"/>
    <cellStyle name="Normal 3 3 19 9" xfId="12148"/>
    <cellStyle name="Normal 3 3 2" xfId="12149"/>
    <cellStyle name="Normal 3 3 2 10" xfId="12150"/>
    <cellStyle name="Normal 3 3 2 10 10" xfId="12151"/>
    <cellStyle name="Normal 3 3 2 10 11" xfId="12152"/>
    <cellStyle name="Normal 3 3 2 10 12" xfId="12153"/>
    <cellStyle name="Normal 3 3 2 10 13" xfId="12154"/>
    <cellStyle name="Normal 3 3 2 10 14" xfId="12155"/>
    <cellStyle name="Normal 3 3 2 10 2" xfId="12156"/>
    <cellStyle name="Normal 3 3 2 10 3" xfId="12157"/>
    <cellStyle name="Normal 3 3 2 10 4" xfId="12158"/>
    <cellStyle name="Normal 3 3 2 10 5" xfId="12159"/>
    <cellStyle name="Normal 3 3 2 10 6" xfId="12160"/>
    <cellStyle name="Normal 3 3 2 10 7" xfId="12161"/>
    <cellStyle name="Normal 3 3 2 10 8" xfId="12162"/>
    <cellStyle name="Normal 3 3 2 10 9" xfId="12163"/>
    <cellStyle name="Normal 3 3 2 11" xfId="12164"/>
    <cellStyle name="Normal 3 3 2 11 10" xfId="12165"/>
    <cellStyle name="Normal 3 3 2 11 11" xfId="12166"/>
    <cellStyle name="Normal 3 3 2 11 12" xfId="12167"/>
    <cellStyle name="Normal 3 3 2 11 13" xfId="12168"/>
    <cellStyle name="Normal 3 3 2 11 14" xfId="12169"/>
    <cellStyle name="Normal 3 3 2 11 2" xfId="12170"/>
    <cellStyle name="Normal 3 3 2 11 3" xfId="12171"/>
    <cellStyle name="Normal 3 3 2 11 4" xfId="12172"/>
    <cellStyle name="Normal 3 3 2 11 5" xfId="12173"/>
    <cellStyle name="Normal 3 3 2 11 6" xfId="12174"/>
    <cellStyle name="Normal 3 3 2 11 7" xfId="12175"/>
    <cellStyle name="Normal 3 3 2 11 8" xfId="12176"/>
    <cellStyle name="Normal 3 3 2 11 9" xfId="12177"/>
    <cellStyle name="Normal 3 3 2 12" xfId="12178"/>
    <cellStyle name="Normal 3 3 2 12 10" xfId="12179"/>
    <cellStyle name="Normal 3 3 2 12 11" xfId="12180"/>
    <cellStyle name="Normal 3 3 2 12 12" xfId="12181"/>
    <cellStyle name="Normal 3 3 2 12 13" xfId="12182"/>
    <cellStyle name="Normal 3 3 2 12 14" xfId="12183"/>
    <cellStyle name="Normal 3 3 2 12 2" xfId="12184"/>
    <cellStyle name="Normal 3 3 2 12 3" xfId="12185"/>
    <cellStyle name="Normal 3 3 2 12 4" xfId="12186"/>
    <cellStyle name="Normal 3 3 2 12 5" xfId="12187"/>
    <cellStyle name="Normal 3 3 2 12 6" xfId="12188"/>
    <cellStyle name="Normal 3 3 2 12 7" xfId="12189"/>
    <cellStyle name="Normal 3 3 2 12 8" xfId="12190"/>
    <cellStyle name="Normal 3 3 2 12 9" xfId="12191"/>
    <cellStyle name="Normal 3 3 2 13" xfId="12192"/>
    <cellStyle name="Normal 3 3 2 13 10" xfId="12193"/>
    <cellStyle name="Normal 3 3 2 13 11" xfId="12194"/>
    <cellStyle name="Normal 3 3 2 13 12" xfId="12195"/>
    <cellStyle name="Normal 3 3 2 13 13" xfId="12196"/>
    <cellStyle name="Normal 3 3 2 13 14" xfId="12197"/>
    <cellStyle name="Normal 3 3 2 13 2" xfId="12198"/>
    <cellStyle name="Normal 3 3 2 13 3" xfId="12199"/>
    <cellStyle name="Normal 3 3 2 13 4" xfId="12200"/>
    <cellStyle name="Normal 3 3 2 13 5" xfId="12201"/>
    <cellStyle name="Normal 3 3 2 13 6" xfId="12202"/>
    <cellStyle name="Normal 3 3 2 13 7" xfId="12203"/>
    <cellStyle name="Normal 3 3 2 13 8" xfId="12204"/>
    <cellStyle name="Normal 3 3 2 13 9" xfId="12205"/>
    <cellStyle name="Normal 3 3 2 14" xfId="12206"/>
    <cellStyle name="Normal 3 3 2 14 10" xfId="12207"/>
    <cellStyle name="Normal 3 3 2 14 11" xfId="12208"/>
    <cellStyle name="Normal 3 3 2 14 12" xfId="12209"/>
    <cellStyle name="Normal 3 3 2 14 13" xfId="12210"/>
    <cellStyle name="Normal 3 3 2 14 14" xfId="12211"/>
    <cellStyle name="Normal 3 3 2 14 2" xfId="12212"/>
    <cellStyle name="Normal 3 3 2 14 3" xfId="12213"/>
    <cellStyle name="Normal 3 3 2 14 4" xfId="12214"/>
    <cellStyle name="Normal 3 3 2 14 5" xfId="12215"/>
    <cellStyle name="Normal 3 3 2 14 6" xfId="12216"/>
    <cellStyle name="Normal 3 3 2 14 7" xfId="12217"/>
    <cellStyle name="Normal 3 3 2 14 8" xfId="12218"/>
    <cellStyle name="Normal 3 3 2 14 9" xfId="12219"/>
    <cellStyle name="Normal 3 3 2 15" xfId="12220"/>
    <cellStyle name="Normal 3 3 2 16" xfId="12221"/>
    <cellStyle name="Normal 3 3 2 17" xfId="12222"/>
    <cellStyle name="Normal 3 3 2 17 10" xfId="12223"/>
    <cellStyle name="Normal 3 3 2 17 11" xfId="12224"/>
    <cellStyle name="Normal 3 3 2 17 12" xfId="12225"/>
    <cellStyle name="Normal 3 3 2 17 13" xfId="12226"/>
    <cellStyle name="Normal 3 3 2 17 14" xfId="12227"/>
    <cellStyle name="Normal 3 3 2 17 2" xfId="12228"/>
    <cellStyle name="Normal 3 3 2 17 3" xfId="12229"/>
    <cellStyle name="Normal 3 3 2 17 4" xfId="12230"/>
    <cellStyle name="Normal 3 3 2 17 5" xfId="12231"/>
    <cellStyle name="Normal 3 3 2 17 6" xfId="12232"/>
    <cellStyle name="Normal 3 3 2 17 7" xfId="12233"/>
    <cellStyle name="Normal 3 3 2 17 8" xfId="12234"/>
    <cellStyle name="Normal 3 3 2 17 9" xfId="12235"/>
    <cellStyle name="Normal 3 3 2 18" xfId="12236"/>
    <cellStyle name="Normal 3 3 2 18 10" xfId="12237"/>
    <cellStyle name="Normal 3 3 2 18 11" xfId="12238"/>
    <cellStyle name="Normal 3 3 2 18 12" xfId="12239"/>
    <cellStyle name="Normal 3 3 2 18 13" xfId="12240"/>
    <cellStyle name="Normal 3 3 2 18 14" xfId="12241"/>
    <cellStyle name="Normal 3 3 2 18 2" xfId="12242"/>
    <cellStyle name="Normal 3 3 2 18 3" xfId="12243"/>
    <cellStyle name="Normal 3 3 2 18 4" xfId="12244"/>
    <cellStyle name="Normal 3 3 2 18 5" xfId="12245"/>
    <cellStyle name="Normal 3 3 2 18 6" xfId="12246"/>
    <cellStyle name="Normal 3 3 2 18 7" xfId="12247"/>
    <cellStyle name="Normal 3 3 2 18 8" xfId="12248"/>
    <cellStyle name="Normal 3 3 2 18 9" xfId="12249"/>
    <cellStyle name="Normal 3 3 2 2" xfId="12250"/>
    <cellStyle name="Normal 3 3 2 2 10" xfId="12251"/>
    <cellStyle name="Normal 3 3 2 2 11" xfId="12252"/>
    <cellStyle name="Normal 3 3 2 2 12" xfId="12253"/>
    <cellStyle name="Normal 3 3 2 2 13" xfId="12254"/>
    <cellStyle name="Normal 3 3 2 2 14" xfId="12255"/>
    <cellStyle name="Normal 3 3 2 2 15" xfId="12256"/>
    <cellStyle name="Normal 3 3 2 2 16" xfId="12257"/>
    <cellStyle name="Normal 3 3 2 2 17" xfId="12258"/>
    <cellStyle name="Normal 3 3 2 2 2" xfId="12259"/>
    <cellStyle name="Normal 3 3 2 2 3" xfId="12260"/>
    <cellStyle name="Normal 3 3 2 2 4" xfId="12261"/>
    <cellStyle name="Normal 3 3 2 2 5" xfId="12262"/>
    <cellStyle name="Normal 3 3 2 2 6" xfId="12263"/>
    <cellStyle name="Normal 3 3 2 2 7" xfId="12264"/>
    <cellStyle name="Normal 3 3 2 2 8" xfId="12265"/>
    <cellStyle name="Normal 3 3 2 2 9" xfId="12266"/>
    <cellStyle name="Normal 3 3 2 3" xfId="12267"/>
    <cellStyle name="Normal 3 3 2 4" xfId="12268"/>
    <cellStyle name="Normal 3 3 2 5" xfId="12269"/>
    <cellStyle name="Normal 3 3 2 6" xfId="12270"/>
    <cellStyle name="Normal 3 3 2 6 10" xfId="12271"/>
    <cellStyle name="Normal 3 3 2 6 11" xfId="12272"/>
    <cellStyle name="Normal 3 3 2 6 12" xfId="12273"/>
    <cellStyle name="Normal 3 3 2 6 13" xfId="12274"/>
    <cellStyle name="Normal 3 3 2 6 14" xfId="12275"/>
    <cellStyle name="Normal 3 3 2 6 15" xfId="12276"/>
    <cellStyle name="Normal 3 3 2 6 2" xfId="12277"/>
    <cellStyle name="Normal 3 3 2 6 2 10" xfId="12278"/>
    <cellStyle name="Normal 3 3 2 6 2 11" xfId="12279"/>
    <cellStyle name="Normal 3 3 2 6 2 12" xfId="12280"/>
    <cellStyle name="Normal 3 3 2 6 2 13" xfId="12281"/>
    <cellStyle name="Normal 3 3 2 6 2 14" xfId="12282"/>
    <cellStyle name="Normal 3 3 2 6 2 2" xfId="12283"/>
    <cellStyle name="Normal 3 3 2 6 2 3" xfId="12284"/>
    <cellStyle name="Normal 3 3 2 6 2 4" xfId="12285"/>
    <cellStyle name="Normal 3 3 2 6 2 5" xfId="12286"/>
    <cellStyle name="Normal 3 3 2 6 2 6" xfId="12287"/>
    <cellStyle name="Normal 3 3 2 6 2 7" xfId="12288"/>
    <cellStyle name="Normal 3 3 2 6 2 8" xfId="12289"/>
    <cellStyle name="Normal 3 3 2 6 2 9" xfId="12290"/>
    <cellStyle name="Normal 3 3 2 6 3" xfId="12291"/>
    <cellStyle name="Normal 3 3 2 6 4" xfId="12292"/>
    <cellStyle name="Normal 3 3 2 6 5" xfId="12293"/>
    <cellStyle name="Normal 3 3 2 6 6" xfId="12294"/>
    <cellStyle name="Normal 3 3 2 6 7" xfId="12295"/>
    <cellStyle name="Normal 3 3 2 6 8" xfId="12296"/>
    <cellStyle name="Normal 3 3 2 6 9" xfId="12297"/>
    <cellStyle name="Normal 3 3 2 7" xfId="12298"/>
    <cellStyle name="Normal 3 3 2 7 10" xfId="12299"/>
    <cellStyle name="Normal 3 3 2 7 11" xfId="12300"/>
    <cellStyle name="Normal 3 3 2 7 12" xfId="12301"/>
    <cellStyle name="Normal 3 3 2 7 13" xfId="12302"/>
    <cellStyle name="Normal 3 3 2 7 14" xfId="12303"/>
    <cellStyle name="Normal 3 3 2 7 15" xfId="12304"/>
    <cellStyle name="Normal 3 3 2 7 2" xfId="12305"/>
    <cellStyle name="Normal 3 3 2 7 2 10" xfId="12306"/>
    <cellStyle name="Normal 3 3 2 7 2 11" xfId="12307"/>
    <cellStyle name="Normal 3 3 2 7 2 12" xfId="12308"/>
    <cellStyle name="Normal 3 3 2 7 2 13" xfId="12309"/>
    <cellStyle name="Normal 3 3 2 7 2 14" xfId="12310"/>
    <cellStyle name="Normal 3 3 2 7 2 2" xfId="12311"/>
    <cellStyle name="Normal 3 3 2 7 2 3" xfId="12312"/>
    <cellStyle name="Normal 3 3 2 7 2 4" xfId="12313"/>
    <cellStyle name="Normal 3 3 2 7 2 5" xfId="12314"/>
    <cellStyle name="Normal 3 3 2 7 2 6" xfId="12315"/>
    <cellStyle name="Normal 3 3 2 7 2 7" xfId="12316"/>
    <cellStyle name="Normal 3 3 2 7 2 8" xfId="12317"/>
    <cellStyle name="Normal 3 3 2 7 2 9" xfId="12318"/>
    <cellStyle name="Normal 3 3 2 7 3" xfId="12319"/>
    <cellStyle name="Normal 3 3 2 7 4" xfId="12320"/>
    <cellStyle name="Normal 3 3 2 7 5" xfId="12321"/>
    <cellStyle name="Normal 3 3 2 7 6" xfId="12322"/>
    <cellStyle name="Normal 3 3 2 7 7" xfId="12323"/>
    <cellStyle name="Normal 3 3 2 7 8" xfId="12324"/>
    <cellStyle name="Normal 3 3 2 7 9" xfId="12325"/>
    <cellStyle name="Normal 3 3 2 8" xfId="12326"/>
    <cellStyle name="Normal 3 3 2 8 10" xfId="12327"/>
    <cellStyle name="Normal 3 3 2 8 11" xfId="12328"/>
    <cellStyle name="Normal 3 3 2 8 12" xfId="12329"/>
    <cellStyle name="Normal 3 3 2 8 13" xfId="12330"/>
    <cellStyle name="Normal 3 3 2 8 14" xfId="12331"/>
    <cellStyle name="Normal 3 3 2 8 15" xfId="12332"/>
    <cellStyle name="Normal 3 3 2 8 2" xfId="12333"/>
    <cellStyle name="Normal 3 3 2 8 2 10" xfId="12334"/>
    <cellStyle name="Normal 3 3 2 8 2 11" xfId="12335"/>
    <cellStyle name="Normal 3 3 2 8 2 12" xfId="12336"/>
    <cellStyle name="Normal 3 3 2 8 2 13" xfId="12337"/>
    <cellStyle name="Normal 3 3 2 8 2 14" xfId="12338"/>
    <cellStyle name="Normal 3 3 2 8 2 2" xfId="12339"/>
    <cellStyle name="Normal 3 3 2 8 2 3" xfId="12340"/>
    <cellStyle name="Normal 3 3 2 8 2 4" xfId="12341"/>
    <cellStyle name="Normal 3 3 2 8 2 5" xfId="12342"/>
    <cellStyle name="Normal 3 3 2 8 2 6" xfId="12343"/>
    <cellStyle name="Normal 3 3 2 8 2 7" xfId="12344"/>
    <cellStyle name="Normal 3 3 2 8 2 8" xfId="12345"/>
    <cellStyle name="Normal 3 3 2 8 2 9" xfId="12346"/>
    <cellStyle name="Normal 3 3 2 8 3" xfId="12347"/>
    <cellStyle name="Normal 3 3 2 8 4" xfId="12348"/>
    <cellStyle name="Normal 3 3 2 8 5" xfId="12349"/>
    <cellStyle name="Normal 3 3 2 8 6" xfId="12350"/>
    <cellStyle name="Normal 3 3 2 8 7" xfId="12351"/>
    <cellStyle name="Normal 3 3 2 8 8" xfId="12352"/>
    <cellStyle name="Normal 3 3 2 8 9" xfId="12353"/>
    <cellStyle name="Normal 3 3 2 9" xfId="12354"/>
    <cellStyle name="Normal 3 3 2 9 10" xfId="12355"/>
    <cellStyle name="Normal 3 3 2 9 11" xfId="12356"/>
    <cellStyle name="Normal 3 3 2 9 12" xfId="12357"/>
    <cellStyle name="Normal 3 3 2 9 13" xfId="12358"/>
    <cellStyle name="Normal 3 3 2 9 14" xfId="12359"/>
    <cellStyle name="Normal 3 3 2 9 2" xfId="12360"/>
    <cellStyle name="Normal 3 3 2 9 3" xfId="12361"/>
    <cellStyle name="Normal 3 3 2 9 4" xfId="12362"/>
    <cellStyle name="Normal 3 3 2 9 5" xfId="12363"/>
    <cellStyle name="Normal 3 3 2 9 6" xfId="12364"/>
    <cellStyle name="Normal 3 3 2 9 7" xfId="12365"/>
    <cellStyle name="Normal 3 3 2 9 8" xfId="12366"/>
    <cellStyle name="Normal 3 3 2 9 9" xfId="12367"/>
    <cellStyle name="Normal 3 3 20" xfId="12368"/>
    <cellStyle name="Normal 3 3 20 10" xfId="12369"/>
    <cellStyle name="Normal 3 3 20 11" xfId="12370"/>
    <cellStyle name="Normal 3 3 20 12" xfId="12371"/>
    <cellStyle name="Normal 3 3 20 13" xfId="12372"/>
    <cellStyle name="Normal 3 3 20 14" xfId="12373"/>
    <cellStyle name="Normal 3 3 20 15" xfId="12374"/>
    <cellStyle name="Normal 3 3 20 2" xfId="12375"/>
    <cellStyle name="Normal 3 3 20 2 10" xfId="12376"/>
    <cellStyle name="Normal 3 3 20 2 11" xfId="12377"/>
    <cellStyle name="Normal 3 3 20 2 12" xfId="12378"/>
    <cellStyle name="Normal 3 3 20 2 13" xfId="12379"/>
    <cellStyle name="Normal 3 3 20 2 14" xfId="12380"/>
    <cellStyle name="Normal 3 3 20 2 2" xfId="12381"/>
    <cellStyle name="Normal 3 3 20 2 3" xfId="12382"/>
    <cellStyle name="Normal 3 3 20 2 4" xfId="12383"/>
    <cellStyle name="Normal 3 3 20 2 5" xfId="12384"/>
    <cellStyle name="Normal 3 3 20 2 6" xfId="12385"/>
    <cellStyle name="Normal 3 3 20 2 7" xfId="12386"/>
    <cellStyle name="Normal 3 3 20 2 8" xfId="12387"/>
    <cellStyle name="Normal 3 3 20 2 9" xfId="12388"/>
    <cellStyle name="Normal 3 3 20 3" xfId="12389"/>
    <cellStyle name="Normal 3 3 20 4" xfId="12390"/>
    <cellStyle name="Normal 3 3 20 5" xfId="12391"/>
    <cellStyle name="Normal 3 3 20 6" xfId="12392"/>
    <cellStyle name="Normal 3 3 20 7" xfId="12393"/>
    <cellStyle name="Normal 3 3 20 8" xfId="12394"/>
    <cellStyle name="Normal 3 3 20 9" xfId="12395"/>
    <cellStyle name="Normal 3 3 21" xfId="12396"/>
    <cellStyle name="Normal 3 3 21 10" xfId="12397"/>
    <cellStyle name="Normal 3 3 21 11" xfId="12398"/>
    <cellStyle name="Normal 3 3 21 12" xfId="12399"/>
    <cellStyle name="Normal 3 3 21 13" xfId="12400"/>
    <cellStyle name="Normal 3 3 21 14" xfId="12401"/>
    <cellStyle name="Normal 3 3 21 15" xfId="12402"/>
    <cellStyle name="Normal 3 3 21 2" xfId="12403"/>
    <cellStyle name="Normal 3 3 21 2 10" xfId="12404"/>
    <cellStyle name="Normal 3 3 21 2 11" xfId="12405"/>
    <cellStyle name="Normal 3 3 21 2 12" xfId="12406"/>
    <cellStyle name="Normal 3 3 21 2 13" xfId="12407"/>
    <cellStyle name="Normal 3 3 21 2 14" xfId="12408"/>
    <cellStyle name="Normal 3 3 21 2 2" xfId="12409"/>
    <cellStyle name="Normal 3 3 21 2 3" xfId="12410"/>
    <cellStyle name="Normal 3 3 21 2 4" xfId="12411"/>
    <cellStyle name="Normal 3 3 21 2 5" xfId="12412"/>
    <cellStyle name="Normal 3 3 21 2 6" xfId="12413"/>
    <cellStyle name="Normal 3 3 21 2 7" xfId="12414"/>
    <cellStyle name="Normal 3 3 21 2 8" xfId="12415"/>
    <cellStyle name="Normal 3 3 21 2 9" xfId="12416"/>
    <cellStyle name="Normal 3 3 21 3" xfId="12417"/>
    <cellStyle name="Normal 3 3 21 4" xfId="12418"/>
    <cellStyle name="Normal 3 3 21 5" xfId="12419"/>
    <cellStyle name="Normal 3 3 21 6" xfId="12420"/>
    <cellStyle name="Normal 3 3 21 7" xfId="12421"/>
    <cellStyle name="Normal 3 3 21 8" xfId="12422"/>
    <cellStyle name="Normal 3 3 21 9" xfId="12423"/>
    <cellStyle name="Normal 3 3 22" xfId="12424"/>
    <cellStyle name="Normal 3 3 22 10" xfId="12425"/>
    <cellStyle name="Normal 3 3 22 11" xfId="12426"/>
    <cellStyle name="Normal 3 3 22 12" xfId="12427"/>
    <cellStyle name="Normal 3 3 22 13" xfId="12428"/>
    <cellStyle name="Normal 3 3 22 14" xfId="12429"/>
    <cellStyle name="Normal 3 3 22 2" xfId="12430"/>
    <cellStyle name="Normal 3 3 22 3" xfId="12431"/>
    <cellStyle name="Normal 3 3 22 4" xfId="12432"/>
    <cellStyle name="Normal 3 3 22 5" xfId="12433"/>
    <cellStyle name="Normal 3 3 22 6" xfId="12434"/>
    <cellStyle name="Normal 3 3 22 7" xfId="12435"/>
    <cellStyle name="Normal 3 3 22 8" xfId="12436"/>
    <cellStyle name="Normal 3 3 22 9" xfId="12437"/>
    <cellStyle name="Normal 3 3 23" xfId="12438"/>
    <cellStyle name="Normal 3 3 23 10" xfId="12439"/>
    <cellStyle name="Normal 3 3 23 11" xfId="12440"/>
    <cellStyle name="Normal 3 3 23 12" xfId="12441"/>
    <cellStyle name="Normal 3 3 23 13" xfId="12442"/>
    <cellStyle name="Normal 3 3 23 14" xfId="12443"/>
    <cellStyle name="Normal 3 3 23 2" xfId="12444"/>
    <cellStyle name="Normal 3 3 23 3" xfId="12445"/>
    <cellStyle name="Normal 3 3 23 4" xfId="12446"/>
    <cellStyle name="Normal 3 3 23 5" xfId="12447"/>
    <cellStyle name="Normal 3 3 23 6" xfId="12448"/>
    <cellStyle name="Normal 3 3 23 7" xfId="12449"/>
    <cellStyle name="Normal 3 3 23 8" xfId="12450"/>
    <cellStyle name="Normal 3 3 23 9" xfId="12451"/>
    <cellStyle name="Normal 3 3 24" xfId="12452"/>
    <cellStyle name="Normal 3 3 24 10" xfId="12453"/>
    <cellStyle name="Normal 3 3 24 11" xfId="12454"/>
    <cellStyle name="Normal 3 3 24 12" xfId="12455"/>
    <cellStyle name="Normal 3 3 24 13" xfId="12456"/>
    <cellStyle name="Normal 3 3 24 14" xfId="12457"/>
    <cellStyle name="Normal 3 3 24 2" xfId="12458"/>
    <cellStyle name="Normal 3 3 24 3" xfId="12459"/>
    <cellStyle name="Normal 3 3 24 4" xfId="12460"/>
    <cellStyle name="Normal 3 3 24 5" xfId="12461"/>
    <cellStyle name="Normal 3 3 24 6" xfId="12462"/>
    <cellStyle name="Normal 3 3 24 7" xfId="12463"/>
    <cellStyle name="Normal 3 3 24 8" xfId="12464"/>
    <cellStyle name="Normal 3 3 24 9" xfId="12465"/>
    <cellStyle name="Normal 3 3 25" xfId="12466"/>
    <cellStyle name="Normal 3 3 25 10" xfId="12467"/>
    <cellStyle name="Normal 3 3 25 11" xfId="12468"/>
    <cellStyle name="Normal 3 3 25 12" xfId="12469"/>
    <cellStyle name="Normal 3 3 25 13" xfId="12470"/>
    <cellStyle name="Normal 3 3 25 14" xfId="12471"/>
    <cellStyle name="Normal 3 3 25 2" xfId="12472"/>
    <cellStyle name="Normal 3 3 25 3" xfId="12473"/>
    <cellStyle name="Normal 3 3 25 4" xfId="12474"/>
    <cellStyle name="Normal 3 3 25 5" xfId="12475"/>
    <cellStyle name="Normal 3 3 25 6" xfId="12476"/>
    <cellStyle name="Normal 3 3 25 7" xfId="12477"/>
    <cellStyle name="Normal 3 3 25 8" xfId="12478"/>
    <cellStyle name="Normal 3 3 25 9" xfId="12479"/>
    <cellStyle name="Normal 3 3 26" xfId="12480"/>
    <cellStyle name="Normal 3 3 26 10" xfId="12481"/>
    <cellStyle name="Normal 3 3 26 11" xfId="12482"/>
    <cellStyle name="Normal 3 3 26 12" xfId="12483"/>
    <cellStyle name="Normal 3 3 26 13" xfId="12484"/>
    <cellStyle name="Normal 3 3 26 14" xfId="12485"/>
    <cellStyle name="Normal 3 3 26 2" xfId="12486"/>
    <cellStyle name="Normal 3 3 26 3" xfId="12487"/>
    <cellStyle name="Normal 3 3 26 4" xfId="12488"/>
    <cellStyle name="Normal 3 3 26 5" xfId="12489"/>
    <cellStyle name="Normal 3 3 26 6" xfId="12490"/>
    <cellStyle name="Normal 3 3 26 7" xfId="12491"/>
    <cellStyle name="Normal 3 3 26 8" xfId="12492"/>
    <cellStyle name="Normal 3 3 26 9" xfId="12493"/>
    <cellStyle name="Normal 3 3 27" xfId="12494"/>
    <cellStyle name="Normal 3 3 27 10" xfId="12495"/>
    <cellStyle name="Normal 3 3 27 11" xfId="12496"/>
    <cellStyle name="Normal 3 3 27 12" xfId="12497"/>
    <cellStyle name="Normal 3 3 27 13" xfId="12498"/>
    <cellStyle name="Normal 3 3 27 14" xfId="12499"/>
    <cellStyle name="Normal 3 3 27 2" xfId="12500"/>
    <cellStyle name="Normal 3 3 27 3" xfId="12501"/>
    <cellStyle name="Normal 3 3 27 4" xfId="12502"/>
    <cellStyle name="Normal 3 3 27 5" xfId="12503"/>
    <cellStyle name="Normal 3 3 27 6" xfId="12504"/>
    <cellStyle name="Normal 3 3 27 7" xfId="12505"/>
    <cellStyle name="Normal 3 3 27 8" xfId="12506"/>
    <cellStyle name="Normal 3 3 27 9" xfId="12507"/>
    <cellStyle name="Normal 3 3 28" xfId="12508"/>
    <cellStyle name="Normal 3 3 29" xfId="12509"/>
    <cellStyle name="Normal 3 3 3" xfId="12510"/>
    <cellStyle name="Normal 3 3 3 10" xfId="12511"/>
    <cellStyle name="Normal 3 3 3 10 10" xfId="12512"/>
    <cellStyle name="Normal 3 3 3 10 11" xfId="12513"/>
    <cellStyle name="Normal 3 3 3 10 12" xfId="12514"/>
    <cellStyle name="Normal 3 3 3 10 13" xfId="12515"/>
    <cellStyle name="Normal 3 3 3 10 14" xfId="12516"/>
    <cellStyle name="Normal 3 3 3 10 2" xfId="12517"/>
    <cellStyle name="Normal 3 3 3 10 3" xfId="12518"/>
    <cellStyle name="Normal 3 3 3 10 4" xfId="12519"/>
    <cellStyle name="Normal 3 3 3 10 5" xfId="12520"/>
    <cellStyle name="Normal 3 3 3 10 6" xfId="12521"/>
    <cellStyle name="Normal 3 3 3 10 7" xfId="12522"/>
    <cellStyle name="Normal 3 3 3 10 8" xfId="12523"/>
    <cellStyle name="Normal 3 3 3 10 9" xfId="12524"/>
    <cellStyle name="Normal 3 3 3 11" xfId="12525"/>
    <cellStyle name="Normal 3 3 3 11 10" xfId="12526"/>
    <cellStyle name="Normal 3 3 3 11 11" xfId="12527"/>
    <cellStyle name="Normal 3 3 3 11 12" xfId="12528"/>
    <cellStyle name="Normal 3 3 3 11 13" xfId="12529"/>
    <cellStyle name="Normal 3 3 3 11 14" xfId="12530"/>
    <cellStyle name="Normal 3 3 3 11 2" xfId="12531"/>
    <cellStyle name="Normal 3 3 3 11 3" xfId="12532"/>
    <cellStyle name="Normal 3 3 3 11 4" xfId="12533"/>
    <cellStyle name="Normal 3 3 3 11 5" xfId="12534"/>
    <cellStyle name="Normal 3 3 3 11 6" xfId="12535"/>
    <cellStyle name="Normal 3 3 3 11 7" xfId="12536"/>
    <cellStyle name="Normal 3 3 3 11 8" xfId="12537"/>
    <cellStyle name="Normal 3 3 3 11 9" xfId="12538"/>
    <cellStyle name="Normal 3 3 3 12" xfId="12539"/>
    <cellStyle name="Normal 3 3 3 12 10" xfId="12540"/>
    <cellStyle name="Normal 3 3 3 12 11" xfId="12541"/>
    <cellStyle name="Normal 3 3 3 12 12" xfId="12542"/>
    <cellStyle name="Normal 3 3 3 12 13" xfId="12543"/>
    <cellStyle name="Normal 3 3 3 12 14" xfId="12544"/>
    <cellStyle name="Normal 3 3 3 12 2" xfId="12545"/>
    <cellStyle name="Normal 3 3 3 12 3" xfId="12546"/>
    <cellStyle name="Normal 3 3 3 12 4" xfId="12547"/>
    <cellStyle name="Normal 3 3 3 12 5" xfId="12548"/>
    <cellStyle name="Normal 3 3 3 12 6" xfId="12549"/>
    <cellStyle name="Normal 3 3 3 12 7" xfId="12550"/>
    <cellStyle name="Normal 3 3 3 12 8" xfId="12551"/>
    <cellStyle name="Normal 3 3 3 12 9" xfId="12552"/>
    <cellStyle name="Normal 3 3 3 13" xfId="12553"/>
    <cellStyle name="Normal 3 3 3 13 10" xfId="12554"/>
    <cellStyle name="Normal 3 3 3 13 11" xfId="12555"/>
    <cellStyle name="Normal 3 3 3 13 12" xfId="12556"/>
    <cellStyle name="Normal 3 3 3 13 13" xfId="12557"/>
    <cellStyle name="Normal 3 3 3 13 14" xfId="12558"/>
    <cellStyle name="Normal 3 3 3 13 2" xfId="12559"/>
    <cellStyle name="Normal 3 3 3 13 3" xfId="12560"/>
    <cellStyle name="Normal 3 3 3 13 4" xfId="12561"/>
    <cellStyle name="Normal 3 3 3 13 5" xfId="12562"/>
    <cellStyle name="Normal 3 3 3 13 6" xfId="12563"/>
    <cellStyle name="Normal 3 3 3 13 7" xfId="12564"/>
    <cellStyle name="Normal 3 3 3 13 8" xfId="12565"/>
    <cellStyle name="Normal 3 3 3 13 9" xfId="12566"/>
    <cellStyle name="Normal 3 3 3 14" xfId="12567"/>
    <cellStyle name="Normal 3 3 3 14 10" xfId="12568"/>
    <cellStyle name="Normal 3 3 3 14 11" xfId="12569"/>
    <cellStyle name="Normal 3 3 3 14 12" xfId="12570"/>
    <cellStyle name="Normal 3 3 3 14 13" xfId="12571"/>
    <cellStyle name="Normal 3 3 3 14 14" xfId="12572"/>
    <cellStyle name="Normal 3 3 3 14 2" xfId="12573"/>
    <cellStyle name="Normal 3 3 3 14 3" xfId="12574"/>
    <cellStyle name="Normal 3 3 3 14 4" xfId="12575"/>
    <cellStyle name="Normal 3 3 3 14 5" xfId="12576"/>
    <cellStyle name="Normal 3 3 3 14 6" xfId="12577"/>
    <cellStyle name="Normal 3 3 3 14 7" xfId="12578"/>
    <cellStyle name="Normal 3 3 3 14 8" xfId="12579"/>
    <cellStyle name="Normal 3 3 3 14 9" xfId="12580"/>
    <cellStyle name="Normal 3 3 3 15" xfId="12581"/>
    <cellStyle name="Normal 3 3 3 16" xfId="12582"/>
    <cellStyle name="Normal 3 3 3 17" xfId="12583"/>
    <cellStyle name="Normal 3 3 3 18" xfId="12584"/>
    <cellStyle name="Normal 3 3 3 19" xfId="12585"/>
    <cellStyle name="Normal 3 3 3 2" xfId="12586"/>
    <cellStyle name="Normal 3 3 3 20" xfId="12587"/>
    <cellStyle name="Normal 3 3 3 21" xfId="12588"/>
    <cellStyle name="Normal 3 3 3 22" xfId="12589"/>
    <cellStyle name="Normal 3 3 3 23" xfId="12590"/>
    <cellStyle name="Normal 3 3 3 24" xfId="12591"/>
    <cellStyle name="Normal 3 3 3 25" xfId="12592"/>
    <cellStyle name="Normal 3 3 3 26" xfId="12593"/>
    <cellStyle name="Normal 3 3 3 27" xfId="12594"/>
    <cellStyle name="Normal 3 3 3 3" xfId="12595"/>
    <cellStyle name="Normal 3 3 3 4" xfId="12596"/>
    <cellStyle name="Normal 3 3 3 5" xfId="12597"/>
    <cellStyle name="Normal 3 3 3 6" xfId="12598"/>
    <cellStyle name="Normal 3 3 3 6 10" xfId="12599"/>
    <cellStyle name="Normal 3 3 3 6 11" xfId="12600"/>
    <cellStyle name="Normal 3 3 3 6 12" xfId="12601"/>
    <cellStyle name="Normal 3 3 3 6 13" xfId="12602"/>
    <cellStyle name="Normal 3 3 3 6 14" xfId="12603"/>
    <cellStyle name="Normal 3 3 3 6 15" xfId="12604"/>
    <cellStyle name="Normal 3 3 3 6 2" xfId="12605"/>
    <cellStyle name="Normal 3 3 3 6 2 10" xfId="12606"/>
    <cellStyle name="Normal 3 3 3 6 2 11" xfId="12607"/>
    <cellStyle name="Normal 3 3 3 6 2 12" xfId="12608"/>
    <cellStyle name="Normal 3 3 3 6 2 13" xfId="12609"/>
    <cellStyle name="Normal 3 3 3 6 2 14" xfId="12610"/>
    <cellStyle name="Normal 3 3 3 6 2 2" xfId="12611"/>
    <cellStyle name="Normal 3 3 3 6 2 3" xfId="12612"/>
    <cellStyle name="Normal 3 3 3 6 2 4" xfId="12613"/>
    <cellStyle name="Normal 3 3 3 6 2 5" xfId="12614"/>
    <cellStyle name="Normal 3 3 3 6 2 6" xfId="12615"/>
    <cellStyle name="Normal 3 3 3 6 2 7" xfId="12616"/>
    <cellStyle name="Normal 3 3 3 6 2 8" xfId="12617"/>
    <cellStyle name="Normal 3 3 3 6 2 9" xfId="12618"/>
    <cellStyle name="Normal 3 3 3 6 3" xfId="12619"/>
    <cellStyle name="Normal 3 3 3 6 4" xfId="12620"/>
    <cellStyle name="Normal 3 3 3 6 5" xfId="12621"/>
    <cellStyle name="Normal 3 3 3 6 6" xfId="12622"/>
    <cellStyle name="Normal 3 3 3 6 7" xfId="12623"/>
    <cellStyle name="Normal 3 3 3 6 8" xfId="12624"/>
    <cellStyle name="Normal 3 3 3 6 9" xfId="12625"/>
    <cellStyle name="Normal 3 3 3 7" xfId="12626"/>
    <cellStyle name="Normal 3 3 3 7 10" xfId="12627"/>
    <cellStyle name="Normal 3 3 3 7 11" xfId="12628"/>
    <cellStyle name="Normal 3 3 3 7 12" xfId="12629"/>
    <cellStyle name="Normal 3 3 3 7 13" xfId="12630"/>
    <cellStyle name="Normal 3 3 3 7 14" xfId="12631"/>
    <cellStyle name="Normal 3 3 3 7 15" xfId="12632"/>
    <cellStyle name="Normal 3 3 3 7 2" xfId="12633"/>
    <cellStyle name="Normal 3 3 3 7 2 10" xfId="12634"/>
    <cellStyle name="Normal 3 3 3 7 2 11" xfId="12635"/>
    <cellStyle name="Normal 3 3 3 7 2 12" xfId="12636"/>
    <cellStyle name="Normal 3 3 3 7 2 13" xfId="12637"/>
    <cellStyle name="Normal 3 3 3 7 2 14" xfId="12638"/>
    <cellStyle name="Normal 3 3 3 7 2 2" xfId="12639"/>
    <cellStyle name="Normal 3 3 3 7 2 3" xfId="12640"/>
    <cellStyle name="Normal 3 3 3 7 2 4" xfId="12641"/>
    <cellStyle name="Normal 3 3 3 7 2 5" xfId="12642"/>
    <cellStyle name="Normal 3 3 3 7 2 6" xfId="12643"/>
    <cellStyle name="Normal 3 3 3 7 2 7" xfId="12644"/>
    <cellStyle name="Normal 3 3 3 7 2 8" xfId="12645"/>
    <cellStyle name="Normal 3 3 3 7 2 9" xfId="12646"/>
    <cellStyle name="Normal 3 3 3 7 3" xfId="12647"/>
    <cellStyle name="Normal 3 3 3 7 4" xfId="12648"/>
    <cellStyle name="Normal 3 3 3 7 5" xfId="12649"/>
    <cellStyle name="Normal 3 3 3 7 6" xfId="12650"/>
    <cellStyle name="Normal 3 3 3 7 7" xfId="12651"/>
    <cellStyle name="Normal 3 3 3 7 8" xfId="12652"/>
    <cellStyle name="Normal 3 3 3 7 9" xfId="12653"/>
    <cellStyle name="Normal 3 3 3 8" xfId="12654"/>
    <cellStyle name="Normal 3 3 3 8 10" xfId="12655"/>
    <cellStyle name="Normal 3 3 3 8 11" xfId="12656"/>
    <cellStyle name="Normal 3 3 3 8 12" xfId="12657"/>
    <cellStyle name="Normal 3 3 3 8 13" xfId="12658"/>
    <cellStyle name="Normal 3 3 3 8 14" xfId="12659"/>
    <cellStyle name="Normal 3 3 3 8 15" xfId="12660"/>
    <cellStyle name="Normal 3 3 3 8 2" xfId="12661"/>
    <cellStyle name="Normal 3 3 3 8 2 10" xfId="12662"/>
    <cellStyle name="Normal 3 3 3 8 2 11" xfId="12663"/>
    <cellStyle name="Normal 3 3 3 8 2 12" xfId="12664"/>
    <cellStyle name="Normal 3 3 3 8 2 13" xfId="12665"/>
    <cellStyle name="Normal 3 3 3 8 2 14" xfId="12666"/>
    <cellStyle name="Normal 3 3 3 8 2 2" xfId="12667"/>
    <cellStyle name="Normal 3 3 3 8 2 3" xfId="12668"/>
    <cellStyle name="Normal 3 3 3 8 2 4" xfId="12669"/>
    <cellStyle name="Normal 3 3 3 8 2 5" xfId="12670"/>
    <cellStyle name="Normal 3 3 3 8 2 6" xfId="12671"/>
    <cellStyle name="Normal 3 3 3 8 2 7" xfId="12672"/>
    <cellStyle name="Normal 3 3 3 8 2 8" xfId="12673"/>
    <cellStyle name="Normal 3 3 3 8 2 9" xfId="12674"/>
    <cellStyle name="Normal 3 3 3 8 3" xfId="12675"/>
    <cellStyle name="Normal 3 3 3 8 4" xfId="12676"/>
    <cellStyle name="Normal 3 3 3 8 5" xfId="12677"/>
    <cellStyle name="Normal 3 3 3 8 6" xfId="12678"/>
    <cellStyle name="Normal 3 3 3 8 7" xfId="12679"/>
    <cellStyle name="Normal 3 3 3 8 8" xfId="12680"/>
    <cellStyle name="Normal 3 3 3 8 9" xfId="12681"/>
    <cellStyle name="Normal 3 3 3 9" xfId="12682"/>
    <cellStyle name="Normal 3 3 3 9 10" xfId="12683"/>
    <cellStyle name="Normal 3 3 3 9 11" xfId="12684"/>
    <cellStyle name="Normal 3 3 3 9 12" xfId="12685"/>
    <cellStyle name="Normal 3 3 3 9 13" xfId="12686"/>
    <cellStyle name="Normal 3 3 3 9 14" xfId="12687"/>
    <cellStyle name="Normal 3 3 3 9 2" xfId="12688"/>
    <cellStyle name="Normal 3 3 3 9 3" xfId="12689"/>
    <cellStyle name="Normal 3 3 3 9 4" xfId="12690"/>
    <cellStyle name="Normal 3 3 3 9 5" xfId="12691"/>
    <cellStyle name="Normal 3 3 3 9 6" xfId="12692"/>
    <cellStyle name="Normal 3 3 3 9 7" xfId="12693"/>
    <cellStyle name="Normal 3 3 3 9 8" xfId="12694"/>
    <cellStyle name="Normal 3 3 3 9 9" xfId="12695"/>
    <cellStyle name="Normal 3 3 30" xfId="12696"/>
    <cellStyle name="Normal 3 3 30 10" xfId="12697"/>
    <cellStyle name="Normal 3 3 30 11" xfId="12698"/>
    <cellStyle name="Normal 3 3 30 12" xfId="12699"/>
    <cellStyle name="Normal 3 3 30 13" xfId="12700"/>
    <cellStyle name="Normal 3 3 30 14" xfId="12701"/>
    <cellStyle name="Normal 3 3 30 2" xfId="12702"/>
    <cellStyle name="Normal 3 3 30 3" xfId="12703"/>
    <cellStyle name="Normal 3 3 30 4" xfId="12704"/>
    <cellStyle name="Normal 3 3 30 5" xfId="12705"/>
    <cellStyle name="Normal 3 3 30 6" xfId="12706"/>
    <cellStyle name="Normal 3 3 30 7" xfId="12707"/>
    <cellStyle name="Normal 3 3 30 8" xfId="12708"/>
    <cellStyle name="Normal 3 3 30 9" xfId="12709"/>
    <cellStyle name="Normal 3 3 31" xfId="12710"/>
    <cellStyle name="Normal 3 3 31 10" xfId="12711"/>
    <cellStyle name="Normal 3 3 31 11" xfId="12712"/>
    <cellStyle name="Normal 3 3 31 12" xfId="12713"/>
    <cellStyle name="Normal 3 3 31 13" xfId="12714"/>
    <cellStyle name="Normal 3 3 31 14" xfId="12715"/>
    <cellStyle name="Normal 3 3 31 2" xfId="12716"/>
    <cellStyle name="Normal 3 3 31 3" xfId="12717"/>
    <cellStyle name="Normal 3 3 31 4" xfId="12718"/>
    <cellStyle name="Normal 3 3 31 5" xfId="12719"/>
    <cellStyle name="Normal 3 3 31 6" xfId="12720"/>
    <cellStyle name="Normal 3 3 31 7" xfId="12721"/>
    <cellStyle name="Normal 3 3 31 8" xfId="12722"/>
    <cellStyle name="Normal 3 3 31 9" xfId="12723"/>
    <cellStyle name="Normal 3 3 4" xfId="12724"/>
    <cellStyle name="Normal 3 3 4 10" xfId="12725"/>
    <cellStyle name="Normal 3 3 4 10 10" xfId="12726"/>
    <cellStyle name="Normal 3 3 4 10 11" xfId="12727"/>
    <cellStyle name="Normal 3 3 4 10 12" xfId="12728"/>
    <cellStyle name="Normal 3 3 4 10 13" xfId="12729"/>
    <cellStyle name="Normal 3 3 4 10 14" xfId="12730"/>
    <cellStyle name="Normal 3 3 4 10 2" xfId="12731"/>
    <cellStyle name="Normal 3 3 4 10 3" xfId="12732"/>
    <cellStyle name="Normal 3 3 4 10 4" xfId="12733"/>
    <cellStyle name="Normal 3 3 4 10 5" xfId="12734"/>
    <cellStyle name="Normal 3 3 4 10 6" xfId="12735"/>
    <cellStyle name="Normal 3 3 4 10 7" xfId="12736"/>
    <cellStyle name="Normal 3 3 4 10 8" xfId="12737"/>
    <cellStyle name="Normal 3 3 4 10 9" xfId="12738"/>
    <cellStyle name="Normal 3 3 4 11" xfId="12739"/>
    <cellStyle name="Normal 3 3 4 11 10" xfId="12740"/>
    <cellStyle name="Normal 3 3 4 11 11" xfId="12741"/>
    <cellStyle name="Normal 3 3 4 11 12" xfId="12742"/>
    <cellStyle name="Normal 3 3 4 11 13" xfId="12743"/>
    <cellStyle name="Normal 3 3 4 11 14" xfId="12744"/>
    <cellStyle name="Normal 3 3 4 11 2" xfId="12745"/>
    <cellStyle name="Normal 3 3 4 11 3" xfId="12746"/>
    <cellStyle name="Normal 3 3 4 11 4" xfId="12747"/>
    <cellStyle name="Normal 3 3 4 11 5" xfId="12748"/>
    <cellStyle name="Normal 3 3 4 11 6" xfId="12749"/>
    <cellStyle name="Normal 3 3 4 11 7" xfId="12750"/>
    <cellStyle name="Normal 3 3 4 11 8" xfId="12751"/>
    <cellStyle name="Normal 3 3 4 11 9" xfId="12752"/>
    <cellStyle name="Normal 3 3 4 12" xfId="12753"/>
    <cellStyle name="Normal 3 3 4 12 10" xfId="12754"/>
    <cellStyle name="Normal 3 3 4 12 11" xfId="12755"/>
    <cellStyle name="Normal 3 3 4 12 12" xfId="12756"/>
    <cellStyle name="Normal 3 3 4 12 13" xfId="12757"/>
    <cellStyle name="Normal 3 3 4 12 14" xfId="12758"/>
    <cellStyle name="Normal 3 3 4 12 2" xfId="12759"/>
    <cellStyle name="Normal 3 3 4 12 3" xfId="12760"/>
    <cellStyle name="Normal 3 3 4 12 4" xfId="12761"/>
    <cellStyle name="Normal 3 3 4 12 5" xfId="12762"/>
    <cellStyle name="Normal 3 3 4 12 6" xfId="12763"/>
    <cellStyle name="Normal 3 3 4 12 7" xfId="12764"/>
    <cellStyle name="Normal 3 3 4 12 8" xfId="12765"/>
    <cellStyle name="Normal 3 3 4 12 9" xfId="12766"/>
    <cellStyle name="Normal 3 3 4 13" xfId="12767"/>
    <cellStyle name="Normal 3 3 4 13 10" xfId="12768"/>
    <cellStyle name="Normal 3 3 4 13 11" xfId="12769"/>
    <cellStyle name="Normal 3 3 4 13 12" xfId="12770"/>
    <cellStyle name="Normal 3 3 4 13 13" xfId="12771"/>
    <cellStyle name="Normal 3 3 4 13 14" xfId="12772"/>
    <cellStyle name="Normal 3 3 4 13 2" xfId="12773"/>
    <cellStyle name="Normal 3 3 4 13 3" xfId="12774"/>
    <cellStyle name="Normal 3 3 4 13 4" xfId="12775"/>
    <cellStyle name="Normal 3 3 4 13 5" xfId="12776"/>
    <cellStyle name="Normal 3 3 4 13 6" xfId="12777"/>
    <cellStyle name="Normal 3 3 4 13 7" xfId="12778"/>
    <cellStyle name="Normal 3 3 4 13 8" xfId="12779"/>
    <cellStyle name="Normal 3 3 4 13 9" xfId="12780"/>
    <cellStyle name="Normal 3 3 4 14" xfId="12781"/>
    <cellStyle name="Normal 3 3 4 14 10" xfId="12782"/>
    <cellStyle name="Normal 3 3 4 14 11" xfId="12783"/>
    <cellStyle name="Normal 3 3 4 14 12" xfId="12784"/>
    <cellStyle name="Normal 3 3 4 14 13" xfId="12785"/>
    <cellStyle name="Normal 3 3 4 14 14" xfId="12786"/>
    <cellStyle name="Normal 3 3 4 14 2" xfId="12787"/>
    <cellStyle name="Normal 3 3 4 14 3" xfId="12788"/>
    <cellStyle name="Normal 3 3 4 14 4" xfId="12789"/>
    <cellStyle name="Normal 3 3 4 14 5" xfId="12790"/>
    <cellStyle name="Normal 3 3 4 14 6" xfId="12791"/>
    <cellStyle name="Normal 3 3 4 14 7" xfId="12792"/>
    <cellStyle name="Normal 3 3 4 14 8" xfId="12793"/>
    <cellStyle name="Normal 3 3 4 14 9" xfId="12794"/>
    <cellStyle name="Normal 3 3 4 15" xfId="12795"/>
    <cellStyle name="Normal 3 3 4 16" xfId="12796"/>
    <cellStyle name="Normal 3 3 4 17" xfId="12797"/>
    <cellStyle name="Normal 3 3 4 18" xfId="12798"/>
    <cellStyle name="Normal 3 3 4 19" xfId="12799"/>
    <cellStyle name="Normal 3 3 4 2" xfId="12800"/>
    <cellStyle name="Normal 3 3 4 20" xfId="12801"/>
    <cellStyle name="Normal 3 3 4 21" xfId="12802"/>
    <cellStyle name="Normal 3 3 4 22" xfId="12803"/>
    <cellStyle name="Normal 3 3 4 23" xfId="12804"/>
    <cellStyle name="Normal 3 3 4 24" xfId="12805"/>
    <cellStyle name="Normal 3 3 4 25" xfId="12806"/>
    <cellStyle name="Normal 3 3 4 26" xfId="12807"/>
    <cellStyle name="Normal 3 3 4 27" xfId="12808"/>
    <cellStyle name="Normal 3 3 4 3" xfId="12809"/>
    <cellStyle name="Normal 3 3 4 4" xfId="12810"/>
    <cellStyle name="Normal 3 3 4 5" xfId="12811"/>
    <cellStyle name="Normal 3 3 4 6" xfId="12812"/>
    <cellStyle name="Normal 3 3 4 6 10" xfId="12813"/>
    <cellStyle name="Normal 3 3 4 6 11" xfId="12814"/>
    <cellStyle name="Normal 3 3 4 6 12" xfId="12815"/>
    <cellStyle name="Normal 3 3 4 6 13" xfId="12816"/>
    <cellStyle name="Normal 3 3 4 6 14" xfId="12817"/>
    <cellStyle name="Normal 3 3 4 6 15" xfId="12818"/>
    <cellStyle name="Normal 3 3 4 6 2" xfId="12819"/>
    <cellStyle name="Normal 3 3 4 6 2 10" xfId="12820"/>
    <cellStyle name="Normal 3 3 4 6 2 11" xfId="12821"/>
    <cellStyle name="Normal 3 3 4 6 2 12" xfId="12822"/>
    <cellStyle name="Normal 3 3 4 6 2 13" xfId="12823"/>
    <cellStyle name="Normal 3 3 4 6 2 14" xfId="12824"/>
    <cellStyle name="Normal 3 3 4 6 2 2" xfId="12825"/>
    <cellStyle name="Normal 3 3 4 6 2 3" xfId="12826"/>
    <cellStyle name="Normal 3 3 4 6 2 4" xfId="12827"/>
    <cellStyle name="Normal 3 3 4 6 2 5" xfId="12828"/>
    <cellStyle name="Normal 3 3 4 6 2 6" xfId="12829"/>
    <cellStyle name="Normal 3 3 4 6 2 7" xfId="12830"/>
    <cellStyle name="Normal 3 3 4 6 2 8" xfId="12831"/>
    <cellStyle name="Normal 3 3 4 6 2 9" xfId="12832"/>
    <cellStyle name="Normal 3 3 4 6 3" xfId="12833"/>
    <cellStyle name="Normal 3 3 4 6 4" xfId="12834"/>
    <cellStyle name="Normal 3 3 4 6 5" xfId="12835"/>
    <cellStyle name="Normal 3 3 4 6 6" xfId="12836"/>
    <cellStyle name="Normal 3 3 4 6 7" xfId="12837"/>
    <cellStyle name="Normal 3 3 4 6 8" xfId="12838"/>
    <cellStyle name="Normal 3 3 4 6 9" xfId="12839"/>
    <cellStyle name="Normal 3 3 4 7" xfId="12840"/>
    <cellStyle name="Normal 3 3 4 7 10" xfId="12841"/>
    <cellStyle name="Normal 3 3 4 7 11" xfId="12842"/>
    <cellStyle name="Normal 3 3 4 7 12" xfId="12843"/>
    <cellStyle name="Normal 3 3 4 7 13" xfId="12844"/>
    <cellStyle name="Normal 3 3 4 7 14" xfId="12845"/>
    <cellStyle name="Normal 3 3 4 7 15" xfId="12846"/>
    <cellStyle name="Normal 3 3 4 7 2" xfId="12847"/>
    <cellStyle name="Normal 3 3 4 7 2 10" xfId="12848"/>
    <cellStyle name="Normal 3 3 4 7 2 11" xfId="12849"/>
    <cellStyle name="Normal 3 3 4 7 2 12" xfId="12850"/>
    <cellStyle name="Normal 3 3 4 7 2 13" xfId="12851"/>
    <cellStyle name="Normal 3 3 4 7 2 14" xfId="12852"/>
    <cellStyle name="Normal 3 3 4 7 2 2" xfId="12853"/>
    <cellStyle name="Normal 3 3 4 7 2 3" xfId="12854"/>
    <cellStyle name="Normal 3 3 4 7 2 4" xfId="12855"/>
    <cellStyle name="Normal 3 3 4 7 2 5" xfId="12856"/>
    <cellStyle name="Normal 3 3 4 7 2 6" xfId="12857"/>
    <cellStyle name="Normal 3 3 4 7 2 7" xfId="12858"/>
    <cellStyle name="Normal 3 3 4 7 2 8" xfId="12859"/>
    <cellStyle name="Normal 3 3 4 7 2 9" xfId="12860"/>
    <cellStyle name="Normal 3 3 4 7 3" xfId="12861"/>
    <cellStyle name="Normal 3 3 4 7 4" xfId="12862"/>
    <cellStyle name="Normal 3 3 4 7 5" xfId="12863"/>
    <cellStyle name="Normal 3 3 4 7 6" xfId="12864"/>
    <cellStyle name="Normal 3 3 4 7 7" xfId="12865"/>
    <cellStyle name="Normal 3 3 4 7 8" xfId="12866"/>
    <cellStyle name="Normal 3 3 4 7 9" xfId="12867"/>
    <cellStyle name="Normal 3 3 4 8" xfId="12868"/>
    <cellStyle name="Normal 3 3 4 8 10" xfId="12869"/>
    <cellStyle name="Normal 3 3 4 8 11" xfId="12870"/>
    <cellStyle name="Normal 3 3 4 8 12" xfId="12871"/>
    <cellStyle name="Normal 3 3 4 8 13" xfId="12872"/>
    <cellStyle name="Normal 3 3 4 8 14" xfId="12873"/>
    <cellStyle name="Normal 3 3 4 8 15" xfId="12874"/>
    <cellStyle name="Normal 3 3 4 8 2" xfId="12875"/>
    <cellStyle name="Normal 3 3 4 8 2 10" xfId="12876"/>
    <cellStyle name="Normal 3 3 4 8 2 11" xfId="12877"/>
    <cellStyle name="Normal 3 3 4 8 2 12" xfId="12878"/>
    <cellStyle name="Normal 3 3 4 8 2 13" xfId="12879"/>
    <cellStyle name="Normal 3 3 4 8 2 14" xfId="12880"/>
    <cellStyle name="Normal 3 3 4 8 2 2" xfId="12881"/>
    <cellStyle name="Normal 3 3 4 8 2 3" xfId="12882"/>
    <cellStyle name="Normal 3 3 4 8 2 4" xfId="12883"/>
    <cellStyle name="Normal 3 3 4 8 2 5" xfId="12884"/>
    <cellStyle name="Normal 3 3 4 8 2 6" xfId="12885"/>
    <cellStyle name="Normal 3 3 4 8 2 7" xfId="12886"/>
    <cellStyle name="Normal 3 3 4 8 2 8" xfId="12887"/>
    <cellStyle name="Normal 3 3 4 8 2 9" xfId="12888"/>
    <cellStyle name="Normal 3 3 4 8 3" xfId="12889"/>
    <cellStyle name="Normal 3 3 4 8 4" xfId="12890"/>
    <cellStyle name="Normal 3 3 4 8 5" xfId="12891"/>
    <cellStyle name="Normal 3 3 4 8 6" xfId="12892"/>
    <cellStyle name="Normal 3 3 4 8 7" xfId="12893"/>
    <cellStyle name="Normal 3 3 4 8 8" xfId="12894"/>
    <cellStyle name="Normal 3 3 4 8 9" xfId="12895"/>
    <cellStyle name="Normal 3 3 4 9" xfId="12896"/>
    <cellStyle name="Normal 3 3 4 9 10" xfId="12897"/>
    <cellStyle name="Normal 3 3 4 9 11" xfId="12898"/>
    <cellStyle name="Normal 3 3 4 9 12" xfId="12899"/>
    <cellStyle name="Normal 3 3 4 9 13" xfId="12900"/>
    <cellStyle name="Normal 3 3 4 9 14" xfId="12901"/>
    <cellStyle name="Normal 3 3 4 9 2" xfId="12902"/>
    <cellStyle name="Normal 3 3 4 9 3" xfId="12903"/>
    <cellStyle name="Normal 3 3 4 9 4" xfId="12904"/>
    <cellStyle name="Normal 3 3 4 9 5" xfId="12905"/>
    <cellStyle name="Normal 3 3 4 9 6" xfId="12906"/>
    <cellStyle name="Normal 3 3 4 9 7" xfId="12907"/>
    <cellStyle name="Normal 3 3 4 9 8" xfId="12908"/>
    <cellStyle name="Normal 3 3 4 9 9" xfId="12909"/>
    <cellStyle name="Normal 3 3 5" xfId="12910"/>
    <cellStyle name="Normal 3 3 5 10" xfId="12911"/>
    <cellStyle name="Normal 3 3 5 10 10" xfId="12912"/>
    <cellStyle name="Normal 3 3 5 10 11" xfId="12913"/>
    <cellStyle name="Normal 3 3 5 10 12" xfId="12914"/>
    <cellStyle name="Normal 3 3 5 10 13" xfId="12915"/>
    <cellStyle name="Normal 3 3 5 10 14" xfId="12916"/>
    <cellStyle name="Normal 3 3 5 10 2" xfId="12917"/>
    <cellStyle name="Normal 3 3 5 10 3" xfId="12918"/>
    <cellStyle name="Normal 3 3 5 10 4" xfId="12919"/>
    <cellStyle name="Normal 3 3 5 10 5" xfId="12920"/>
    <cellStyle name="Normal 3 3 5 10 6" xfId="12921"/>
    <cellStyle name="Normal 3 3 5 10 7" xfId="12922"/>
    <cellStyle name="Normal 3 3 5 10 8" xfId="12923"/>
    <cellStyle name="Normal 3 3 5 10 9" xfId="12924"/>
    <cellStyle name="Normal 3 3 5 11" xfId="12925"/>
    <cellStyle name="Normal 3 3 5 11 10" xfId="12926"/>
    <cellStyle name="Normal 3 3 5 11 11" xfId="12927"/>
    <cellStyle name="Normal 3 3 5 11 12" xfId="12928"/>
    <cellStyle name="Normal 3 3 5 11 13" xfId="12929"/>
    <cellStyle name="Normal 3 3 5 11 14" xfId="12930"/>
    <cellStyle name="Normal 3 3 5 11 2" xfId="12931"/>
    <cellStyle name="Normal 3 3 5 11 3" xfId="12932"/>
    <cellStyle name="Normal 3 3 5 11 4" xfId="12933"/>
    <cellStyle name="Normal 3 3 5 11 5" xfId="12934"/>
    <cellStyle name="Normal 3 3 5 11 6" xfId="12935"/>
    <cellStyle name="Normal 3 3 5 11 7" xfId="12936"/>
    <cellStyle name="Normal 3 3 5 11 8" xfId="12937"/>
    <cellStyle name="Normal 3 3 5 11 9" xfId="12938"/>
    <cellStyle name="Normal 3 3 5 12" xfId="12939"/>
    <cellStyle name="Normal 3 3 5 12 10" xfId="12940"/>
    <cellStyle name="Normal 3 3 5 12 11" xfId="12941"/>
    <cellStyle name="Normal 3 3 5 12 12" xfId="12942"/>
    <cellStyle name="Normal 3 3 5 12 13" xfId="12943"/>
    <cellStyle name="Normal 3 3 5 12 14" xfId="12944"/>
    <cellStyle name="Normal 3 3 5 12 2" xfId="12945"/>
    <cellStyle name="Normal 3 3 5 12 3" xfId="12946"/>
    <cellStyle name="Normal 3 3 5 12 4" xfId="12947"/>
    <cellStyle name="Normal 3 3 5 12 5" xfId="12948"/>
    <cellStyle name="Normal 3 3 5 12 6" xfId="12949"/>
    <cellStyle name="Normal 3 3 5 12 7" xfId="12950"/>
    <cellStyle name="Normal 3 3 5 12 8" xfId="12951"/>
    <cellStyle name="Normal 3 3 5 12 9" xfId="12952"/>
    <cellStyle name="Normal 3 3 5 13" xfId="12953"/>
    <cellStyle name="Normal 3 3 5 13 10" xfId="12954"/>
    <cellStyle name="Normal 3 3 5 13 11" xfId="12955"/>
    <cellStyle name="Normal 3 3 5 13 12" xfId="12956"/>
    <cellStyle name="Normal 3 3 5 13 13" xfId="12957"/>
    <cellStyle name="Normal 3 3 5 13 14" xfId="12958"/>
    <cellStyle name="Normal 3 3 5 13 2" xfId="12959"/>
    <cellStyle name="Normal 3 3 5 13 3" xfId="12960"/>
    <cellStyle name="Normal 3 3 5 13 4" xfId="12961"/>
    <cellStyle name="Normal 3 3 5 13 5" xfId="12962"/>
    <cellStyle name="Normal 3 3 5 13 6" xfId="12963"/>
    <cellStyle name="Normal 3 3 5 13 7" xfId="12964"/>
    <cellStyle name="Normal 3 3 5 13 8" xfId="12965"/>
    <cellStyle name="Normal 3 3 5 13 9" xfId="12966"/>
    <cellStyle name="Normal 3 3 5 14" xfId="12967"/>
    <cellStyle name="Normal 3 3 5 14 10" xfId="12968"/>
    <cellStyle name="Normal 3 3 5 14 11" xfId="12969"/>
    <cellStyle name="Normal 3 3 5 14 12" xfId="12970"/>
    <cellStyle name="Normal 3 3 5 14 13" xfId="12971"/>
    <cellStyle name="Normal 3 3 5 14 14" xfId="12972"/>
    <cellStyle name="Normal 3 3 5 14 2" xfId="12973"/>
    <cellStyle name="Normal 3 3 5 14 3" xfId="12974"/>
    <cellStyle name="Normal 3 3 5 14 4" xfId="12975"/>
    <cellStyle name="Normal 3 3 5 14 5" xfId="12976"/>
    <cellStyle name="Normal 3 3 5 14 6" xfId="12977"/>
    <cellStyle name="Normal 3 3 5 14 7" xfId="12978"/>
    <cellStyle name="Normal 3 3 5 14 8" xfId="12979"/>
    <cellStyle name="Normal 3 3 5 14 9" xfId="12980"/>
    <cellStyle name="Normal 3 3 5 15" xfId="12981"/>
    <cellStyle name="Normal 3 3 5 16" xfId="12982"/>
    <cellStyle name="Normal 3 3 5 17" xfId="12983"/>
    <cellStyle name="Normal 3 3 5 18" xfId="12984"/>
    <cellStyle name="Normal 3 3 5 19" xfId="12985"/>
    <cellStyle name="Normal 3 3 5 2" xfId="12986"/>
    <cellStyle name="Normal 3 3 5 20" xfId="12987"/>
    <cellStyle name="Normal 3 3 5 21" xfId="12988"/>
    <cellStyle name="Normal 3 3 5 22" xfId="12989"/>
    <cellStyle name="Normal 3 3 5 23" xfId="12990"/>
    <cellStyle name="Normal 3 3 5 24" xfId="12991"/>
    <cellStyle name="Normal 3 3 5 25" xfId="12992"/>
    <cellStyle name="Normal 3 3 5 26" xfId="12993"/>
    <cellStyle name="Normal 3 3 5 27" xfId="12994"/>
    <cellStyle name="Normal 3 3 5 3" xfId="12995"/>
    <cellStyle name="Normal 3 3 5 4" xfId="12996"/>
    <cellStyle name="Normal 3 3 5 5" xfId="12997"/>
    <cellStyle name="Normal 3 3 5 6" xfId="12998"/>
    <cellStyle name="Normal 3 3 5 6 10" xfId="12999"/>
    <cellStyle name="Normal 3 3 5 6 11" xfId="13000"/>
    <cellStyle name="Normal 3 3 5 6 12" xfId="13001"/>
    <cellStyle name="Normal 3 3 5 6 13" xfId="13002"/>
    <cellStyle name="Normal 3 3 5 6 14" xfId="13003"/>
    <cellStyle name="Normal 3 3 5 6 15" xfId="13004"/>
    <cellStyle name="Normal 3 3 5 6 2" xfId="13005"/>
    <cellStyle name="Normal 3 3 5 6 2 10" xfId="13006"/>
    <cellStyle name="Normal 3 3 5 6 2 11" xfId="13007"/>
    <cellStyle name="Normal 3 3 5 6 2 12" xfId="13008"/>
    <cellStyle name="Normal 3 3 5 6 2 13" xfId="13009"/>
    <cellStyle name="Normal 3 3 5 6 2 14" xfId="13010"/>
    <cellStyle name="Normal 3 3 5 6 2 2" xfId="13011"/>
    <cellStyle name="Normal 3 3 5 6 2 3" xfId="13012"/>
    <cellStyle name="Normal 3 3 5 6 2 4" xfId="13013"/>
    <cellStyle name="Normal 3 3 5 6 2 5" xfId="13014"/>
    <cellStyle name="Normal 3 3 5 6 2 6" xfId="13015"/>
    <cellStyle name="Normal 3 3 5 6 2 7" xfId="13016"/>
    <cellStyle name="Normal 3 3 5 6 2 8" xfId="13017"/>
    <cellStyle name="Normal 3 3 5 6 2 9" xfId="13018"/>
    <cellStyle name="Normal 3 3 5 6 3" xfId="13019"/>
    <cellStyle name="Normal 3 3 5 6 4" xfId="13020"/>
    <cellStyle name="Normal 3 3 5 6 5" xfId="13021"/>
    <cellStyle name="Normal 3 3 5 6 6" xfId="13022"/>
    <cellStyle name="Normal 3 3 5 6 7" xfId="13023"/>
    <cellStyle name="Normal 3 3 5 6 8" xfId="13024"/>
    <cellStyle name="Normal 3 3 5 6 9" xfId="13025"/>
    <cellStyle name="Normal 3 3 5 7" xfId="13026"/>
    <cellStyle name="Normal 3 3 5 7 10" xfId="13027"/>
    <cellStyle name="Normal 3 3 5 7 11" xfId="13028"/>
    <cellStyle name="Normal 3 3 5 7 12" xfId="13029"/>
    <cellStyle name="Normal 3 3 5 7 13" xfId="13030"/>
    <cellStyle name="Normal 3 3 5 7 14" xfId="13031"/>
    <cellStyle name="Normal 3 3 5 7 15" xfId="13032"/>
    <cellStyle name="Normal 3 3 5 7 2" xfId="13033"/>
    <cellStyle name="Normal 3 3 5 7 2 10" xfId="13034"/>
    <cellStyle name="Normal 3 3 5 7 2 11" xfId="13035"/>
    <cellStyle name="Normal 3 3 5 7 2 12" xfId="13036"/>
    <cellStyle name="Normal 3 3 5 7 2 13" xfId="13037"/>
    <cellStyle name="Normal 3 3 5 7 2 14" xfId="13038"/>
    <cellStyle name="Normal 3 3 5 7 2 2" xfId="13039"/>
    <cellStyle name="Normal 3 3 5 7 2 3" xfId="13040"/>
    <cellStyle name="Normal 3 3 5 7 2 4" xfId="13041"/>
    <cellStyle name="Normal 3 3 5 7 2 5" xfId="13042"/>
    <cellStyle name="Normal 3 3 5 7 2 6" xfId="13043"/>
    <cellStyle name="Normal 3 3 5 7 2 7" xfId="13044"/>
    <cellStyle name="Normal 3 3 5 7 2 8" xfId="13045"/>
    <cellStyle name="Normal 3 3 5 7 2 9" xfId="13046"/>
    <cellStyle name="Normal 3 3 5 7 3" xfId="13047"/>
    <cellStyle name="Normal 3 3 5 7 4" xfId="13048"/>
    <cellStyle name="Normal 3 3 5 7 5" xfId="13049"/>
    <cellStyle name="Normal 3 3 5 7 6" xfId="13050"/>
    <cellStyle name="Normal 3 3 5 7 7" xfId="13051"/>
    <cellStyle name="Normal 3 3 5 7 8" xfId="13052"/>
    <cellStyle name="Normal 3 3 5 7 9" xfId="13053"/>
    <cellStyle name="Normal 3 3 5 8" xfId="13054"/>
    <cellStyle name="Normal 3 3 5 8 10" xfId="13055"/>
    <cellStyle name="Normal 3 3 5 8 11" xfId="13056"/>
    <cellStyle name="Normal 3 3 5 8 12" xfId="13057"/>
    <cellStyle name="Normal 3 3 5 8 13" xfId="13058"/>
    <cellStyle name="Normal 3 3 5 8 14" xfId="13059"/>
    <cellStyle name="Normal 3 3 5 8 15" xfId="13060"/>
    <cellStyle name="Normal 3 3 5 8 2" xfId="13061"/>
    <cellStyle name="Normal 3 3 5 8 2 10" xfId="13062"/>
    <cellStyle name="Normal 3 3 5 8 2 11" xfId="13063"/>
    <cellStyle name="Normal 3 3 5 8 2 12" xfId="13064"/>
    <cellStyle name="Normal 3 3 5 8 2 13" xfId="13065"/>
    <cellStyle name="Normal 3 3 5 8 2 14" xfId="13066"/>
    <cellStyle name="Normal 3 3 5 8 2 2" xfId="13067"/>
    <cellStyle name="Normal 3 3 5 8 2 3" xfId="13068"/>
    <cellStyle name="Normal 3 3 5 8 2 4" xfId="13069"/>
    <cellStyle name="Normal 3 3 5 8 2 5" xfId="13070"/>
    <cellStyle name="Normal 3 3 5 8 2 6" xfId="13071"/>
    <cellStyle name="Normal 3 3 5 8 2 7" xfId="13072"/>
    <cellStyle name="Normal 3 3 5 8 2 8" xfId="13073"/>
    <cellStyle name="Normal 3 3 5 8 2 9" xfId="13074"/>
    <cellStyle name="Normal 3 3 5 8 3" xfId="13075"/>
    <cellStyle name="Normal 3 3 5 8 4" xfId="13076"/>
    <cellStyle name="Normal 3 3 5 8 5" xfId="13077"/>
    <cellStyle name="Normal 3 3 5 8 6" xfId="13078"/>
    <cellStyle name="Normal 3 3 5 8 7" xfId="13079"/>
    <cellStyle name="Normal 3 3 5 8 8" xfId="13080"/>
    <cellStyle name="Normal 3 3 5 8 9" xfId="13081"/>
    <cellStyle name="Normal 3 3 5 9" xfId="13082"/>
    <cellStyle name="Normal 3 3 5 9 10" xfId="13083"/>
    <cellStyle name="Normal 3 3 5 9 11" xfId="13084"/>
    <cellStyle name="Normal 3 3 5 9 12" xfId="13085"/>
    <cellStyle name="Normal 3 3 5 9 13" xfId="13086"/>
    <cellStyle name="Normal 3 3 5 9 14" xfId="13087"/>
    <cellStyle name="Normal 3 3 5 9 2" xfId="13088"/>
    <cellStyle name="Normal 3 3 5 9 3" xfId="13089"/>
    <cellStyle name="Normal 3 3 5 9 4" xfId="13090"/>
    <cellStyle name="Normal 3 3 5 9 5" xfId="13091"/>
    <cellStyle name="Normal 3 3 5 9 6" xfId="13092"/>
    <cellStyle name="Normal 3 3 5 9 7" xfId="13093"/>
    <cellStyle name="Normal 3 3 5 9 8" xfId="13094"/>
    <cellStyle name="Normal 3 3 5 9 9" xfId="13095"/>
    <cellStyle name="Normal 3 3 6" xfId="13096"/>
    <cellStyle name="Normal 3 3 6 10" xfId="13097"/>
    <cellStyle name="Normal 3 3 6 10 10" xfId="13098"/>
    <cellStyle name="Normal 3 3 6 10 11" xfId="13099"/>
    <cellStyle name="Normal 3 3 6 10 12" xfId="13100"/>
    <cellStyle name="Normal 3 3 6 10 13" xfId="13101"/>
    <cellStyle name="Normal 3 3 6 10 14" xfId="13102"/>
    <cellStyle name="Normal 3 3 6 10 2" xfId="13103"/>
    <cellStyle name="Normal 3 3 6 10 3" xfId="13104"/>
    <cellStyle name="Normal 3 3 6 10 4" xfId="13105"/>
    <cellStyle name="Normal 3 3 6 10 5" xfId="13106"/>
    <cellStyle name="Normal 3 3 6 10 6" xfId="13107"/>
    <cellStyle name="Normal 3 3 6 10 7" xfId="13108"/>
    <cellStyle name="Normal 3 3 6 10 8" xfId="13109"/>
    <cellStyle name="Normal 3 3 6 10 9" xfId="13110"/>
    <cellStyle name="Normal 3 3 6 11" xfId="13111"/>
    <cellStyle name="Normal 3 3 6 11 10" xfId="13112"/>
    <cellStyle name="Normal 3 3 6 11 11" xfId="13113"/>
    <cellStyle name="Normal 3 3 6 11 12" xfId="13114"/>
    <cellStyle name="Normal 3 3 6 11 13" xfId="13115"/>
    <cellStyle name="Normal 3 3 6 11 14" xfId="13116"/>
    <cellStyle name="Normal 3 3 6 11 2" xfId="13117"/>
    <cellStyle name="Normal 3 3 6 11 3" xfId="13118"/>
    <cellStyle name="Normal 3 3 6 11 4" xfId="13119"/>
    <cellStyle name="Normal 3 3 6 11 5" xfId="13120"/>
    <cellStyle name="Normal 3 3 6 11 6" xfId="13121"/>
    <cellStyle name="Normal 3 3 6 11 7" xfId="13122"/>
    <cellStyle name="Normal 3 3 6 11 8" xfId="13123"/>
    <cellStyle name="Normal 3 3 6 11 9" xfId="13124"/>
    <cellStyle name="Normal 3 3 6 12" xfId="13125"/>
    <cellStyle name="Normal 3 3 6 12 10" xfId="13126"/>
    <cellStyle name="Normal 3 3 6 12 11" xfId="13127"/>
    <cellStyle name="Normal 3 3 6 12 12" xfId="13128"/>
    <cellStyle name="Normal 3 3 6 12 13" xfId="13129"/>
    <cellStyle name="Normal 3 3 6 12 14" xfId="13130"/>
    <cellStyle name="Normal 3 3 6 12 2" xfId="13131"/>
    <cellStyle name="Normal 3 3 6 12 3" xfId="13132"/>
    <cellStyle name="Normal 3 3 6 12 4" xfId="13133"/>
    <cellStyle name="Normal 3 3 6 12 5" xfId="13134"/>
    <cellStyle name="Normal 3 3 6 12 6" xfId="13135"/>
    <cellStyle name="Normal 3 3 6 12 7" xfId="13136"/>
    <cellStyle name="Normal 3 3 6 12 8" xfId="13137"/>
    <cellStyle name="Normal 3 3 6 12 9" xfId="13138"/>
    <cellStyle name="Normal 3 3 6 13" xfId="13139"/>
    <cellStyle name="Normal 3 3 6 13 10" xfId="13140"/>
    <cellStyle name="Normal 3 3 6 13 11" xfId="13141"/>
    <cellStyle name="Normal 3 3 6 13 12" xfId="13142"/>
    <cellStyle name="Normal 3 3 6 13 13" xfId="13143"/>
    <cellStyle name="Normal 3 3 6 13 14" xfId="13144"/>
    <cellStyle name="Normal 3 3 6 13 2" xfId="13145"/>
    <cellStyle name="Normal 3 3 6 13 3" xfId="13146"/>
    <cellStyle name="Normal 3 3 6 13 4" xfId="13147"/>
    <cellStyle name="Normal 3 3 6 13 5" xfId="13148"/>
    <cellStyle name="Normal 3 3 6 13 6" xfId="13149"/>
    <cellStyle name="Normal 3 3 6 13 7" xfId="13150"/>
    <cellStyle name="Normal 3 3 6 13 8" xfId="13151"/>
    <cellStyle name="Normal 3 3 6 13 9" xfId="13152"/>
    <cellStyle name="Normal 3 3 6 14" xfId="13153"/>
    <cellStyle name="Normal 3 3 6 14 10" xfId="13154"/>
    <cellStyle name="Normal 3 3 6 14 11" xfId="13155"/>
    <cellStyle name="Normal 3 3 6 14 12" xfId="13156"/>
    <cellStyle name="Normal 3 3 6 14 13" xfId="13157"/>
    <cellStyle name="Normal 3 3 6 14 14" xfId="13158"/>
    <cellStyle name="Normal 3 3 6 14 2" xfId="13159"/>
    <cellStyle name="Normal 3 3 6 14 3" xfId="13160"/>
    <cellStyle name="Normal 3 3 6 14 4" xfId="13161"/>
    <cellStyle name="Normal 3 3 6 14 5" xfId="13162"/>
    <cellStyle name="Normal 3 3 6 14 6" xfId="13163"/>
    <cellStyle name="Normal 3 3 6 14 7" xfId="13164"/>
    <cellStyle name="Normal 3 3 6 14 8" xfId="13165"/>
    <cellStyle name="Normal 3 3 6 14 9" xfId="13166"/>
    <cellStyle name="Normal 3 3 6 15" xfId="13167"/>
    <cellStyle name="Normal 3 3 6 16" xfId="13168"/>
    <cellStyle name="Normal 3 3 6 17" xfId="13169"/>
    <cellStyle name="Normal 3 3 6 18" xfId="13170"/>
    <cellStyle name="Normal 3 3 6 19" xfId="13171"/>
    <cellStyle name="Normal 3 3 6 2" xfId="13172"/>
    <cellStyle name="Normal 3 3 6 20" xfId="13173"/>
    <cellStyle name="Normal 3 3 6 21" xfId="13174"/>
    <cellStyle name="Normal 3 3 6 22" xfId="13175"/>
    <cellStyle name="Normal 3 3 6 23" xfId="13176"/>
    <cellStyle name="Normal 3 3 6 24" xfId="13177"/>
    <cellStyle name="Normal 3 3 6 25" xfId="13178"/>
    <cellStyle name="Normal 3 3 6 26" xfId="13179"/>
    <cellStyle name="Normal 3 3 6 27" xfId="13180"/>
    <cellStyle name="Normal 3 3 6 3" xfId="13181"/>
    <cellStyle name="Normal 3 3 6 4" xfId="13182"/>
    <cellStyle name="Normal 3 3 6 5" xfId="13183"/>
    <cellStyle name="Normal 3 3 6 6" xfId="13184"/>
    <cellStyle name="Normal 3 3 6 6 10" xfId="13185"/>
    <cellStyle name="Normal 3 3 6 6 11" xfId="13186"/>
    <cellStyle name="Normal 3 3 6 6 12" xfId="13187"/>
    <cellStyle name="Normal 3 3 6 6 13" xfId="13188"/>
    <cellStyle name="Normal 3 3 6 6 14" xfId="13189"/>
    <cellStyle name="Normal 3 3 6 6 15" xfId="13190"/>
    <cellStyle name="Normal 3 3 6 6 2" xfId="13191"/>
    <cellStyle name="Normal 3 3 6 6 2 10" xfId="13192"/>
    <cellStyle name="Normal 3 3 6 6 2 11" xfId="13193"/>
    <cellStyle name="Normal 3 3 6 6 2 12" xfId="13194"/>
    <cellStyle name="Normal 3 3 6 6 2 13" xfId="13195"/>
    <cellStyle name="Normal 3 3 6 6 2 14" xfId="13196"/>
    <cellStyle name="Normal 3 3 6 6 2 2" xfId="13197"/>
    <cellStyle name="Normal 3 3 6 6 2 3" xfId="13198"/>
    <cellStyle name="Normal 3 3 6 6 2 4" xfId="13199"/>
    <cellStyle name="Normal 3 3 6 6 2 5" xfId="13200"/>
    <cellStyle name="Normal 3 3 6 6 2 6" xfId="13201"/>
    <cellStyle name="Normal 3 3 6 6 2 7" xfId="13202"/>
    <cellStyle name="Normal 3 3 6 6 2 8" xfId="13203"/>
    <cellStyle name="Normal 3 3 6 6 2 9" xfId="13204"/>
    <cellStyle name="Normal 3 3 6 6 3" xfId="13205"/>
    <cellStyle name="Normal 3 3 6 6 4" xfId="13206"/>
    <cellStyle name="Normal 3 3 6 6 5" xfId="13207"/>
    <cellStyle name="Normal 3 3 6 6 6" xfId="13208"/>
    <cellStyle name="Normal 3 3 6 6 7" xfId="13209"/>
    <cellStyle name="Normal 3 3 6 6 8" xfId="13210"/>
    <cellStyle name="Normal 3 3 6 6 9" xfId="13211"/>
    <cellStyle name="Normal 3 3 6 7" xfId="13212"/>
    <cellStyle name="Normal 3 3 6 7 10" xfId="13213"/>
    <cellStyle name="Normal 3 3 6 7 11" xfId="13214"/>
    <cellStyle name="Normal 3 3 6 7 12" xfId="13215"/>
    <cellStyle name="Normal 3 3 6 7 13" xfId="13216"/>
    <cellStyle name="Normal 3 3 6 7 14" xfId="13217"/>
    <cellStyle name="Normal 3 3 6 7 15" xfId="13218"/>
    <cellStyle name="Normal 3 3 6 7 2" xfId="13219"/>
    <cellStyle name="Normal 3 3 6 7 2 10" xfId="13220"/>
    <cellStyle name="Normal 3 3 6 7 2 11" xfId="13221"/>
    <cellStyle name="Normal 3 3 6 7 2 12" xfId="13222"/>
    <cellStyle name="Normal 3 3 6 7 2 13" xfId="13223"/>
    <cellStyle name="Normal 3 3 6 7 2 14" xfId="13224"/>
    <cellStyle name="Normal 3 3 6 7 2 2" xfId="13225"/>
    <cellStyle name="Normal 3 3 6 7 2 3" xfId="13226"/>
    <cellStyle name="Normal 3 3 6 7 2 4" xfId="13227"/>
    <cellStyle name="Normal 3 3 6 7 2 5" xfId="13228"/>
    <cellStyle name="Normal 3 3 6 7 2 6" xfId="13229"/>
    <cellStyle name="Normal 3 3 6 7 2 7" xfId="13230"/>
    <cellStyle name="Normal 3 3 6 7 2 8" xfId="13231"/>
    <cellStyle name="Normal 3 3 6 7 2 9" xfId="13232"/>
    <cellStyle name="Normal 3 3 6 7 3" xfId="13233"/>
    <cellStyle name="Normal 3 3 6 7 4" xfId="13234"/>
    <cellStyle name="Normal 3 3 6 7 5" xfId="13235"/>
    <cellStyle name="Normal 3 3 6 7 6" xfId="13236"/>
    <cellStyle name="Normal 3 3 6 7 7" xfId="13237"/>
    <cellStyle name="Normal 3 3 6 7 8" xfId="13238"/>
    <cellStyle name="Normal 3 3 6 7 9" xfId="13239"/>
    <cellStyle name="Normal 3 3 6 8" xfId="13240"/>
    <cellStyle name="Normal 3 3 6 8 10" xfId="13241"/>
    <cellStyle name="Normal 3 3 6 8 11" xfId="13242"/>
    <cellStyle name="Normal 3 3 6 8 12" xfId="13243"/>
    <cellStyle name="Normal 3 3 6 8 13" xfId="13244"/>
    <cellStyle name="Normal 3 3 6 8 14" xfId="13245"/>
    <cellStyle name="Normal 3 3 6 8 15" xfId="13246"/>
    <cellStyle name="Normal 3 3 6 8 2" xfId="13247"/>
    <cellStyle name="Normal 3 3 6 8 2 10" xfId="13248"/>
    <cellStyle name="Normal 3 3 6 8 2 11" xfId="13249"/>
    <cellStyle name="Normal 3 3 6 8 2 12" xfId="13250"/>
    <cellStyle name="Normal 3 3 6 8 2 13" xfId="13251"/>
    <cellStyle name="Normal 3 3 6 8 2 14" xfId="13252"/>
    <cellStyle name="Normal 3 3 6 8 2 2" xfId="13253"/>
    <cellStyle name="Normal 3 3 6 8 2 3" xfId="13254"/>
    <cellStyle name="Normal 3 3 6 8 2 4" xfId="13255"/>
    <cellStyle name="Normal 3 3 6 8 2 5" xfId="13256"/>
    <cellStyle name="Normal 3 3 6 8 2 6" xfId="13257"/>
    <cellStyle name="Normal 3 3 6 8 2 7" xfId="13258"/>
    <cellStyle name="Normal 3 3 6 8 2 8" xfId="13259"/>
    <cellStyle name="Normal 3 3 6 8 2 9" xfId="13260"/>
    <cellStyle name="Normal 3 3 6 8 3" xfId="13261"/>
    <cellStyle name="Normal 3 3 6 8 4" xfId="13262"/>
    <cellStyle name="Normal 3 3 6 8 5" xfId="13263"/>
    <cellStyle name="Normal 3 3 6 8 6" xfId="13264"/>
    <cellStyle name="Normal 3 3 6 8 7" xfId="13265"/>
    <cellStyle name="Normal 3 3 6 8 8" xfId="13266"/>
    <cellStyle name="Normal 3 3 6 8 9" xfId="13267"/>
    <cellStyle name="Normal 3 3 6 9" xfId="13268"/>
    <cellStyle name="Normal 3 3 6 9 10" xfId="13269"/>
    <cellStyle name="Normal 3 3 6 9 11" xfId="13270"/>
    <cellStyle name="Normal 3 3 6 9 12" xfId="13271"/>
    <cellStyle name="Normal 3 3 6 9 13" xfId="13272"/>
    <cellStyle name="Normal 3 3 6 9 14" xfId="13273"/>
    <cellStyle name="Normal 3 3 6 9 2" xfId="13274"/>
    <cellStyle name="Normal 3 3 6 9 3" xfId="13275"/>
    <cellStyle name="Normal 3 3 6 9 4" xfId="13276"/>
    <cellStyle name="Normal 3 3 6 9 5" xfId="13277"/>
    <cellStyle name="Normal 3 3 6 9 6" xfId="13278"/>
    <cellStyle name="Normal 3 3 6 9 7" xfId="13279"/>
    <cellStyle name="Normal 3 3 6 9 8" xfId="13280"/>
    <cellStyle name="Normal 3 3 6 9 9" xfId="13281"/>
    <cellStyle name="Normal 3 3 7" xfId="13282"/>
    <cellStyle name="Normal 3 3 7 10" xfId="13283"/>
    <cellStyle name="Normal 3 3 7 10 10" xfId="13284"/>
    <cellStyle name="Normal 3 3 7 10 11" xfId="13285"/>
    <cellStyle name="Normal 3 3 7 10 12" xfId="13286"/>
    <cellStyle name="Normal 3 3 7 10 13" xfId="13287"/>
    <cellStyle name="Normal 3 3 7 10 14" xfId="13288"/>
    <cellStyle name="Normal 3 3 7 10 2" xfId="13289"/>
    <cellStyle name="Normal 3 3 7 10 3" xfId="13290"/>
    <cellStyle name="Normal 3 3 7 10 4" xfId="13291"/>
    <cellStyle name="Normal 3 3 7 10 5" xfId="13292"/>
    <cellStyle name="Normal 3 3 7 10 6" xfId="13293"/>
    <cellStyle name="Normal 3 3 7 10 7" xfId="13294"/>
    <cellStyle name="Normal 3 3 7 10 8" xfId="13295"/>
    <cellStyle name="Normal 3 3 7 10 9" xfId="13296"/>
    <cellStyle name="Normal 3 3 7 11" xfId="13297"/>
    <cellStyle name="Normal 3 3 7 12" xfId="13298"/>
    <cellStyle name="Normal 3 3 7 13" xfId="13299"/>
    <cellStyle name="Normal 3 3 7 14" xfId="13300"/>
    <cellStyle name="Normal 3 3 7 15" xfId="13301"/>
    <cellStyle name="Normal 3 3 7 16" xfId="13302"/>
    <cellStyle name="Normal 3 3 7 17" xfId="13303"/>
    <cellStyle name="Normal 3 3 7 18" xfId="13304"/>
    <cellStyle name="Normal 3 3 7 19" xfId="13305"/>
    <cellStyle name="Normal 3 3 7 2" xfId="13306"/>
    <cellStyle name="Normal 3 3 7 2 10" xfId="13307"/>
    <cellStyle name="Normal 3 3 7 2 11" xfId="13308"/>
    <cellStyle name="Normal 3 3 7 2 12" xfId="13309"/>
    <cellStyle name="Normal 3 3 7 2 13" xfId="13310"/>
    <cellStyle name="Normal 3 3 7 2 14" xfId="13311"/>
    <cellStyle name="Normal 3 3 7 2 15" xfId="13312"/>
    <cellStyle name="Normal 3 3 7 2 2" xfId="13313"/>
    <cellStyle name="Normal 3 3 7 2 2 10" xfId="13314"/>
    <cellStyle name="Normal 3 3 7 2 2 11" xfId="13315"/>
    <cellStyle name="Normal 3 3 7 2 2 12" xfId="13316"/>
    <cellStyle name="Normal 3 3 7 2 2 13" xfId="13317"/>
    <cellStyle name="Normal 3 3 7 2 2 14" xfId="13318"/>
    <cellStyle name="Normal 3 3 7 2 2 2" xfId="13319"/>
    <cellStyle name="Normal 3 3 7 2 2 3" xfId="13320"/>
    <cellStyle name="Normal 3 3 7 2 2 4" xfId="13321"/>
    <cellStyle name="Normal 3 3 7 2 2 5" xfId="13322"/>
    <cellStyle name="Normal 3 3 7 2 2 6" xfId="13323"/>
    <cellStyle name="Normal 3 3 7 2 2 7" xfId="13324"/>
    <cellStyle name="Normal 3 3 7 2 2 8" xfId="13325"/>
    <cellStyle name="Normal 3 3 7 2 2 9" xfId="13326"/>
    <cellStyle name="Normal 3 3 7 2 3" xfId="13327"/>
    <cellStyle name="Normal 3 3 7 2 4" xfId="13328"/>
    <cellStyle name="Normal 3 3 7 2 5" xfId="13329"/>
    <cellStyle name="Normal 3 3 7 2 6" xfId="13330"/>
    <cellStyle name="Normal 3 3 7 2 7" xfId="13331"/>
    <cellStyle name="Normal 3 3 7 2 8" xfId="13332"/>
    <cellStyle name="Normal 3 3 7 2 9" xfId="13333"/>
    <cellStyle name="Normal 3 3 7 20" xfId="13334"/>
    <cellStyle name="Normal 3 3 7 21" xfId="13335"/>
    <cellStyle name="Normal 3 3 7 22" xfId="13336"/>
    <cellStyle name="Normal 3 3 7 23" xfId="13337"/>
    <cellStyle name="Normal 3 3 7 3" xfId="13338"/>
    <cellStyle name="Normal 3 3 7 3 10" xfId="13339"/>
    <cellStyle name="Normal 3 3 7 3 11" xfId="13340"/>
    <cellStyle name="Normal 3 3 7 3 12" xfId="13341"/>
    <cellStyle name="Normal 3 3 7 3 13" xfId="13342"/>
    <cellStyle name="Normal 3 3 7 3 14" xfId="13343"/>
    <cellStyle name="Normal 3 3 7 3 15" xfId="13344"/>
    <cellStyle name="Normal 3 3 7 3 2" xfId="13345"/>
    <cellStyle name="Normal 3 3 7 3 2 10" xfId="13346"/>
    <cellStyle name="Normal 3 3 7 3 2 11" xfId="13347"/>
    <cellStyle name="Normal 3 3 7 3 2 12" xfId="13348"/>
    <cellStyle name="Normal 3 3 7 3 2 13" xfId="13349"/>
    <cellStyle name="Normal 3 3 7 3 2 14" xfId="13350"/>
    <cellStyle name="Normal 3 3 7 3 2 2" xfId="13351"/>
    <cellStyle name="Normal 3 3 7 3 2 3" xfId="13352"/>
    <cellStyle name="Normal 3 3 7 3 2 4" xfId="13353"/>
    <cellStyle name="Normal 3 3 7 3 2 5" xfId="13354"/>
    <cellStyle name="Normal 3 3 7 3 2 6" xfId="13355"/>
    <cellStyle name="Normal 3 3 7 3 2 7" xfId="13356"/>
    <cellStyle name="Normal 3 3 7 3 2 8" xfId="13357"/>
    <cellStyle name="Normal 3 3 7 3 2 9" xfId="13358"/>
    <cellStyle name="Normal 3 3 7 3 3" xfId="13359"/>
    <cellStyle name="Normal 3 3 7 3 4" xfId="13360"/>
    <cellStyle name="Normal 3 3 7 3 5" xfId="13361"/>
    <cellStyle name="Normal 3 3 7 3 6" xfId="13362"/>
    <cellStyle name="Normal 3 3 7 3 7" xfId="13363"/>
    <cellStyle name="Normal 3 3 7 3 8" xfId="13364"/>
    <cellStyle name="Normal 3 3 7 3 9" xfId="13365"/>
    <cellStyle name="Normal 3 3 7 4" xfId="13366"/>
    <cellStyle name="Normal 3 3 7 4 10" xfId="13367"/>
    <cellStyle name="Normal 3 3 7 4 11" xfId="13368"/>
    <cellStyle name="Normal 3 3 7 4 12" xfId="13369"/>
    <cellStyle name="Normal 3 3 7 4 13" xfId="13370"/>
    <cellStyle name="Normal 3 3 7 4 14" xfId="13371"/>
    <cellStyle name="Normal 3 3 7 4 15" xfId="13372"/>
    <cellStyle name="Normal 3 3 7 4 2" xfId="13373"/>
    <cellStyle name="Normal 3 3 7 4 2 10" xfId="13374"/>
    <cellStyle name="Normal 3 3 7 4 2 11" xfId="13375"/>
    <cellStyle name="Normal 3 3 7 4 2 12" xfId="13376"/>
    <cellStyle name="Normal 3 3 7 4 2 13" xfId="13377"/>
    <cellStyle name="Normal 3 3 7 4 2 14" xfId="13378"/>
    <cellStyle name="Normal 3 3 7 4 2 2" xfId="13379"/>
    <cellStyle name="Normal 3 3 7 4 2 3" xfId="13380"/>
    <cellStyle name="Normal 3 3 7 4 2 4" xfId="13381"/>
    <cellStyle name="Normal 3 3 7 4 2 5" xfId="13382"/>
    <cellStyle name="Normal 3 3 7 4 2 6" xfId="13383"/>
    <cellStyle name="Normal 3 3 7 4 2 7" xfId="13384"/>
    <cellStyle name="Normal 3 3 7 4 2 8" xfId="13385"/>
    <cellStyle name="Normal 3 3 7 4 2 9" xfId="13386"/>
    <cellStyle name="Normal 3 3 7 4 3" xfId="13387"/>
    <cellStyle name="Normal 3 3 7 4 4" xfId="13388"/>
    <cellStyle name="Normal 3 3 7 4 5" xfId="13389"/>
    <cellStyle name="Normal 3 3 7 4 6" xfId="13390"/>
    <cellStyle name="Normal 3 3 7 4 7" xfId="13391"/>
    <cellStyle name="Normal 3 3 7 4 8" xfId="13392"/>
    <cellStyle name="Normal 3 3 7 4 9" xfId="13393"/>
    <cellStyle name="Normal 3 3 7 5" xfId="13394"/>
    <cellStyle name="Normal 3 3 7 5 10" xfId="13395"/>
    <cellStyle name="Normal 3 3 7 5 11" xfId="13396"/>
    <cellStyle name="Normal 3 3 7 5 12" xfId="13397"/>
    <cellStyle name="Normal 3 3 7 5 13" xfId="13398"/>
    <cellStyle name="Normal 3 3 7 5 14" xfId="13399"/>
    <cellStyle name="Normal 3 3 7 5 2" xfId="13400"/>
    <cellStyle name="Normal 3 3 7 5 3" xfId="13401"/>
    <cellStyle name="Normal 3 3 7 5 4" xfId="13402"/>
    <cellStyle name="Normal 3 3 7 5 5" xfId="13403"/>
    <cellStyle name="Normal 3 3 7 5 6" xfId="13404"/>
    <cellStyle name="Normal 3 3 7 5 7" xfId="13405"/>
    <cellStyle name="Normal 3 3 7 5 8" xfId="13406"/>
    <cellStyle name="Normal 3 3 7 5 9" xfId="13407"/>
    <cellStyle name="Normal 3 3 7 6" xfId="13408"/>
    <cellStyle name="Normal 3 3 7 6 10" xfId="13409"/>
    <cellStyle name="Normal 3 3 7 6 11" xfId="13410"/>
    <cellStyle name="Normal 3 3 7 6 12" xfId="13411"/>
    <cellStyle name="Normal 3 3 7 6 13" xfId="13412"/>
    <cellStyle name="Normal 3 3 7 6 14" xfId="13413"/>
    <cellStyle name="Normal 3 3 7 6 2" xfId="13414"/>
    <cellStyle name="Normal 3 3 7 6 3" xfId="13415"/>
    <cellStyle name="Normal 3 3 7 6 4" xfId="13416"/>
    <cellStyle name="Normal 3 3 7 6 5" xfId="13417"/>
    <cellStyle name="Normal 3 3 7 6 6" xfId="13418"/>
    <cellStyle name="Normal 3 3 7 6 7" xfId="13419"/>
    <cellStyle name="Normal 3 3 7 6 8" xfId="13420"/>
    <cellStyle name="Normal 3 3 7 6 9" xfId="13421"/>
    <cellStyle name="Normal 3 3 7 7" xfId="13422"/>
    <cellStyle name="Normal 3 3 7 7 10" xfId="13423"/>
    <cellStyle name="Normal 3 3 7 7 11" xfId="13424"/>
    <cellStyle name="Normal 3 3 7 7 12" xfId="13425"/>
    <cellStyle name="Normal 3 3 7 7 13" xfId="13426"/>
    <cellStyle name="Normal 3 3 7 7 14" xfId="13427"/>
    <cellStyle name="Normal 3 3 7 7 2" xfId="13428"/>
    <cellStyle name="Normal 3 3 7 7 3" xfId="13429"/>
    <cellStyle name="Normal 3 3 7 7 4" xfId="13430"/>
    <cellStyle name="Normal 3 3 7 7 5" xfId="13431"/>
    <cellStyle name="Normal 3 3 7 7 6" xfId="13432"/>
    <cellStyle name="Normal 3 3 7 7 7" xfId="13433"/>
    <cellStyle name="Normal 3 3 7 7 8" xfId="13434"/>
    <cellStyle name="Normal 3 3 7 7 9" xfId="13435"/>
    <cellStyle name="Normal 3 3 7 8" xfId="13436"/>
    <cellStyle name="Normal 3 3 7 8 10" xfId="13437"/>
    <cellStyle name="Normal 3 3 7 8 11" xfId="13438"/>
    <cellStyle name="Normal 3 3 7 8 12" xfId="13439"/>
    <cellStyle name="Normal 3 3 7 8 13" xfId="13440"/>
    <cellStyle name="Normal 3 3 7 8 14" xfId="13441"/>
    <cellStyle name="Normal 3 3 7 8 2" xfId="13442"/>
    <cellStyle name="Normal 3 3 7 8 3" xfId="13443"/>
    <cellStyle name="Normal 3 3 7 8 4" xfId="13444"/>
    <cellStyle name="Normal 3 3 7 8 5" xfId="13445"/>
    <cellStyle name="Normal 3 3 7 8 6" xfId="13446"/>
    <cellStyle name="Normal 3 3 7 8 7" xfId="13447"/>
    <cellStyle name="Normal 3 3 7 8 8" xfId="13448"/>
    <cellStyle name="Normal 3 3 7 8 9" xfId="13449"/>
    <cellStyle name="Normal 3 3 7 9" xfId="13450"/>
    <cellStyle name="Normal 3 3 7 9 10" xfId="13451"/>
    <cellStyle name="Normal 3 3 7 9 11" xfId="13452"/>
    <cellStyle name="Normal 3 3 7 9 12" xfId="13453"/>
    <cellStyle name="Normal 3 3 7 9 13" xfId="13454"/>
    <cellStyle name="Normal 3 3 7 9 14" xfId="13455"/>
    <cellStyle name="Normal 3 3 7 9 2" xfId="13456"/>
    <cellStyle name="Normal 3 3 7 9 3" xfId="13457"/>
    <cellStyle name="Normal 3 3 7 9 4" xfId="13458"/>
    <cellStyle name="Normal 3 3 7 9 5" xfId="13459"/>
    <cellStyle name="Normal 3 3 7 9 6" xfId="13460"/>
    <cellStyle name="Normal 3 3 7 9 7" xfId="13461"/>
    <cellStyle name="Normal 3 3 7 9 8" xfId="13462"/>
    <cellStyle name="Normal 3 3 7 9 9" xfId="13463"/>
    <cellStyle name="Normal 3 3 8" xfId="13464"/>
    <cellStyle name="Normal 3 3 8 10" xfId="13465"/>
    <cellStyle name="Normal 3 3 8 10 10" xfId="13466"/>
    <cellStyle name="Normal 3 3 8 10 11" xfId="13467"/>
    <cellStyle name="Normal 3 3 8 10 12" xfId="13468"/>
    <cellStyle name="Normal 3 3 8 10 13" xfId="13469"/>
    <cellStyle name="Normal 3 3 8 10 14" xfId="13470"/>
    <cellStyle name="Normal 3 3 8 10 2" xfId="13471"/>
    <cellStyle name="Normal 3 3 8 10 3" xfId="13472"/>
    <cellStyle name="Normal 3 3 8 10 4" xfId="13473"/>
    <cellStyle name="Normal 3 3 8 10 5" xfId="13474"/>
    <cellStyle name="Normal 3 3 8 10 6" xfId="13475"/>
    <cellStyle name="Normal 3 3 8 10 7" xfId="13476"/>
    <cellStyle name="Normal 3 3 8 10 8" xfId="13477"/>
    <cellStyle name="Normal 3 3 8 10 9" xfId="13478"/>
    <cellStyle name="Normal 3 3 8 11" xfId="13479"/>
    <cellStyle name="Normal 3 3 8 12" xfId="13480"/>
    <cellStyle name="Normal 3 3 8 13" xfId="13481"/>
    <cellStyle name="Normal 3 3 8 14" xfId="13482"/>
    <cellStyle name="Normal 3 3 8 15" xfId="13483"/>
    <cellStyle name="Normal 3 3 8 16" xfId="13484"/>
    <cellStyle name="Normal 3 3 8 17" xfId="13485"/>
    <cellStyle name="Normal 3 3 8 18" xfId="13486"/>
    <cellStyle name="Normal 3 3 8 19" xfId="13487"/>
    <cellStyle name="Normal 3 3 8 2" xfId="13488"/>
    <cellStyle name="Normal 3 3 8 2 10" xfId="13489"/>
    <cellStyle name="Normal 3 3 8 2 11" xfId="13490"/>
    <cellStyle name="Normal 3 3 8 2 12" xfId="13491"/>
    <cellStyle name="Normal 3 3 8 2 13" xfId="13492"/>
    <cellStyle name="Normal 3 3 8 2 14" xfId="13493"/>
    <cellStyle name="Normal 3 3 8 2 15" xfId="13494"/>
    <cellStyle name="Normal 3 3 8 2 2" xfId="13495"/>
    <cellStyle name="Normal 3 3 8 2 2 10" xfId="13496"/>
    <cellStyle name="Normal 3 3 8 2 2 11" xfId="13497"/>
    <cellStyle name="Normal 3 3 8 2 2 12" xfId="13498"/>
    <cellStyle name="Normal 3 3 8 2 2 13" xfId="13499"/>
    <cellStyle name="Normal 3 3 8 2 2 14" xfId="13500"/>
    <cellStyle name="Normal 3 3 8 2 2 2" xfId="13501"/>
    <cellStyle name="Normal 3 3 8 2 2 3" xfId="13502"/>
    <cellStyle name="Normal 3 3 8 2 2 4" xfId="13503"/>
    <cellStyle name="Normal 3 3 8 2 2 5" xfId="13504"/>
    <cellStyle name="Normal 3 3 8 2 2 6" xfId="13505"/>
    <cellStyle name="Normal 3 3 8 2 2 7" xfId="13506"/>
    <cellStyle name="Normal 3 3 8 2 2 8" xfId="13507"/>
    <cellStyle name="Normal 3 3 8 2 2 9" xfId="13508"/>
    <cellStyle name="Normal 3 3 8 2 3" xfId="13509"/>
    <cellStyle name="Normal 3 3 8 2 4" xfId="13510"/>
    <cellStyle name="Normal 3 3 8 2 5" xfId="13511"/>
    <cellStyle name="Normal 3 3 8 2 6" xfId="13512"/>
    <cellStyle name="Normal 3 3 8 2 7" xfId="13513"/>
    <cellStyle name="Normal 3 3 8 2 8" xfId="13514"/>
    <cellStyle name="Normal 3 3 8 2 9" xfId="13515"/>
    <cellStyle name="Normal 3 3 8 20" xfId="13516"/>
    <cellStyle name="Normal 3 3 8 21" xfId="13517"/>
    <cellStyle name="Normal 3 3 8 22" xfId="13518"/>
    <cellStyle name="Normal 3 3 8 23" xfId="13519"/>
    <cellStyle name="Normal 3 3 8 3" xfId="13520"/>
    <cellStyle name="Normal 3 3 8 3 10" xfId="13521"/>
    <cellStyle name="Normal 3 3 8 3 11" xfId="13522"/>
    <cellStyle name="Normal 3 3 8 3 12" xfId="13523"/>
    <cellStyle name="Normal 3 3 8 3 13" xfId="13524"/>
    <cellStyle name="Normal 3 3 8 3 14" xfId="13525"/>
    <cellStyle name="Normal 3 3 8 3 15" xfId="13526"/>
    <cellStyle name="Normal 3 3 8 3 2" xfId="13527"/>
    <cellStyle name="Normal 3 3 8 3 2 10" xfId="13528"/>
    <cellStyle name="Normal 3 3 8 3 2 11" xfId="13529"/>
    <cellStyle name="Normal 3 3 8 3 2 12" xfId="13530"/>
    <cellStyle name="Normal 3 3 8 3 2 13" xfId="13531"/>
    <cellStyle name="Normal 3 3 8 3 2 14" xfId="13532"/>
    <cellStyle name="Normal 3 3 8 3 2 2" xfId="13533"/>
    <cellStyle name="Normal 3 3 8 3 2 3" xfId="13534"/>
    <cellStyle name="Normal 3 3 8 3 2 4" xfId="13535"/>
    <cellStyle name="Normal 3 3 8 3 2 5" xfId="13536"/>
    <cellStyle name="Normal 3 3 8 3 2 6" xfId="13537"/>
    <cellStyle name="Normal 3 3 8 3 2 7" xfId="13538"/>
    <cellStyle name="Normal 3 3 8 3 2 8" xfId="13539"/>
    <cellStyle name="Normal 3 3 8 3 2 9" xfId="13540"/>
    <cellStyle name="Normal 3 3 8 3 3" xfId="13541"/>
    <cellStyle name="Normal 3 3 8 3 4" xfId="13542"/>
    <cellStyle name="Normal 3 3 8 3 5" xfId="13543"/>
    <cellStyle name="Normal 3 3 8 3 6" xfId="13544"/>
    <cellStyle name="Normal 3 3 8 3 7" xfId="13545"/>
    <cellStyle name="Normal 3 3 8 3 8" xfId="13546"/>
    <cellStyle name="Normal 3 3 8 3 9" xfId="13547"/>
    <cellStyle name="Normal 3 3 8 4" xfId="13548"/>
    <cellStyle name="Normal 3 3 8 4 10" xfId="13549"/>
    <cellStyle name="Normal 3 3 8 4 11" xfId="13550"/>
    <cellStyle name="Normal 3 3 8 4 12" xfId="13551"/>
    <cellStyle name="Normal 3 3 8 4 13" xfId="13552"/>
    <cellStyle name="Normal 3 3 8 4 14" xfId="13553"/>
    <cellStyle name="Normal 3 3 8 4 15" xfId="13554"/>
    <cellStyle name="Normal 3 3 8 4 2" xfId="13555"/>
    <cellStyle name="Normal 3 3 8 4 2 10" xfId="13556"/>
    <cellStyle name="Normal 3 3 8 4 2 11" xfId="13557"/>
    <cellStyle name="Normal 3 3 8 4 2 12" xfId="13558"/>
    <cellStyle name="Normal 3 3 8 4 2 13" xfId="13559"/>
    <cellStyle name="Normal 3 3 8 4 2 14" xfId="13560"/>
    <cellStyle name="Normal 3 3 8 4 2 2" xfId="13561"/>
    <cellStyle name="Normal 3 3 8 4 2 3" xfId="13562"/>
    <cellStyle name="Normal 3 3 8 4 2 4" xfId="13563"/>
    <cellStyle name="Normal 3 3 8 4 2 5" xfId="13564"/>
    <cellStyle name="Normal 3 3 8 4 2 6" xfId="13565"/>
    <cellStyle name="Normal 3 3 8 4 2 7" xfId="13566"/>
    <cellStyle name="Normal 3 3 8 4 2 8" xfId="13567"/>
    <cellStyle name="Normal 3 3 8 4 2 9" xfId="13568"/>
    <cellStyle name="Normal 3 3 8 4 3" xfId="13569"/>
    <cellStyle name="Normal 3 3 8 4 4" xfId="13570"/>
    <cellStyle name="Normal 3 3 8 4 5" xfId="13571"/>
    <cellStyle name="Normal 3 3 8 4 6" xfId="13572"/>
    <cellStyle name="Normal 3 3 8 4 7" xfId="13573"/>
    <cellStyle name="Normal 3 3 8 4 8" xfId="13574"/>
    <cellStyle name="Normal 3 3 8 4 9" xfId="13575"/>
    <cellStyle name="Normal 3 3 8 5" xfId="13576"/>
    <cellStyle name="Normal 3 3 8 5 10" xfId="13577"/>
    <cellStyle name="Normal 3 3 8 5 11" xfId="13578"/>
    <cellStyle name="Normal 3 3 8 5 12" xfId="13579"/>
    <cellStyle name="Normal 3 3 8 5 13" xfId="13580"/>
    <cellStyle name="Normal 3 3 8 5 14" xfId="13581"/>
    <cellStyle name="Normal 3 3 8 5 2" xfId="13582"/>
    <cellStyle name="Normal 3 3 8 5 3" xfId="13583"/>
    <cellStyle name="Normal 3 3 8 5 4" xfId="13584"/>
    <cellStyle name="Normal 3 3 8 5 5" xfId="13585"/>
    <cellStyle name="Normal 3 3 8 5 6" xfId="13586"/>
    <cellStyle name="Normal 3 3 8 5 7" xfId="13587"/>
    <cellStyle name="Normal 3 3 8 5 8" xfId="13588"/>
    <cellStyle name="Normal 3 3 8 5 9" xfId="13589"/>
    <cellStyle name="Normal 3 3 8 6" xfId="13590"/>
    <cellStyle name="Normal 3 3 8 6 10" xfId="13591"/>
    <cellStyle name="Normal 3 3 8 6 11" xfId="13592"/>
    <cellStyle name="Normal 3 3 8 6 12" xfId="13593"/>
    <cellStyle name="Normal 3 3 8 6 13" xfId="13594"/>
    <cellStyle name="Normal 3 3 8 6 14" xfId="13595"/>
    <cellStyle name="Normal 3 3 8 6 2" xfId="13596"/>
    <cellStyle name="Normal 3 3 8 6 3" xfId="13597"/>
    <cellStyle name="Normal 3 3 8 6 4" xfId="13598"/>
    <cellStyle name="Normal 3 3 8 6 5" xfId="13599"/>
    <cellStyle name="Normal 3 3 8 6 6" xfId="13600"/>
    <cellStyle name="Normal 3 3 8 6 7" xfId="13601"/>
    <cellStyle name="Normal 3 3 8 6 8" xfId="13602"/>
    <cellStyle name="Normal 3 3 8 6 9" xfId="13603"/>
    <cellStyle name="Normal 3 3 8 7" xfId="13604"/>
    <cellStyle name="Normal 3 3 8 7 10" xfId="13605"/>
    <cellStyle name="Normal 3 3 8 7 11" xfId="13606"/>
    <cellStyle name="Normal 3 3 8 7 12" xfId="13607"/>
    <cellStyle name="Normal 3 3 8 7 13" xfId="13608"/>
    <cellStyle name="Normal 3 3 8 7 14" xfId="13609"/>
    <cellStyle name="Normal 3 3 8 7 2" xfId="13610"/>
    <cellStyle name="Normal 3 3 8 7 3" xfId="13611"/>
    <cellStyle name="Normal 3 3 8 7 4" xfId="13612"/>
    <cellStyle name="Normal 3 3 8 7 5" xfId="13613"/>
    <cellStyle name="Normal 3 3 8 7 6" xfId="13614"/>
    <cellStyle name="Normal 3 3 8 7 7" xfId="13615"/>
    <cellStyle name="Normal 3 3 8 7 8" xfId="13616"/>
    <cellStyle name="Normal 3 3 8 7 9" xfId="13617"/>
    <cellStyle name="Normal 3 3 8 8" xfId="13618"/>
    <cellStyle name="Normal 3 3 8 8 10" xfId="13619"/>
    <cellStyle name="Normal 3 3 8 8 11" xfId="13620"/>
    <cellStyle name="Normal 3 3 8 8 12" xfId="13621"/>
    <cellStyle name="Normal 3 3 8 8 13" xfId="13622"/>
    <cellStyle name="Normal 3 3 8 8 14" xfId="13623"/>
    <cellStyle name="Normal 3 3 8 8 2" xfId="13624"/>
    <cellStyle name="Normal 3 3 8 8 3" xfId="13625"/>
    <cellStyle name="Normal 3 3 8 8 4" xfId="13626"/>
    <cellStyle name="Normal 3 3 8 8 5" xfId="13627"/>
    <cellStyle name="Normal 3 3 8 8 6" xfId="13628"/>
    <cellStyle name="Normal 3 3 8 8 7" xfId="13629"/>
    <cellStyle name="Normal 3 3 8 8 8" xfId="13630"/>
    <cellStyle name="Normal 3 3 8 8 9" xfId="13631"/>
    <cellStyle name="Normal 3 3 8 9" xfId="13632"/>
    <cellStyle name="Normal 3 3 8 9 10" xfId="13633"/>
    <cellStyle name="Normal 3 3 8 9 11" xfId="13634"/>
    <cellStyle name="Normal 3 3 8 9 12" xfId="13635"/>
    <cellStyle name="Normal 3 3 8 9 13" xfId="13636"/>
    <cellStyle name="Normal 3 3 8 9 14" xfId="13637"/>
    <cellStyle name="Normal 3 3 8 9 2" xfId="13638"/>
    <cellStyle name="Normal 3 3 8 9 3" xfId="13639"/>
    <cellStyle name="Normal 3 3 8 9 4" xfId="13640"/>
    <cellStyle name="Normal 3 3 8 9 5" xfId="13641"/>
    <cellStyle name="Normal 3 3 8 9 6" xfId="13642"/>
    <cellStyle name="Normal 3 3 8 9 7" xfId="13643"/>
    <cellStyle name="Normal 3 3 8 9 8" xfId="13644"/>
    <cellStyle name="Normal 3 3 8 9 9" xfId="13645"/>
    <cellStyle name="Normal 3 3 9" xfId="13646"/>
    <cellStyle name="Normal 3 3 9 10" xfId="13647"/>
    <cellStyle name="Normal 3 3 9 10 10" xfId="13648"/>
    <cellStyle name="Normal 3 3 9 10 11" xfId="13649"/>
    <cellStyle name="Normal 3 3 9 10 12" xfId="13650"/>
    <cellStyle name="Normal 3 3 9 10 13" xfId="13651"/>
    <cellStyle name="Normal 3 3 9 10 14" xfId="13652"/>
    <cellStyle name="Normal 3 3 9 10 2" xfId="13653"/>
    <cellStyle name="Normal 3 3 9 10 3" xfId="13654"/>
    <cellStyle name="Normal 3 3 9 10 4" xfId="13655"/>
    <cellStyle name="Normal 3 3 9 10 5" xfId="13656"/>
    <cellStyle name="Normal 3 3 9 10 6" xfId="13657"/>
    <cellStyle name="Normal 3 3 9 10 7" xfId="13658"/>
    <cellStyle name="Normal 3 3 9 10 8" xfId="13659"/>
    <cellStyle name="Normal 3 3 9 10 9" xfId="13660"/>
    <cellStyle name="Normal 3 3 9 11" xfId="13661"/>
    <cellStyle name="Normal 3 3 9 12" xfId="13662"/>
    <cellStyle name="Normal 3 3 9 13" xfId="13663"/>
    <cellStyle name="Normal 3 3 9 14" xfId="13664"/>
    <cellStyle name="Normal 3 3 9 15" xfId="13665"/>
    <cellStyle name="Normal 3 3 9 16" xfId="13666"/>
    <cellStyle name="Normal 3 3 9 17" xfId="13667"/>
    <cellStyle name="Normal 3 3 9 18" xfId="13668"/>
    <cellStyle name="Normal 3 3 9 19" xfId="13669"/>
    <cellStyle name="Normal 3 3 9 2" xfId="13670"/>
    <cellStyle name="Normal 3 3 9 2 10" xfId="13671"/>
    <cellStyle name="Normal 3 3 9 2 11" xfId="13672"/>
    <cellStyle name="Normal 3 3 9 2 12" xfId="13673"/>
    <cellStyle name="Normal 3 3 9 2 13" xfId="13674"/>
    <cellStyle name="Normal 3 3 9 2 14" xfId="13675"/>
    <cellStyle name="Normal 3 3 9 2 15" xfId="13676"/>
    <cellStyle name="Normal 3 3 9 2 2" xfId="13677"/>
    <cellStyle name="Normal 3 3 9 2 2 10" xfId="13678"/>
    <cellStyle name="Normal 3 3 9 2 2 11" xfId="13679"/>
    <cellStyle name="Normal 3 3 9 2 2 12" xfId="13680"/>
    <cellStyle name="Normal 3 3 9 2 2 13" xfId="13681"/>
    <cellStyle name="Normal 3 3 9 2 2 14" xfId="13682"/>
    <cellStyle name="Normal 3 3 9 2 2 2" xfId="13683"/>
    <cellStyle name="Normal 3 3 9 2 2 3" xfId="13684"/>
    <cellStyle name="Normal 3 3 9 2 2 4" xfId="13685"/>
    <cellStyle name="Normal 3 3 9 2 2 5" xfId="13686"/>
    <cellStyle name="Normal 3 3 9 2 2 6" xfId="13687"/>
    <cellStyle name="Normal 3 3 9 2 2 7" xfId="13688"/>
    <cellStyle name="Normal 3 3 9 2 2 8" xfId="13689"/>
    <cellStyle name="Normal 3 3 9 2 2 9" xfId="13690"/>
    <cellStyle name="Normal 3 3 9 2 3" xfId="13691"/>
    <cellStyle name="Normal 3 3 9 2 4" xfId="13692"/>
    <cellStyle name="Normal 3 3 9 2 5" xfId="13693"/>
    <cellStyle name="Normal 3 3 9 2 6" xfId="13694"/>
    <cellStyle name="Normal 3 3 9 2 7" xfId="13695"/>
    <cellStyle name="Normal 3 3 9 2 8" xfId="13696"/>
    <cellStyle name="Normal 3 3 9 2 9" xfId="13697"/>
    <cellStyle name="Normal 3 3 9 20" xfId="13698"/>
    <cellStyle name="Normal 3 3 9 21" xfId="13699"/>
    <cellStyle name="Normal 3 3 9 22" xfId="13700"/>
    <cellStyle name="Normal 3 3 9 23" xfId="13701"/>
    <cellStyle name="Normal 3 3 9 3" xfId="13702"/>
    <cellStyle name="Normal 3 3 9 3 10" xfId="13703"/>
    <cellStyle name="Normal 3 3 9 3 11" xfId="13704"/>
    <cellStyle name="Normal 3 3 9 3 12" xfId="13705"/>
    <cellStyle name="Normal 3 3 9 3 13" xfId="13706"/>
    <cellStyle name="Normal 3 3 9 3 14" xfId="13707"/>
    <cellStyle name="Normal 3 3 9 3 15" xfId="13708"/>
    <cellStyle name="Normal 3 3 9 3 2" xfId="13709"/>
    <cellStyle name="Normal 3 3 9 3 2 10" xfId="13710"/>
    <cellStyle name="Normal 3 3 9 3 2 11" xfId="13711"/>
    <cellStyle name="Normal 3 3 9 3 2 12" xfId="13712"/>
    <cellStyle name="Normal 3 3 9 3 2 13" xfId="13713"/>
    <cellStyle name="Normal 3 3 9 3 2 14" xfId="13714"/>
    <cellStyle name="Normal 3 3 9 3 2 2" xfId="13715"/>
    <cellStyle name="Normal 3 3 9 3 2 3" xfId="13716"/>
    <cellStyle name="Normal 3 3 9 3 2 4" xfId="13717"/>
    <cellStyle name="Normal 3 3 9 3 2 5" xfId="13718"/>
    <cellStyle name="Normal 3 3 9 3 2 6" xfId="13719"/>
    <cellStyle name="Normal 3 3 9 3 2 7" xfId="13720"/>
    <cellStyle name="Normal 3 3 9 3 2 8" xfId="13721"/>
    <cellStyle name="Normal 3 3 9 3 2 9" xfId="13722"/>
    <cellStyle name="Normal 3 3 9 3 3" xfId="13723"/>
    <cellStyle name="Normal 3 3 9 3 4" xfId="13724"/>
    <cellStyle name="Normal 3 3 9 3 5" xfId="13725"/>
    <cellStyle name="Normal 3 3 9 3 6" xfId="13726"/>
    <cellStyle name="Normal 3 3 9 3 7" xfId="13727"/>
    <cellStyle name="Normal 3 3 9 3 8" xfId="13728"/>
    <cellStyle name="Normal 3 3 9 3 9" xfId="13729"/>
    <cellStyle name="Normal 3 3 9 4" xfId="13730"/>
    <cellStyle name="Normal 3 3 9 4 10" xfId="13731"/>
    <cellStyle name="Normal 3 3 9 4 11" xfId="13732"/>
    <cellStyle name="Normal 3 3 9 4 12" xfId="13733"/>
    <cellStyle name="Normal 3 3 9 4 13" xfId="13734"/>
    <cellStyle name="Normal 3 3 9 4 14" xfId="13735"/>
    <cellStyle name="Normal 3 3 9 4 15" xfId="13736"/>
    <cellStyle name="Normal 3 3 9 4 2" xfId="13737"/>
    <cellStyle name="Normal 3 3 9 4 2 10" xfId="13738"/>
    <cellStyle name="Normal 3 3 9 4 2 11" xfId="13739"/>
    <cellStyle name="Normal 3 3 9 4 2 12" xfId="13740"/>
    <cellStyle name="Normal 3 3 9 4 2 13" xfId="13741"/>
    <cellStyle name="Normal 3 3 9 4 2 14" xfId="13742"/>
    <cellStyle name="Normal 3 3 9 4 2 2" xfId="13743"/>
    <cellStyle name="Normal 3 3 9 4 2 3" xfId="13744"/>
    <cellStyle name="Normal 3 3 9 4 2 4" xfId="13745"/>
    <cellStyle name="Normal 3 3 9 4 2 5" xfId="13746"/>
    <cellStyle name="Normal 3 3 9 4 2 6" xfId="13747"/>
    <cellStyle name="Normal 3 3 9 4 2 7" xfId="13748"/>
    <cellStyle name="Normal 3 3 9 4 2 8" xfId="13749"/>
    <cellStyle name="Normal 3 3 9 4 2 9" xfId="13750"/>
    <cellStyle name="Normal 3 3 9 4 3" xfId="13751"/>
    <cellStyle name="Normal 3 3 9 4 4" xfId="13752"/>
    <cellStyle name="Normal 3 3 9 4 5" xfId="13753"/>
    <cellStyle name="Normal 3 3 9 4 6" xfId="13754"/>
    <cellStyle name="Normal 3 3 9 4 7" xfId="13755"/>
    <cellStyle name="Normal 3 3 9 4 8" xfId="13756"/>
    <cellStyle name="Normal 3 3 9 4 9" xfId="13757"/>
    <cellStyle name="Normal 3 3 9 5" xfId="13758"/>
    <cellStyle name="Normal 3 3 9 5 10" xfId="13759"/>
    <cellStyle name="Normal 3 3 9 5 11" xfId="13760"/>
    <cellStyle name="Normal 3 3 9 5 12" xfId="13761"/>
    <cellStyle name="Normal 3 3 9 5 13" xfId="13762"/>
    <cellStyle name="Normal 3 3 9 5 14" xfId="13763"/>
    <cellStyle name="Normal 3 3 9 5 2" xfId="13764"/>
    <cellStyle name="Normal 3 3 9 5 3" xfId="13765"/>
    <cellStyle name="Normal 3 3 9 5 4" xfId="13766"/>
    <cellStyle name="Normal 3 3 9 5 5" xfId="13767"/>
    <cellStyle name="Normal 3 3 9 5 6" xfId="13768"/>
    <cellStyle name="Normal 3 3 9 5 7" xfId="13769"/>
    <cellStyle name="Normal 3 3 9 5 8" xfId="13770"/>
    <cellStyle name="Normal 3 3 9 5 9" xfId="13771"/>
    <cellStyle name="Normal 3 3 9 6" xfId="13772"/>
    <cellStyle name="Normal 3 3 9 6 10" xfId="13773"/>
    <cellStyle name="Normal 3 3 9 6 11" xfId="13774"/>
    <cellStyle name="Normal 3 3 9 6 12" xfId="13775"/>
    <cellStyle name="Normal 3 3 9 6 13" xfId="13776"/>
    <cellStyle name="Normal 3 3 9 6 14" xfId="13777"/>
    <cellStyle name="Normal 3 3 9 6 2" xfId="13778"/>
    <cellStyle name="Normal 3 3 9 6 3" xfId="13779"/>
    <cellStyle name="Normal 3 3 9 6 4" xfId="13780"/>
    <cellStyle name="Normal 3 3 9 6 5" xfId="13781"/>
    <cellStyle name="Normal 3 3 9 6 6" xfId="13782"/>
    <cellStyle name="Normal 3 3 9 6 7" xfId="13783"/>
    <cellStyle name="Normal 3 3 9 6 8" xfId="13784"/>
    <cellStyle name="Normal 3 3 9 6 9" xfId="13785"/>
    <cellStyle name="Normal 3 3 9 7" xfId="13786"/>
    <cellStyle name="Normal 3 3 9 7 10" xfId="13787"/>
    <cellStyle name="Normal 3 3 9 7 11" xfId="13788"/>
    <cellStyle name="Normal 3 3 9 7 12" xfId="13789"/>
    <cellStyle name="Normal 3 3 9 7 13" xfId="13790"/>
    <cellStyle name="Normal 3 3 9 7 14" xfId="13791"/>
    <cellStyle name="Normal 3 3 9 7 2" xfId="13792"/>
    <cellStyle name="Normal 3 3 9 7 3" xfId="13793"/>
    <cellStyle name="Normal 3 3 9 7 4" xfId="13794"/>
    <cellStyle name="Normal 3 3 9 7 5" xfId="13795"/>
    <cellStyle name="Normal 3 3 9 7 6" xfId="13796"/>
    <cellStyle name="Normal 3 3 9 7 7" xfId="13797"/>
    <cellStyle name="Normal 3 3 9 7 8" xfId="13798"/>
    <cellStyle name="Normal 3 3 9 7 9" xfId="13799"/>
    <cellStyle name="Normal 3 3 9 8" xfId="13800"/>
    <cellStyle name="Normal 3 3 9 8 10" xfId="13801"/>
    <cellStyle name="Normal 3 3 9 8 11" xfId="13802"/>
    <cellStyle name="Normal 3 3 9 8 12" xfId="13803"/>
    <cellStyle name="Normal 3 3 9 8 13" xfId="13804"/>
    <cellStyle name="Normal 3 3 9 8 14" xfId="13805"/>
    <cellStyle name="Normal 3 3 9 8 2" xfId="13806"/>
    <cellStyle name="Normal 3 3 9 8 3" xfId="13807"/>
    <cellStyle name="Normal 3 3 9 8 4" xfId="13808"/>
    <cellStyle name="Normal 3 3 9 8 5" xfId="13809"/>
    <cellStyle name="Normal 3 3 9 8 6" xfId="13810"/>
    <cellStyle name="Normal 3 3 9 8 7" xfId="13811"/>
    <cellStyle name="Normal 3 3 9 8 8" xfId="13812"/>
    <cellStyle name="Normal 3 3 9 8 9" xfId="13813"/>
    <cellStyle name="Normal 3 3 9 9" xfId="13814"/>
    <cellStyle name="Normal 3 3 9 9 10" xfId="13815"/>
    <cellStyle name="Normal 3 3 9 9 11" xfId="13816"/>
    <cellStyle name="Normal 3 3 9 9 12" xfId="13817"/>
    <cellStyle name="Normal 3 3 9 9 13" xfId="13818"/>
    <cellStyle name="Normal 3 3 9 9 14" xfId="13819"/>
    <cellStyle name="Normal 3 3 9 9 2" xfId="13820"/>
    <cellStyle name="Normal 3 3 9 9 3" xfId="13821"/>
    <cellStyle name="Normal 3 3 9 9 4" xfId="13822"/>
    <cellStyle name="Normal 3 3 9 9 5" xfId="13823"/>
    <cellStyle name="Normal 3 3 9 9 6" xfId="13824"/>
    <cellStyle name="Normal 3 3 9 9 7" xfId="13825"/>
    <cellStyle name="Normal 3 3 9 9 8" xfId="13826"/>
    <cellStyle name="Normal 3 3 9 9 9" xfId="13827"/>
    <cellStyle name="Normal 3 30" xfId="13828"/>
    <cellStyle name="Normal 3 31" xfId="13829"/>
    <cellStyle name="Normal 3 32" xfId="13830"/>
    <cellStyle name="Normal 3 33" xfId="13831"/>
    <cellStyle name="Normal 3 34" xfId="13832"/>
    <cellStyle name="Normal 3 35" xfId="13833"/>
    <cellStyle name="Normal 3 36" xfId="13834"/>
    <cellStyle name="Normal 3 36 10" xfId="13835"/>
    <cellStyle name="Normal 3 36 10 10" xfId="13836"/>
    <cellStyle name="Normal 3 36 10 11" xfId="13837"/>
    <cellStyle name="Normal 3 36 10 12" xfId="13838"/>
    <cellStyle name="Normal 3 36 10 13" xfId="13839"/>
    <cellStyle name="Normal 3 36 10 14" xfId="13840"/>
    <cellStyle name="Normal 3 36 10 2" xfId="13841"/>
    <cellStyle name="Normal 3 36 10 3" xfId="13842"/>
    <cellStyle name="Normal 3 36 10 4" xfId="13843"/>
    <cellStyle name="Normal 3 36 10 5" xfId="13844"/>
    <cellStyle name="Normal 3 36 10 6" xfId="13845"/>
    <cellStyle name="Normal 3 36 10 7" xfId="13846"/>
    <cellStyle name="Normal 3 36 10 8" xfId="13847"/>
    <cellStyle name="Normal 3 36 10 9" xfId="13848"/>
    <cellStyle name="Normal 3 36 11" xfId="13849"/>
    <cellStyle name="Normal 3 36 12" xfId="13850"/>
    <cellStyle name="Normal 3 36 13" xfId="13851"/>
    <cellStyle name="Normal 3 36 14" xfId="13852"/>
    <cellStyle name="Normal 3 36 15" xfId="13853"/>
    <cellStyle name="Normal 3 36 16" xfId="13854"/>
    <cellStyle name="Normal 3 36 17" xfId="13855"/>
    <cellStyle name="Normal 3 36 18" xfId="13856"/>
    <cellStyle name="Normal 3 36 19" xfId="13857"/>
    <cellStyle name="Normal 3 36 2" xfId="13858"/>
    <cellStyle name="Normal 3 36 2 10" xfId="13859"/>
    <cellStyle name="Normal 3 36 2 11" xfId="13860"/>
    <cellStyle name="Normal 3 36 2 12" xfId="13861"/>
    <cellStyle name="Normal 3 36 2 13" xfId="13862"/>
    <cellStyle name="Normal 3 36 2 14" xfId="13863"/>
    <cellStyle name="Normal 3 36 2 15" xfId="13864"/>
    <cellStyle name="Normal 3 36 2 2" xfId="13865"/>
    <cellStyle name="Normal 3 36 2 2 10" xfId="13866"/>
    <cellStyle name="Normal 3 36 2 2 11" xfId="13867"/>
    <cellStyle name="Normal 3 36 2 2 12" xfId="13868"/>
    <cellStyle name="Normal 3 36 2 2 13" xfId="13869"/>
    <cellStyle name="Normal 3 36 2 2 14" xfId="13870"/>
    <cellStyle name="Normal 3 36 2 2 2" xfId="13871"/>
    <cellStyle name="Normal 3 36 2 2 3" xfId="13872"/>
    <cellStyle name="Normal 3 36 2 2 4" xfId="13873"/>
    <cellStyle name="Normal 3 36 2 2 5" xfId="13874"/>
    <cellStyle name="Normal 3 36 2 2 6" xfId="13875"/>
    <cellStyle name="Normal 3 36 2 2 7" xfId="13876"/>
    <cellStyle name="Normal 3 36 2 2 8" xfId="13877"/>
    <cellStyle name="Normal 3 36 2 2 9" xfId="13878"/>
    <cellStyle name="Normal 3 36 2 3" xfId="13879"/>
    <cellStyle name="Normal 3 36 2 4" xfId="13880"/>
    <cellStyle name="Normal 3 36 2 5" xfId="13881"/>
    <cellStyle name="Normal 3 36 2 6" xfId="13882"/>
    <cellStyle name="Normal 3 36 2 7" xfId="13883"/>
    <cellStyle name="Normal 3 36 2 8" xfId="13884"/>
    <cellStyle name="Normal 3 36 2 9" xfId="13885"/>
    <cellStyle name="Normal 3 36 20" xfId="13886"/>
    <cellStyle name="Normal 3 36 21" xfId="13887"/>
    <cellStyle name="Normal 3 36 22" xfId="13888"/>
    <cellStyle name="Normal 3 36 23" xfId="13889"/>
    <cellStyle name="Normal 3 36 3" xfId="13890"/>
    <cellStyle name="Normal 3 36 3 10" xfId="13891"/>
    <cellStyle name="Normal 3 36 3 11" xfId="13892"/>
    <cellStyle name="Normal 3 36 3 12" xfId="13893"/>
    <cellStyle name="Normal 3 36 3 13" xfId="13894"/>
    <cellStyle name="Normal 3 36 3 14" xfId="13895"/>
    <cellStyle name="Normal 3 36 3 15" xfId="13896"/>
    <cellStyle name="Normal 3 36 3 2" xfId="13897"/>
    <cellStyle name="Normal 3 36 3 2 10" xfId="13898"/>
    <cellStyle name="Normal 3 36 3 2 11" xfId="13899"/>
    <cellStyle name="Normal 3 36 3 2 12" xfId="13900"/>
    <cellStyle name="Normal 3 36 3 2 13" xfId="13901"/>
    <cellStyle name="Normal 3 36 3 2 14" xfId="13902"/>
    <cellStyle name="Normal 3 36 3 2 2" xfId="13903"/>
    <cellStyle name="Normal 3 36 3 2 3" xfId="13904"/>
    <cellStyle name="Normal 3 36 3 2 4" xfId="13905"/>
    <cellStyle name="Normal 3 36 3 2 5" xfId="13906"/>
    <cellStyle name="Normal 3 36 3 2 6" xfId="13907"/>
    <cellStyle name="Normal 3 36 3 2 7" xfId="13908"/>
    <cellStyle name="Normal 3 36 3 2 8" xfId="13909"/>
    <cellStyle name="Normal 3 36 3 2 9" xfId="13910"/>
    <cellStyle name="Normal 3 36 3 3" xfId="13911"/>
    <cellStyle name="Normal 3 36 3 4" xfId="13912"/>
    <cellStyle name="Normal 3 36 3 5" xfId="13913"/>
    <cellStyle name="Normal 3 36 3 6" xfId="13914"/>
    <cellStyle name="Normal 3 36 3 7" xfId="13915"/>
    <cellStyle name="Normal 3 36 3 8" xfId="13916"/>
    <cellStyle name="Normal 3 36 3 9" xfId="13917"/>
    <cellStyle name="Normal 3 36 4" xfId="13918"/>
    <cellStyle name="Normal 3 36 4 10" xfId="13919"/>
    <cellStyle name="Normal 3 36 4 11" xfId="13920"/>
    <cellStyle name="Normal 3 36 4 12" xfId="13921"/>
    <cellStyle name="Normal 3 36 4 13" xfId="13922"/>
    <cellStyle name="Normal 3 36 4 14" xfId="13923"/>
    <cellStyle name="Normal 3 36 4 15" xfId="13924"/>
    <cellStyle name="Normal 3 36 4 2" xfId="13925"/>
    <cellStyle name="Normal 3 36 4 2 10" xfId="13926"/>
    <cellStyle name="Normal 3 36 4 2 11" xfId="13927"/>
    <cellStyle name="Normal 3 36 4 2 12" xfId="13928"/>
    <cellStyle name="Normal 3 36 4 2 13" xfId="13929"/>
    <cellStyle name="Normal 3 36 4 2 14" xfId="13930"/>
    <cellStyle name="Normal 3 36 4 2 2" xfId="13931"/>
    <cellStyle name="Normal 3 36 4 2 3" xfId="13932"/>
    <cellStyle name="Normal 3 36 4 2 4" xfId="13933"/>
    <cellStyle name="Normal 3 36 4 2 5" xfId="13934"/>
    <cellStyle name="Normal 3 36 4 2 6" xfId="13935"/>
    <cellStyle name="Normal 3 36 4 2 7" xfId="13936"/>
    <cellStyle name="Normal 3 36 4 2 8" xfId="13937"/>
    <cellStyle name="Normal 3 36 4 2 9" xfId="13938"/>
    <cellStyle name="Normal 3 36 4 3" xfId="13939"/>
    <cellStyle name="Normal 3 36 4 4" xfId="13940"/>
    <cellStyle name="Normal 3 36 4 5" xfId="13941"/>
    <cellStyle name="Normal 3 36 4 6" xfId="13942"/>
    <cellStyle name="Normal 3 36 4 7" xfId="13943"/>
    <cellStyle name="Normal 3 36 4 8" xfId="13944"/>
    <cellStyle name="Normal 3 36 4 9" xfId="13945"/>
    <cellStyle name="Normal 3 36 5" xfId="13946"/>
    <cellStyle name="Normal 3 36 5 10" xfId="13947"/>
    <cellStyle name="Normal 3 36 5 11" xfId="13948"/>
    <cellStyle name="Normal 3 36 5 12" xfId="13949"/>
    <cellStyle name="Normal 3 36 5 13" xfId="13950"/>
    <cellStyle name="Normal 3 36 5 14" xfId="13951"/>
    <cellStyle name="Normal 3 36 5 2" xfId="13952"/>
    <cellStyle name="Normal 3 36 5 3" xfId="13953"/>
    <cellStyle name="Normal 3 36 5 4" xfId="13954"/>
    <cellStyle name="Normal 3 36 5 5" xfId="13955"/>
    <cellStyle name="Normal 3 36 5 6" xfId="13956"/>
    <cellStyle name="Normal 3 36 5 7" xfId="13957"/>
    <cellStyle name="Normal 3 36 5 8" xfId="13958"/>
    <cellStyle name="Normal 3 36 5 9" xfId="13959"/>
    <cellStyle name="Normal 3 36 6" xfId="13960"/>
    <cellStyle name="Normal 3 36 6 10" xfId="13961"/>
    <cellStyle name="Normal 3 36 6 11" xfId="13962"/>
    <cellStyle name="Normal 3 36 6 12" xfId="13963"/>
    <cellStyle name="Normal 3 36 6 13" xfId="13964"/>
    <cellStyle name="Normal 3 36 6 14" xfId="13965"/>
    <cellStyle name="Normal 3 36 6 2" xfId="13966"/>
    <cellStyle name="Normal 3 36 6 3" xfId="13967"/>
    <cellStyle name="Normal 3 36 6 4" xfId="13968"/>
    <cellStyle name="Normal 3 36 6 5" xfId="13969"/>
    <cellStyle name="Normal 3 36 6 6" xfId="13970"/>
    <cellStyle name="Normal 3 36 6 7" xfId="13971"/>
    <cellStyle name="Normal 3 36 6 8" xfId="13972"/>
    <cellStyle name="Normal 3 36 6 9" xfId="13973"/>
    <cellStyle name="Normal 3 36 7" xfId="13974"/>
    <cellStyle name="Normal 3 36 7 10" xfId="13975"/>
    <cellStyle name="Normal 3 36 7 11" xfId="13976"/>
    <cellStyle name="Normal 3 36 7 12" xfId="13977"/>
    <cellStyle name="Normal 3 36 7 13" xfId="13978"/>
    <cellStyle name="Normal 3 36 7 14" xfId="13979"/>
    <cellStyle name="Normal 3 36 7 2" xfId="13980"/>
    <cellStyle name="Normal 3 36 7 3" xfId="13981"/>
    <cellStyle name="Normal 3 36 7 4" xfId="13982"/>
    <cellStyle name="Normal 3 36 7 5" xfId="13983"/>
    <cellStyle name="Normal 3 36 7 6" xfId="13984"/>
    <cellStyle name="Normal 3 36 7 7" xfId="13985"/>
    <cellStyle name="Normal 3 36 7 8" xfId="13986"/>
    <cellStyle name="Normal 3 36 7 9" xfId="13987"/>
    <cellStyle name="Normal 3 36 8" xfId="13988"/>
    <cellStyle name="Normal 3 36 8 10" xfId="13989"/>
    <cellStyle name="Normal 3 36 8 11" xfId="13990"/>
    <cellStyle name="Normal 3 36 8 12" xfId="13991"/>
    <cellStyle name="Normal 3 36 8 13" xfId="13992"/>
    <cellStyle name="Normal 3 36 8 14" xfId="13993"/>
    <cellStyle name="Normal 3 36 8 2" xfId="13994"/>
    <cellStyle name="Normal 3 36 8 3" xfId="13995"/>
    <cellStyle name="Normal 3 36 8 4" xfId="13996"/>
    <cellStyle name="Normal 3 36 8 5" xfId="13997"/>
    <cellStyle name="Normal 3 36 8 6" xfId="13998"/>
    <cellStyle name="Normal 3 36 8 7" xfId="13999"/>
    <cellStyle name="Normal 3 36 8 8" xfId="14000"/>
    <cellStyle name="Normal 3 36 8 9" xfId="14001"/>
    <cellStyle name="Normal 3 36 9" xfId="14002"/>
    <cellStyle name="Normal 3 36 9 10" xfId="14003"/>
    <cellStyle name="Normal 3 36 9 11" xfId="14004"/>
    <cellStyle name="Normal 3 36 9 12" xfId="14005"/>
    <cellStyle name="Normal 3 36 9 13" xfId="14006"/>
    <cellStyle name="Normal 3 36 9 14" xfId="14007"/>
    <cellStyle name="Normal 3 36 9 2" xfId="14008"/>
    <cellStyle name="Normal 3 36 9 3" xfId="14009"/>
    <cellStyle name="Normal 3 36 9 4" xfId="14010"/>
    <cellStyle name="Normal 3 36 9 5" xfId="14011"/>
    <cellStyle name="Normal 3 36 9 6" xfId="14012"/>
    <cellStyle name="Normal 3 36 9 7" xfId="14013"/>
    <cellStyle name="Normal 3 36 9 8" xfId="14014"/>
    <cellStyle name="Normal 3 36 9 9" xfId="14015"/>
    <cellStyle name="Normal 3 37" xfId="14016"/>
    <cellStyle name="Normal 3 37 10" xfId="14017"/>
    <cellStyle name="Normal 3 37 10 10" xfId="14018"/>
    <cellStyle name="Normal 3 37 10 11" xfId="14019"/>
    <cellStyle name="Normal 3 37 10 12" xfId="14020"/>
    <cellStyle name="Normal 3 37 10 13" xfId="14021"/>
    <cellStyle name="Normal 3 37 10 14" xfId="14022"/>
    <cellStyle name="Normal 3 37 10 2" xfId="14023"/>
    <cellStyle name="Normal 3 37 10 3" xfId="14024"/>
    <cellStyle name="Normal 3 37 10 4" xfId="14025"/>
    <cellStyle name="Normal 3 37 10 5" xfId="14026"/>
    <cellStyle name="Normal 3 37 10 6" xfId="14027"/>
    <cellStyle name="Normal 3 37 10 7" xfId="14028"/>
    <cellStyle name="Normal 3 37 10 8" xfId="14029"/>
    <cellStyle name="Normal 3 37 10 9" xfId="14030"/>
    <cellStyle name="Normal 3 37 11" xfId="14031"/>
    <cellStyle name="Normal 3 37 12" xfId="14032"/>
    <cellStyle name="Normal 3 37 13" xfId="14033"/>
    <cellStyle name="Normal 3 37 14" xfId="14034"/>
    <cellStyle name="Normal 3 37 15" xfId="14035"/>
    <cellStyle name="Normal 3 37 16" xfId="14036"/>
    <cellStyle name="Normal 3 37 17" xfId="14037"/>
    <cellStyle name="Normal 3 37 18" xfId="14038"/>
    <cellStyle name="Normal 3 37 19" xfId="14039"/>
    <cellStyle name="Normal 3 37 2" xfId="14040"/>
    <cellStyle name="Normal 3 37 2 10" xfId="14041"/>
    <cellStyle name="Normal 3 37 2 11" xfId="14042"/>
    <cellStyle name="Normal 3 37 2 12" xfId="14043"/>
    <cellStyle name="Normal 3 37 2 13" xfId="14044"/>
    <cellStyle name="Normal 3 37 2 14" xfId="14045"/>
    <cellStyle name="Normal 3 37 2 15" xfId="14046"/>
    <cellStyle name="Normal 3 37 2 2" xfId="14047"/>
    <cellStyle name="Normal 3 37 2 2 10" xfId="14048"/>
    <cellStyle name="Normal 3 37 2 2 11" xfId="14049"/>
    <cellStyle name="Normal 3 37 2 2 12" xfId="14050"/>
    <cellStyle name="Normal 3 37 2 2 13" xfId="14051"/>
    <cellStyle name="Normal 3 37 2 2 14" xfId="14052"/>
    <cellStyle name="Normal 3 37 2 2 2" xfId="14053"/>
    <cellStyle name="Normal 3 37 2 2 3" xfId="14054"/>
    <cellStyle name="Normal 3 37 2 2 4" xfId="14055"/>
    <cellStyle name="Normal 3 37 2 2 5" xfId="14056"/>
    <cellStyle name="Normal 3 37 2 2 6" xfId="14057"/>
    <cellStyle name="Normal 3 37 2 2 7" xfId="14058"/>
    <cellStyle name="Normal 3 37 2 2 8" xfId="14059"/>
    <cellStyle name="Normal 3 37 2 2 9" xfId="14060"/>
    <cellStyle name="Normal 3 37 2 3" xfId="14061"/>
    <cellStyle name="Normal 3 37 2 4" xfId="14062"/>
    <cellStyle name="Normal 3 37 2 5" xfId="14063"/>
    <cellStyle name="Normal 3 37 2 6" xfId="14064"/>
    <cellStyle name="Normal 3 37 2 7" xfId="14065"/>
    <cellStyle name="Normal 3 37 2 8" xfId="14066"/>
    <cellStyle name="Normal 3 37 2 9" xfId="14067"/>
    <cellStyle name="Normal 3 37 20" xfId="14068"/>
    <cellStyle name="Normal 3 37 21" xfId="14069"/>
    <cellStyle name="Normal 3 37 22" xfId="14070"/>
    <cellStyle name="Normal 3 37 23" xfId="14071"/>
    <cellStyle name="Normal 3 37 3" xfId="14072"/>
    <cellStyle name="Normal 3 37 3 10" xfId="14073"/>
    <cellStyle name="Normal 3 37 3 11" xfId="14074"/>
    <cellStyle name="Normal 3 37 3 12" xfId="14075"/>
    <cellStyle name="Normal 3 37 3 13" xfId="14076"/>
    <cellStyle name="Normal 3 37 3 14" xfId="14077"/>
    <cellStyle name="Normal 3 37 3 15" xfId="14078"/>
    <cellStyle name="Normal 3 37 3 2" xfId="14079"/>
    <cellStyle name="Normal 3 37 3 2 10" xfId="14080"/>
    <cellStyle name="Normal 3 37 3 2 11" xfId="14081"/>
    <cellStyle name="Normal 3 37 3 2 12" xfId="14082"/>
    <cellStyle name="Normal 3 37 3 2 13" xfId="14083"/>
    <cellStyle name="Normal 3 37 3 2 14" xfId="14084"/>
    <cellStyle name="Normal 3 37 3 2 2" xfId="14085"/>
    <cellStyle name="Normal 3 37 3 2 3" xfId="14086"/>
    <cellStyle name="Normal 3 37 3 2 4" xfId="14087"/>
    <cellStyle name="Normal 3 37 3 2 5" xfId="14088"/>
    <cellStyle name="Normal 3 37 3 2 6" xfId="14089"/>
    <cellStyle name="Normal 3 37 3 2 7" xfId="14090"/>
    <cellStyle name="Normal 3 37 3 2 8" xfId="14091"/>
    <cellStyle name="Normal 3 37 3 2 9" xfId="14092"/>
    <cellStyle name="Normal 3 37 3 3" xfId="14093"/>
    <cellStyle name="Normal 3 37 3 4" xfId="14094"/>
    <cellStyle name="Normal 3 37 3 5" xfId="14095"/>
    <cellStyle name="Normal 3 37 3 6" xfId="14096"/>
    <cellStyle name="Normal 3 37 3 7" xfId="14097"/>
    <cellStyle name="Normal 3 37 3 8" xfId="14098"/>
    <cellStyle name="Normal 3 37 3 9" xfId="14099"/>
    <cellStyle name="Normal 3 37 4" xfId="14100"/>
    <cellStyle name="Normal 3 37 4 10" xfId="14101"/>
    <cellStyle name="Normal 3 37 4 11" xfId="14102"/>
    <cellStyle name="Normal 3 37 4 12" xfId="14103"/>
    <cellStyle name="Normal 3 37 4 13" xfId="14104"/>
    <cellStyle name="Normal 3 37 4 14" xfId="14105"/>
    <cellStyle name="Normal 3 37 4 15" xfId="14106"/>
    <cellStyle name="Normal 3 37 4 2" xfId="14107"/>
    <cellStyle name="Normal 3 37 4 2 10" xfId="14108"/>
    <cellStyle name="Normal 3 37 4 2 11" xfId="14109"/>
    <cellStyle name="Normal 3 37 4 2 12" xfId="14110"/>
    <cellStyle name="Normal 3 37 4 2 13" xfId="14111"/>
    <cellStyle name="Normal 3 37 4 2 14" xfId="14112"/>
    <cellStyle name="Normal 3 37 4 2 2" xfId="14113"/>
    <cellStyle name="Normal 3 37 4 2 3" xfId="14114"/>
    <cellStyle name="Normal 3 37 4 2 4" xfId="14115"/>
    <cellStyle name="Normal 3 37 4 2 5" xfId="14116"/>
    <cellStyle name="Normal 3 37 4 2 6" xfId="14117"/>
    <cellStyle name="Normal 3 37 4 2 7" xfId="14118"/>
    <cellStyle name="Normal 3 37 4 2 8" xfId="14119"/>
    <cellStyle name="Normal 3 37 4 2 9" xfId="14120"/>
    <cellStyle name="Normal 3 37 4 3" xfId="14121"/>
    <cellStyle name="Normal 3 37 4 4" xfId="14122"/>
    <cellStyle name="Normal 3 37 4 5" xfId="14123"/>
    <cellStyle name="Normal 3 37 4 6" xfId="14124"/>
    <cellStyle name="Normal 3 37 4 7" xfId="14125"/>
    <cellStyle name="Normal 3 37 4 8" xfId="14126"/>
    <cellStyle name="Normal 3 37 4 9" xfId="14127"/>
    <cellStyle name="Normal 3 37 5" xfId="14128"/>
    <cellStyle name="Normal 3 37 5 10" xfId="14129"/>
    <cellStyle name="Normal 3 37 5 11" xfId="14130"/>
    <cellStyle name="Normal 3 37 5 12" xfId="14131"/>
    <cellStyle name="Normal 3 37 5 13" xfId="14132"/>
    <cellStyle name="Normal 3 37 5 14" xfId="14133"/>
    <cellStyle name="Normal 3 37 5 2" xfId="14134"/>
    <cellStyle name="Normal 3 37 5 3" xfId="14135"/>
    <cellStyle name="Normal 3 37 5 4" xfId="14136"/>
    <cellStyle name="Normal 3 37 5 5" xfId="14137"/>
    <cellStyle name="Normal 3 37 5 6" xfId="14138"/>
    <cellStyle name="Normal 3 37 5 7" xfId="14139"/>
    <cellStyle name="Normal 3 37 5 8" xfId="14140"/>
    <cellStyle name="Normal 3 37 5 9" xfId="14141"/>
    <cellStyle name="Normal 3 37 6" xfId="14142"/>
    <cellStyle name="Normal 3 37 6 10" xfId="14143"/>
    <cellStyle name="Normal 3 37 6 11" xfId="14144"/>
    <cellStyle name="Normal 3 37 6 12" xfId="14145"/>
    <cellStyle name="Normal 3 37 6 13" xfId="14146"/>
    <cellStyle name="Normal 3 37 6 14" xfId="14147"/>
    <cellStyle name="Normal 3 37 6 2" xfId="14148"/>
    <cellStyle name="Normal 3 37 6 3" xfId="14149"/>
    <cellStyle name="Normal 3 37 6 4" xfId="14150"/>
    <cellStyle name="Normal 3 37 6 5" xfId="14151"/>
    <cellStyle name="Normal 3 37 6 6" xfId="14152"/>
    <cellStyle name="Normal 3 37 6 7" xfId="14153"/>
    <cellStyle name="Normal 3 37 6 8" xfId="14154"/>
    <cellStyle name="Normal 3 37 6 9" xfId="14155"/>
    <cellStyle name="Normal 3 37 7" xfId="14156"/>
    <cellStyle name="Normal 3 37 7 10" xfId="14157"/>
    <cellStyle name="Normal 3 37 7 11" xfId="14158"/>
    <cellStyle name="Normal 3 37 7 12" xfId="14159"/>
    <cellStyle name="Normal 3 37 7 13" xfId="14160"/>
    <cellStyle name="Normal 3 37 7 14" xfId="14161"/>
    <cellStyle name="Normal 3 37 7 2" xfId="14162"/>
    <cellStyle name="Normal 3 37 7 3" xfId="14163"/>
    <cellStyle name="Normal 3 37 7 4" xfId="14164"/>
    <cellStyle name="Normal 3 37 7 5" xfId="14165"/>
    <cellStyle name="Normal 3 37 7 6" xfId="14166"/>
    <cellStyle name="Normal 3 37 7 7" xfId="14167"/>
    <cellStyle name="Normal 3 37 7 8" xfId="14168"/>
    <cellStyle name="Normal 3 37 7 9" xfId="14169"/>
    <cellStyle name="Normal 3 37 8" xfId="14170"/>
    <cellStyle name="Normal 3 37 8 10" xfId="14171"/>
    <cellStyle name="Normal 3 37 8 11" xfId="14172"/>
    <cellStyle name="Normal 3 37 8 12" xfId="14173"/>
    <cellStyle name="Normal 3 37 8 13" xfId="14174"/>
    <cellStyle name="Normal 3 37 8 14" xfId="14175"/>
    <cellStyle name="Normal 3 37 8 2" xfId="14176"/>
    <cellStyle name="Normal 3 37 8 3" xfId="14177"/>
    <cellStyle name="Normal 3 37 8 4" xfId="14178"/>
    <cellStyle name="Normal 3 37 8 5" xfId="14179"/>
    <cellStyle name="Normal 3 37 8 6" xfId="14180"/>
    <cellStyle name="Normal 3 37 8 7" xfId="14181"/>
    <cellStyle name="Normal 3 37 8 8" xfId="14182"/>
    <cellStyle name="Normal 3 37 8 9" xfId="14183"/>
    <cellStyle name="Normal 3 37 9" xfId="14184"/>
    <cellStyle name="Normal 3 37 9 10" xfId="14185"/>
    <cellStyle name="Normal 3 37 9 11" xfId="14186"/>
    <cellStyle name="Normal 3 37 9 12" xfId="14187"/>
    <cellStyle name="Normal 3 37 9 13" xfId="14188"/>
    <cellStyle name="Normal 3 37 9 14" xfId="14189"/>
    <cellStyle name="Normal 3 37 9 2" xfId="14190"/>
    <cellStyle name="Normal 3 37 9 3" xfId="14191"/>
    <cellStyle name="Normal 3 37 9 4" xfId="14192"/>
    <cellStyle name="Normal 3 37 9 5" xfId="14193"/>
    <cellStyle name="Normal 3 37 9 6" xfId="14194"/>
    <cellStyle name="Normal 3 37 9 7" xfId="14195"/>
    <cellStyle name="Normal 3 37 9 8" xfId="14196"/>
    <cellStyle name="Normal 3 37 9 9" xfId="14197"/>
    <cellStyle name="Normal 3 38" xfId="14198"/>
    <cellStyle name="Normal 3 38 10" xfId="14199"/>
    <cellStyle name="Normal 3 38 10 10" xfId="14200"/>
    <cellStyle name="Normal 3 38 10 11" xfId="14201"/>
    <cellStyle name="Normal 3 38 10 12" xfId="14202"/>
    <cellStyle name="Normal 3 38 10 13" xfId="14203"/>
    <cellStyle name="Normal 3 38 10 14" xfId="14204"/>
    <cellStyle name="Normal 3 38 10 2" xfId="14205"/>
    <cellStyle name="Normal 3 38 10 3" xfId="14206"/>
    <cellStyle name="Normal 3 38 10 4" xfId="14207"/>
    <cellStyle name="Normal 3 38 10 5" xfId="14208"/>
    <cellStyle name="Normal 3 38 10 6" xfId="14209"/>
    <cellStyle name="Normal 3 38 10 7" xfId="14210"/>
    <cellStyle name="Normal 3 38 10 8" xfId="14211"/>
    <cellStyle name="Normal 3 38 10 9" xfId="14212"/>
    <cellStyle name="Normal 3 38 11" xfId="14213"/>
    <cellStyle name="Normal 3 38 12" xfId="14214"/>
    <cellStyle name="Normal 3 38 13" xfId="14215"/>
    <cellStyle name="Normal 3 38 14" xfId="14216"/>
    <cellStyle name="Normal 3 38 15" xfId="14217"/>
    <cellStyle name="Normal 3 38 16" xfId="14218"/>
    <cellStyle name="Normal 3 38 17" xfId="14219"/>
    <cellStyle name="Normal 3 38 18" xfId="14220"/>
    <cellStyle name="Normal 3 38 19" xfId="14221"/>
    <cellStyle name="Normal 3 38 2" xfId="14222"/>
    <cellStyle name="Normal 3 38 2 10" xfId="14223"/>
    <cellStyle name="Normal 3 38 2 11" xfId="14224"/>
    <cellStyle name="Normal 3 38 2 12" xfId="14225"/>
    <cellStyle name="Normal 3 38 2 13" xfId="14226"/>
    <cellStyle name="Normal 3 38 2 14" xfId="14227"/>
    <cellStyle name="Normal 3 38 2 15" xfId="14228"/>
    <cellStyle name="Normal 3 38 2 2" xfId="14229"/>
    <cellStyle name="Normal 3 38 2 2 10" xfId="14230"/>
    <cellStyle name="Normal 3 38 2 2 11" xfId="14231"/>
    <cellStyle name="Normal 3 38 2 2 12" xfId="14232"/>
    <cellStyle name="Normal 3 38 2 2 13" xfId="14233"/>
    <cellStyle name="Normal 3 38 2 2 14" xfId="14234"/>
    <cellStyle name="Normal 3 38 2 2 2" xfId="14235"/>
    <cellStyle name="Normal 3 38 2 2 3" xfId="14236"/>
    <cellStyle name="Normal 3 38 2 2 4" xfId="14237"/>
    <cellStyle name="Normal 3 38 2 2 5" xfId="14238"/>
    <cellStyle name="Normal 3 38 2 2 6" xfId="14239"/>
    <cellStyle name="Normal 3 38 2 2 7" xfId="14240"/>
    <cellStyle name="Normal 3 38 2 2 8" xfId="14241"/>
    <cellStyle name="Normal 3 38 2 2 9" xfId="14242"/>
    <cellStyle name="Normal 3 38 2 3" xfId="14243"/>
    <cellStyle name="Normal 3 38 2 4" xfId="14244"/>
    <cellStyle name="Normal 3 38 2 5" xfId="14245"/>
    <cellStyle name="Normal 3 38 2 6" xfId="14246"/>
    <cellStyle name="Normal 3 38 2 7" xfId="14247"/>
    <cellStyle name="Normal 3 38 2 8" xfId="14248"/>
    <cellStyle name="Normal 3 38 2 9" xfId="14249"/>
    <cellStyle name="Normal 3 38 20" xfId="14250"/>
    <cellStyle name="Normal 3 38 21" xfId="14251"/>
    <cellStyle name="Normal 3 38 22" xfId="14252"/>
    <cellStyle name="Normal 3 38 23" xfId="14253"/>
    <cellStyle name="Normal 3 38 3" xfId="14254"/>
    <cellStyle name="Normal 3 38 3 10" xfId="14255"/>
    <cellStyle name="Normal 3 38 3 11" xfId="14256"/>
    <cellStyle name="Normal 3 38 3 12" xfId="14257"/>
    <cellStyle name="Normal 3 38 3 13" xfId="14258"/>
    <cellStyle name="Normal 3 38 3 14" xfId="14259"/>
    <cellStyle name="Normal 3 38 3 15" xfId="14260"/>
    <cellStyle name="Normal 3 38 3 2" xfId="14261"/>
    <cellStyle name="Normal 3 38 3 2 10" xfId="14262"/>
    <cellStyle name="Normal 3 38 3 2 11" xfId="14263"/>
    <cellStyle name="Normal 3 38 3 2 12" xfId="14264"/>
    <cellStyle name="Normal 3 38 3 2 13" xfId="14265"/>
    <cellStyle name="Normal 3 38 3 2 14" xfId="14266"/>
    <cellStyle name="Normal 3 38 3 2 2" xfId="14267"/>
    <cellStyle name="Normal 3 38 3 2 3" xfId="14268"/>
    <cellStyle name="Normal 3 38 3 2 4" xfId="14269"/>
    <cellStyle name="Normal 3 38 3 2 5" xfId="14270"/>
    <cellStyle name="Normal 3 38 3 2 6" xfId="14271"/>
    <cellStyle name="Normal 3 38 3 2 7" xfId="14272"/>
    <cellStyle name="Normal 3 38 3 2 8" xfId="14273"/>
    <cellStyle name="Normal 3 38 3 2 9" xfId="14274"/>
    <cellStyle name="Normal 3 38 3 3" xfId="14275"/>
    <cellStyle name="Normal 3 38 3 4" xfId="14276"/>
    <cellStyle name="Normal 3 38 3 5" xfId="14277"/>
    <cellStyle name="Normal 3 38 3 6" xfId="14278"/>
    <cellStyle name="Normal 3 38 3 7" xfId="14279"/>
    <cellStyle name="Normal 3 38 3 8" xfId="14280"/>
    <cellStyle name="Normal 3 38 3 9" xfId="14281"/>
    <cellStyle name="Normal 3 38 4" xfId="14282"/>
    <cellStyle name="Normal 3 38 4 10" xfId="14283"/>
    <cellStyle name="Normal 3 38 4 11" xfId="14284"/>
    <cellStyle name="Normal 3 38 4 12" xfId="14285"/>
    <cellStyle name="Normal 3 38 4 13" xfId="14286"/>
    <cellStyle name="Normal 3 38 4 14" xfId="14287"/>
    <cellStyle name="Normal 3 38 4 15" xfId="14288"/>
    <cellStyle name="Normal 3 38 4 2" xfId="14289"/>
    <cellStyle name="Normal 3 38 4 2 10" xfId="14290"/>
    <cellStyle name="Normal 3 38 4 2 11" xfId="14291"/>
    <cellStyle name="Normal 3 38 4 2 12" xfId="14292"/>
    <cellStyle name="Normal 3 38 4 2 13" xfId="14293"/>
    <cellStyle name="Normal 3 38 4 2 14" xfId="14294"/>
    <cellStyle name="Normal 3 38 4 2 2" xfId="14295"/>
    <cellStyle name="Normal 3 38 4 2 3" xfId="14296"/>
    <cellStyle name="Normal 3 38 4 2 4" xfId="14297"/>
    <cellStyle name="Normal 3 38 4 2 5" xfId="14298"/>
    <cellStyle name="Normal 3 38 4 2 6" xfId="14299"/>
    <cellStyle name="Normal 3 38 4 2 7" xfId="14300"/>
    <cellStyle name="Normal 3 38 4 2 8" xfId="14301"/>
    <cellStyle name="Normal 3 38 4 2 9" xfId="14302"/>
    <cellStyle name="Normal 3 38 4 3" xfId="14303"/>
    <cellStyle name="Normal 3 38 4 4" xfId="14304"/>
    <cellStyle name="Normal 3 38 4 5" xfId="14305"/>
    <cellStyle name="Normal 3 38 4 6" xfId="14306"/>
    <cellStyle name="Normal 3 38 4 7" xfId="14307"/>
    <cellStyle name="Normal 3 38 4 8" xfId="14308"/>
    <cellStyle name="Normal 3 38 4 9" xfId="14309"/>
    <cellStyle name="Normal 3 38 5" xfId="14310"/>
    <cellStyle name="Normal 3 38 5 10" xfId="14311"/>
    <cellStyle name="Normal 3 38 5 11" xfId="14312"/>
    <cellStyle name="Normal 3 38 5 12" xfId="14313"/>
    <cellStyle name="Normal 3 38 5 13" xfId="14314"/>
    <cellStyle name="Normal 3 38 5 14" xfId="14315"/>
    <cellStyle name="Normal 3 38 5 2" xfId="14316"/>
    <cellStyle name="Normal 3 38 5 3" xfId="14317"/>
    <cellStyle name="Normal 3 38 5 4" xfId="14318"/>
    <cellStyle name="Normal 3 38 5 5" xfId="14319"/>
    <cellStyle name="Normal 3 38 5 6" xfId="14320"/>
    <cellStyle name="Normal 3 38 5 7" xfId="14321"/>
    <cellStyle name="Normal 3 38 5 8" xfId="14322"/>
    <cellStyle name="Normal 3 38 5 9" xfId="14323"/>
    <cellStyle name="Normal 3 38 6" xfId="14324"/>
    <cellStyle name="Normal 3 38 6 10" xfId="14325"/>
    <cellStyle name="Normal 3 38 6 11" xfId="14326"/>
    <cellStyle name="Normal 3 38 6 12" xfId="14327"/>
    <cellStyle name="Normal 3 38 6 13" xfId="14328"/>
    <cellStyle name="Normal 3 38 6 14" xfId="14329"/>
    <cellStyle name="Normal 3 38 6 2" xfId="14330"/>
    <cellStyle name="Normal 3 38 6 3" xfId="14331"/>
    <cellStyle name="Normal 3 38 6 4" xfId="14332"/>
    <cellStyle name="Normal 3 38 6 5" xfId="14333"/>
    <cellStyle name="Normal 3 38 6 6" xfId="14334"/>
    <cellStyle name="Normal 3 38 6 7" xfId="14335"/>
    <cellStyle name="Normal 3 38 6 8" xfId="14336"/>
    <cellStyle name="Normal 3 38 6 9" xfId="14337"/>
    <cellStyle name="Normal 3 38 7" xfId="14338"/>
    <cellStyle name="Normal 3 38 7 10" xfId="14339"/>
    <cellStyle name="Normal 3 38 7 11" xfId="14340"/>
    <cellStyle name="Normal 3 38 7 12" xfId="14341"/>
    <cellStyle name="Normal 3 38 7 13" xfId="14342"/>
    <cellStyle name="Normal 3 38 7 14" xfId="14343"/>
    <cellStyle name="Normal 3 38 7 2" xfId="14344"/>
    <cellStyle name="Normal 3 38 7 3" xfId="14345"/>
    <cellStyle name="Normal 3 38 7 4" xfId="14346"/>
    <cellStyle name="Normal 3 38 7 5" xfId="14347"/>
    <cellStyle name="Normal 3 38 7 6" xfId="14348"/>
    <cellStyle name="Normal 3 38 7 7" xfId="14349"/>
    <cellStyle name="Normal 3 38 7 8" xfId="14350"/>
    <cellStyle name="Normal 3 38 7 9" xfId="14351"/>
    <cellStyle name="Normal 3 38 8" xfId="14352"/>
    <cellStyle name="Normal 3 38 8 10" xfId="14353"/>
    <cellStyle name="Normal 3 38 8 11" xfId="14354"/>
    <cellStyle name="Normal 3 38 8 12" xfId="14355"/>
    <cellStyle name="Normal 3 38 8 13" xfId="14356"/>
    <cellStyle name="Normal 3 38 8 14" xfId="14357"/>
    <cellStyle name="Normal 3 38 8 2" xfId="14358"/>
    <cellStyle name="Normal 3 38 8 3" xfId="14359"/>
    <cellStyle name="Normal 3 38 8 4" xfId="14360"/>
    <cellStyle name="Normal 3 38 8 5" xfId="14361"/>
    <cellStyle name="Normal 3 38 8 6" xfId="14362"/>
    <cellStyle name="Normal 3 38 8 7" xfId="14363"/>
    <cellStyle name="Normal 3 38 8 8" xfId="14364"/>
    <cellStyle name="Normal 3 38 8 9" xfId="14365"/>
    <cellStyle name="Normal 3 38 9" xfId="14366"/>
    <cellStyle name="Normal 3 38 9 10" xfId="14367"/>
    <cellStyle name="Normal 3 38 9 11" xfId="14368"/>
    <cellStyle name="Normal 3 38 9 12" xfId="14369"/>
    <cellStyle name="Normal 3 38 9 13" xfId="14370"/>
    <cellStyle name="Normal 3 38 9 14" xfId="14371"/>
    <cellStyle name="Normal 3 38 9 2" xfId="14372"/>
    <cellStyle name="Normal 3 38 9 3" xfId="14373"/>
    <cellStyle name="Normal 3 38 9 4" xfId="14374"/>
    <cellStyle name="Normal 3 38 9 5" xfId="14375"/>
    <cellStyle name="Normal 3 38 9 6" xfId="14376"/>
    <cellStyle name="Normal 3 38 9 7" xfId="14377"/>
    <cellStyle name="Normal 3 38 9 8" xfId="14378"/>
    <cellStyle name="Normal 3 38 9 9" xfId="14379"/>
    <cellStyle name="Normal 3 39" xfId="14380"/>
    <cellStyle name="Normal 3 4" xfId="14381"/>
    <cellStyle name="Normal 3 4 10" xfId="14382"/>
    <cellStyle name="Normal 3 4 10 10" xfId="14383"/>
    <cellStyle name="Normal 3 4 10 10 10" xfId="14384"/>
    <cellStyle name="Normal 3 4 10 10 11" xfId="14385"/>
    <cellStyle name="Normal 3 4 10 10 12" xfId="14386"/>
    <cellStyle name="Normal 3 4 10 10 13" xfId="14387"/>
    <cellStyle name="Normal 3 4 10 10 14" xfId="14388"/>
    <cellStyle name="Normal 3 4 10 10 2" xfId="14389"/>
    <cellStyle name="Normal 3 4 10 10 3" xfId="14390"/>
    <cellStyle name="Normal 3 4 10 10 4" xfId="14391"/>
    <cellStyle name="Normal 3 4 10 10 5" xfId="14392"/>
    <cellStyle name="Normal 3 4 10 10 6" xfId="14393"/>
    <cellStyle name="Normal 3 4 10 10 7" xfId="14394"/>
    <cellStyle name="Normal 3 4 10 10 8" xfId="14395"/>
    <cellStyle name="Normal 3 4 10 10 9" xfId="14396"/>
    <cellStyle name="Normal 3 4 10 11" xfId="14397"/>
    <cellStyle name="Normal 3 4 10 12" xfId="14398"/>
    <cellStyle name="Normal 3 4 10 13" xfId="14399"/>
    <cellStyle name="Normal 3 4 10 14" xfId="14400"/>
    <cellStyle name="Normal 3 4 10 15" xfId="14401"/>
    <cellStyle name="Normal 3 4 10 16" xfId="14402"/>
    <cellStyle name="Normal 3 4 10 17" xfId="14403"/>
    <cellStyle name="Normal 3 4 10 18" xfId="14404"/>
    <cellStyle name="Normal 3 4 10 19" xfId="14405"/>
    <cellStyle name="Normal 3 4 10 2" xfId="14406"/>
    <cellStyle name="Normal 3 4 10 2 10" xfId="14407"/>
    <cellStyle name="Normal 3 4 10 2 11" xfId="14408"/>
    <cellStyle name="Normal 3 4 10 2 12" xfId="14409"/>
    <cellStyle name="Normal 3 4 10 2 13" xfId="14410"/>
    <cellStyle name="Normal 3 4 10 2 14" xfId="14411"/>
    <cellStyle name="Normal 3 4 10 2 15" xfId="14412"/>
    <cellStyle name="Normal 3 4 10 2 2" xfId="14413"/>
    <cellStyle name="Normal 3 4 10 2 2 10" xfId="14414"/>
    <cellStyle name="Normal 3 4 10 2 2 11" xfId="14415"/>
    <cellStyle name="Normal 3 4 10 2 2 12" xfId="14416"/>
    <cellStyle name="Normal 3 4 10 2 2 13" xfId="14417"/>
    <cellStyle name="Normal 3 4 10 2 2 14" xfId="14418"/>
    <cellStyle name="Normal 3 4 10 2 2 2" xfId="14419"/>
    <cellStyle name="Normal 3 4 10 2 2 3" xfId="14420"/>
    <cellStyle name="Normal 3 4 10 2 2 4" xfId="14421"/>
    <cellStyle name="Normal 3 4 10 2 2 5" xfId="14422"/>
    <cellStyle name="Normal 3 4 10 2 2 6" xfId="14423"/>
    <cellStyle name="Normal 3 4 10 2 2 7" xfId="14424"/>
    <cellStyle name="Normal 3 4 10 2 2 8" xfId="14425"/>
    <cellStyle name="Normal 3 4 10 2 2 9" xfId="14426"/>
    <cellStyle name="Normal 3 4 10 2 3" xfId="14427"/>
    <cellStyle name="Normal 3 4 10 2 4" xfId="14428"/>
    <cellStyle name="Normal 3 4 10 2 5" xfId="14429"/>
    <cellStyle name="Normal 3 4 10 2 6" xfId="14430"/>
    <cellStyle name="Normal 3 4 10 2 7" xfId="14431"/>
    <cellStyle name="Normal 3 4 10 2 8" xfId="14432"/>
    <cellStyle name="Normal 3 4 10 2 9" xfId="14433"/>
    <cellStyle name="Normal 3 4 10 20" xfId="14434"/>
    <cellStyle name="Normal 3 4 10 21" xfId="14435"/>
    <cellStyle name="Normal 3 4 10 22" xfId="14436"/>
    <cellStyle name="Normal 3 4 10 23" xfId="14437"/>
    <cellStyle name="Normal 3 4 10 3" xfId="14438"/>
    <cellStyle name="Normal 3 4 10 3 10" xfId="14439"/>
    <cellStyle name="Normal 3 4 10 3 11" xfId="14440"/>
    <cellStyle name="Normal 3 4 10 3 12" xfId="14441"/>
    <cellStyle name="Normal 3 4 10 3 13" xfId="14442"/>
    <cellStyle name="Normal 3 4 10 3 14" xfId="14443"/>
    <cellStyle name="Normal 3 4 10 3 15" xfId="14444"/>
    <cellStyle name="Normal 3 4 10 3 2" xfId="14445"/>
    <cellStyle name="Normal 3 4 10 3 2 10" xfId="14446"/>
    <cellStyle name="Normal 3 4 10 3 2 11" xfId="14447"/>
    <cellStyle name="Normal 3 4 10 3 2 12" xfId="14448"/>
    <cellStyle name="Normal 3 4 10 3 2 13" xfId="14449"/>
    <cellStyle name="Normal 3 4 10 3 2 14" xfId="14450"/>
    <cellStyle name="Normal 3 4 10 3 2 2" xfId="14451"/>
    <cellStyle name="Normal 3 4 10 3 2 3" xfId="14452"/>
    <cellStyle name="Normal 3 4 10 3 2 4" xfId="14453"/>
    <cellStyle name="Normal 3 4 10 3 2 5" xfId="14454"/>
    <cellStyle name="Normal 3 4 10 3 2 6" xfId="14455"/>
    <cellStyle name="Normal 3 4 10 3 2 7" xfId="14456"/>
    <cellStyle name="Normal 3 4 10 3 2 8" xfId="14457"/>
    <cellStyle name="Normal 3 4 10 3 2 9" xfId="14458"/>
    <cellStyle name="Normal 3 4 10 3 3" xfId="14459"/>
    <cellStyle name="Normal 3 4 10 3 4" xfId="14460"/>
    <cellStyle name="Normal 3 4 10 3 5" xfId="14461"/>
    <cellStyle name="Normal 3 4 10 3 6" xfId="14462"/>
    <cellStyle name="Normal 3 4 10 3 7" xfId="14463"/>
    <cellStyle name="Normal 3 4 10 3 8" xfId="14464"/>
    <cellStyle name="Normal 3 4 10 3 9" xfId="14465"/>
    <cellStyle name="Normal 3 4 10 4" xfId="14466"/>
    <cellStyle name="Normal 3 4 10 4 10" xfId="14467"/>
    <cellStyle name="Normal 3 4 10 4 11" xfId="14468"/>
    <cellStyle name="Normal 3 4 10 4 12" xfId="14469"/>
    <cellStyle name="Normal 3 4 10 4 13" xfId="14470"/>
    <cellStyle name="Normal 3 4 10 4 14" xfId="14471"/>
    <cellStyle name="Normal 3 4 10 4 15" xfId="14472"/>
    <cellStyle name="Normal 3 4 10 4 2" xfId="14473"/>
    <cellStyle name="Normal 3 4 10 4 2 10" xfId="14474"/>
    <cellStyle name="Normal 3 4 10 4 2 11" xfId="14475"/>
    <cellStyle name="Normal 3 4 10 4 2 12" xfId="14476"/>
    <cellStyle name="Normal 3 4 10 4 2 13" xfId="14477"/>
    <cellStyle name="Normal 3 4 10 4 2 14" xfId="14478"/>
    <cellStyle name="Normal 3 4 10 4 2 2" xfId="14479"/>
    <cellStyle name="Normal 3 4 10 4 2 3" xfId="14480"/>
    <cellStyle name="Normal 3 4 10 4 2 4" xfId="14481"/>
    <cellStyle name="Normal 3 4 10 4 2 5" xfId="14482"/>
    <cellStyle name="Normal 3 4 10 4 2 6" xfId="14483"/>
    <cellStyle name="Normal 3 4 10 4 2 7" xfId="14484"/>
    <cellStyle name="Normal 3 4 10 4 2 8" xfId="14485"/>
    <cellStyle name="Normal 3 4 10 4 2 9" xfId="14486"/>
    <cellStyle name="Normal 3 4 10 4 3" xfId="14487"/>
    <cellStyle name="Normal 3 4 10 4 4" xfId="14488"/>
    <cellStyle name="Normal 3 4 10 4 5" xfId="14489"/>
    <cellStyle name="Normal 3 4 10 4 6" xfId="14490"/>
    <cellStyle name="Normal 3 4 10 4 7" xfId="14491"/>
    <cellStyle name="Normal 3 4 10 4 8" xfId="14492"/>
    <cellStyle name="Normal 3 4 10 4 9" xfId="14493"/>
    <cellStyle name="Normal 3 4 10 5" xfId="14494"/>
    <cellStyle name="Normal 3 4 10 5 10" xfId="14495"/>
    <cellStyle name="Normal 3 4 10 5 11" xfId="14496"/>
    <cellStyle name="Normal 3 4 10 5 12" xfId="14497"/>
    <cellStyle name="Normal 3 4 10 5 13" xfId="14498"/>
    <cellStyle name="Normal 3 4 10 5 14" xfId="14499"/>
    <cellStyle name="Normal 3 4 10 5 2" xfId="14500"/>
    <cellStyle name="Normal 3 4 10 5 3" xfId="14501"/>
    <cellStyle name="Normal 3 4 10 5 4" xfId="14502"/>
    <cellStyle name="Normal 3 4 10 5 5" xfId="14503"/>
    <cellStyle name="Normal 3 4 10 5 6" xfId="14504"/>
    <cellStyle name="Normal 3 4 10 5 7" xfId="14505"/>
    <cellStyle name="Normal 3 4 10 5 8" xfId="14506"/>
    <cellStyle name="Normal 3 4 10 5 9" xfId="14507"/>
    <cellStyle name="Normal 3 4 10 6" xfId="14508"/>
    <cellStyle name="Normal 3 4 10 6 10" xfId="14509"/>
    <cellStyle name="Normal 3 4 10 6 11" xfId="14510"/>
    <cellStyle name="Normal 3 4 10 6 12" xfId="14511"/>
    <cellStyle name="Normal 3 4 10 6 13" xfId="14512"/>
    <cellStyle name="Normal 3 4 10 6 14" xfId="14513"/>
    <cellStyle name="Normal 3 4 10 6 2" xfId="14514"/>
    <cellStyle name="Normal 3 4 10 6 3" xfId="14515"/>
    <cellStyle name="Normal 3 4 10 6 4" xfId="14516"/>
    <cellStyle name="Normal 3 4 10 6 5" xfId="14517"/>
    <cellStyle name="Normal 3 4 10 6 6" xfId="14518"/>
    <cellStyle name="Normal 3 4 10 6 7" xfId="14519"/>
    <cellStyle name="Normal 3 4 10 6 8" xfId="14520"/>
    <cellStyle name="Normal 3 4 10 6 9" xfId="14521"/>
    <cellStyle name="Normal 3 4 10 7" xfId="14522"/>
    <cellStyle name="Normal 3 4 10 7 10" xfId="14523"/>
    <cellStyle name="Normal 3 4 10 7 11" xfId="14524"/>
    <cellStyle name="Normal 3 4 10 7 12" xfId="14525"/>
    <cellStyle name="Normal 3 4 10 7 13" xfId="14526"/>
    <cellStyle name="Normal 3 4 10 7 14" xfId="14527"/>
    <cellStyle name="Normal 3 4 10 7 2" xfId="14528"/>
    <cellStyle name="Normal 3 4 10 7 3" xfId="14529"/>
    <cellStyle name="Normal 3 4 10 7 4" xfId="14530"/>
    <cellStyle name="Normal 3 4 10 7 5" xfId="14531"/>
    <cellStyle name="Normal 3 4 10 7 6" xfId="14532"/>
    <cellStyle name="Normal 3 4 10 7 7" xfId="14533"/>
    <cellStyle name="Normal 3 4 10 7 8" xfId="14534"/>
    <cellStyle name="Normal 3 4 10 7 9" xfId="14535"/>
    <cellStyle name="Normal 3 4 10 8" xfId="14536"/>
    <cellStyle name="Normal 3 4 10 8 10" xfId="14537"/>
    <cellStyle name="Normal 3 4 10 8 11" xfId="14538"/>
    <cellStyle name="Normal 3 4 10 8 12" xfId="14539"/>
    <cellStyle name="Normal 3 4 10 8 13" xfId="14540"/>
    <cellStyle name="Normal 3 4 10 8 14" xfId="14541"/>
    <cellStyle name="Normal 3 4 10 8 2" xfId="14542"/>
    <cellStyle name="Normal 3 4 10 8 3" xfId="14543"/>
    <cellStyle name="Normal 3 4 10 8 4" xfId="14544"/>
    <cellStyle name="Normal 3 4 10 8 5" xfId="14545"/>
    <cellStyle name="Normal 3 4 10 8 6" xfId="14546"/>
    <cellStyle name="Normal 3 4 10 8 7" xfId="14547"/>
    <cellStyle name="Normal 3 4 10 8 8" xfId="14548"/>
    <cellStyle name="Normal 3 4 10 8 9" xfId="14549"/>
    <cellStyle name="Normal 3 4 10 9" xfId="14550"/>
    <cellStyle name="Normal 3 4 10 9 10" xfId="14551"/>
    <cellStyle name="Normal 3 4 10 9 11" xfId="14552"/>
    <cellStyle name="Normal 3 4 10 9 12" xfId="14553"/>
    <cellStyle name="Normal 3 4 10 9 13" xfId="14554"/>
    <cellStyle name="Normal 3 4 10 9 14" xfId="14555"/>
    <cellStyle name="Normal 3 4 10 9 2" xfId="14556"/>
    <cellStyle name="Normal 3 4 10 9 3" xfId="14557"/>
    <cellStyle name="Normal 3 4 10 9 4" xfId="14558"/>
    <cellStyle name="Normal 3 4 10 9 5" xfId="14559"/>
    <cellStyle name="Normal 3 4 10 9 6" xfId="14560"/>
    <cellStyle name="Normal 3 4 10 9 7" xfId="14561"/>
    <cellStyle name="Normal 3 4 10 9 8" xfId="14562"/>
    <cellStyle name="Normal 3 4 10 9 9" xfId="14563"/>
    <cellStyle name="Normal 3 4 11" xfId="14564"/>
    <cellStyle name="Normal 3 4 11 10" xfId="14565"/>
    <cellStyle name="Normal 3 4 11 10 10" xfId="14566"/>
    <cellStyle name="Normal 3 4 11 10 11" xfId="14567"/>
    <cellStyle name="Normal 3 4 11 10 12" xfId="14568"/>
    <cellStyle name="Normal 3 4 11 10 13" xfId="14569"/>
    <cellStyle name="Normal 3 4 11 10 14" xfId="14570"/>
    <cellStyle name="Normal 3 4 11 10 2" xfId="14571"/>
    <cellStyle name="Normal 3 4 11 10 3" xfId="14572"/>
    <cellStyle name="Normal 3 4 11 10 4" xfId="14573"/>
    <cellStyle name="Normal 3 4 11 10 5" xfId="14574"/>
    <cellStyle name="Normal 3 4 11 10 6" xfId="14575"/>
    <cellStyle name="Normal 3 4 11 10 7" xfId="14576"/>
    <cellStyle name="Normal 3 4 11 10 8" xfId="14577"/>
    <cellStyle name="Normal 3 4 11 10 9" xfId="14578"/>
    <cellStyle name="Normal 3 4 11 11" xfId="14579"/>
    <cellStyle name="Normal 3 4 11 12" xfId="14580"/>
    <cellStyle name="Normal 3 4 11 13" xfId="14581"/>
    <cellStyle name="Normal 3 4 11 14" xfId="14582"/>
    <cellStyle name="Normal 3 4 11 15" xfId="14583"/>
    <cellStyle name="Normal 3 4 11 16" xfId="14584"/>
    <cellStyle name="Normal 3 4 11 17" xfId="14585"/>
    <cellStyle name="Normal 3 4 11 18" xfId="14586"/>
    <cellStyle name="Normal 3 4 11 19" xfId="14587"/>
    <cellStyle name="Normal 3 4 11 2" xfId="14588"/>
    <cellStyle name="Normal 3 4 11 2 10" xfId="14589"/>
    <cellStyle name="Normal 3 4 11 2 11" xfId="14590"/>
    <cellStyle name="Normal 3 4 11 2 12" xfId="14591"/>
    <cellStyle name="Normal 3 4 11 2 13" xfId="14592"/>
    <cellStyle name="Normal 3 4 11 2 14" xfId="14593"/>
    <cellStyle name="Normal 3 4 11 2 15" xfId="14594"/>
    <cellStyle name="Normal 3 4 11 2 2" xfId="14595"/>
    <cellStyle name="Normal 3 4 11 2 2 10" xfId="14596"/>
    <cellStyle name="Normal 3 4 11 2 2 11" xfId="14597"/>
    <cellStyle name="Normal 3 4 11 2 2 12" xfId="14598"/>
    <cellStyle name="Normal 3 4 11 2 2 13" xfId="14599"/>
    <cellStyle name="Normal 3 4 11 2 2 14" xfId="14600"/>
    <cellStyle name="Normal 3 4 11 2 2 2" xfId="14601"/>
    <cellStyle name="Normal 3 4 11 2 2 3" xfId="14602"/>
    <cellStyle name="Normal 3 4 11 2 2 4" xfId="14603"/>
    <cellStyle name="Normal 3 4 11 2 2 5" xfId="14604"/>
    <cellStyle name="Normal 3 4 11 2 2 6" xfId="14605"/>
    <cellStyle name="Normal 3 4 11 2 2 7" xfId="14606"/>
    <cellStyle name="Normal 3 4 11 2 2 8" xfId="14607"/>
    <cellStyle name="Normal 3 4 11 2 2 9" xfId="14608"/>
    <cellStyle name="Normal 3 4 11 2 3" xfId="14609"/>
    <cellStyle name="Normal 3 4 11 2 4" xfId="14610"/>
    <cellStyle name="Normal 3 4 11 2 5" xfId="14611"/>
    <cellStyle name="Normal 3 4 11 2 6" xfId="14612"/>
    <cellStyle name="Normal 3 4 11 2 7" xfId="14613"/>
    <cellStyle name="Normal 3 4 11 2 8" xfId="14614"/>
    <cellStyle name="Normal 3 4 11 2 9" xfId="14615"/>
    <cellStyle name="Normal 3 4 11 20" xfId="14616"/>
    <cellStyle name="Normal 3 4 11 21" xfId="14617"/>
    <cellStyle name="Normal 3 4 11 22" xfId="14618"/>
    <cellStyle name="Normal 3 4 11 23" xfId="14619"/>
    <cellStyle name="Normal 3 4 11 3" xfId="14620"/>
    <cellStyle name="Normal 3 4 11 3 10" xfId="14621"/>
    <cellStyle name="Normal 3 4 11 3 11" xfId="14622"/>
    <cellStyle name="Normal 3 4 11 3 12" xfId="14623"/>
    <cellStyle name="Normal 3 4 11 3 13" xfId="14624"/>
    <cellStyle name="Normal 3 4 11 3 14" xfId="14625"/>
    <cellStyle name="Normal 3 4 11 3 15" xfId="14626"/>
    <cellStyle name="Normal 3 4 11 3 2" xfId="14627"/>
    <cellStyle name="Normal 3 4 11 3 2 10" xfId="14628"/>
    <cellStyle name="Normal 3 4 11 3 2 11" xfId="14629"/>
    <cellStyle name="Normal 3 4 11 3 2 12" xfId="14630"/>
    <cellStyle name="Normal 3 4 11 3 2 13" xfId="14631"/>
    <cellStyle name="Normal 3 4 11 3 2 14" xfId="14632"/>
    <cellStyle name="Normal 3 4 11 3 2 2" xfId="14633"/>
    <cellStyle name="Normal 3 4 11 3 2 3" xfId="14634"/>
    <cellStyle name="Normal 3 4 11 3 2 4" xfId="14635"/>
    <cellStyle name="Normal 3 4 11 3 2 5" xfId="14636"/>
    <cellStyle name="Normal 3 4 11 3 2 6" xfId="14637"/>
    <cellStyle name="Normal 3 4 11 3 2 7" xfId="14638"/>
    <cellStyle name="Normal 3 4 11 3 2 8" xfId="14639"/>
    <cellStyle name="Normal 3 4 11 3 2 9" xfId="14640"/>
    <cellStyle name="Normal 3 4 11 3 3" xfId="14641"/>
    <cellStyle name="Normal 3 4 11 3 4" xfId="14642"/>
    <cellStyle name="Normal 3 4 11 3 5" xfId="14643"/>
    <cellStyle name="Normal 3 4 11 3 6" xfId="14644"/>
    <cellStyle name="Normal 3 4 11 3 7" xfId="14645"/>
    <cellStyle name="Normal 3 4 11 3 8" xfId="14646"/>
    <cellStyle name="Normal 3 4 11 3 9" xfId="14647"/>
    <cellStyle name="Normal 3 4 11 4" xfId="14648"/>
    <cellStyle name="Normal 3 4 11 4 10" xfId="14649"/>
    <cellStyle name="Normal 3 4 11 4 11" xfId="14650"/>
    <cellStyle name="Normal 3 4 11 4 12" xfId="14651"/>
    <cellStyle name="Normal 3 4 11 4 13" xfId="14652"/>
    <cellStyle name="Normal 3 4 11 4 14" xfId="14653"/>
    <cellStyle name="Normal 3 4 11 4 15" xfId="14654"/>
    <cellStyle name="Normal 3 4 11 4 2" xfId="14655"/>
    <cellStyle name="Normal 3 4 11 4 2 10" xfId="14656"/>
    <cellStyle name="Normal 3 4 11 4 2 11" xfId="14657"/>
    <cellStyle name="Normal 3 4 11 4 2 12" xfId="14658"/>
    <cellStyle name="Normal 3 4 11 4 2 13" xfId="14659"/>
    <cellStyle name="Normal 3 4 11 4 2 14" xfId="14660"/>
    <cellStyle name="Normal 3 4 11 4 2 2" xfId="14661"/>
    <cellStyle name="Normal 3 4 11 4 2 3" xfId="14662"/>
    <cellStyle name="Normal 3 4 11 4 2 4" xfId="14663"/>
    <cellStyle name="Normal 3 4 11 4 2 5" xfId="14664"/>
    <cellStyle name="Normal 3 4 11 4 2 6" xfId="14665"/>
    <cellStyle name="Normal 3 4 11 4 2 7" xfId="14666"/>
    <cellStyle name="Normal 3 4 11 4 2 8" xfId="14667"/>
    <cellStyle name="Normal 3 4 11 4 2 9" xfId="14668"/>
    <cellStyle name="Normal 3 4 11 4 3" xfId="14669"/>
    <cellStyle name="Normal 3 4 11 4 4" xfId="14670"/>
    <cellStyle name="Normal 3 4 11 4 5" xfId="14671"/>
    <cellStyle name="Normal 3 4 11 4 6" xfId="14672"/>
    <cellStyle name="Normal 3 4 11 4 7" xfId="14673"/>
    <cellStyle name="Normal 3 4 11 4 8" xfId="14674"/>
    <cellStyle name="Normal 3 4 11 4 9" xfId="14675"/>
    <cellStyle name="Normal 3 4 11 5" xfId="14676"/>
    <cellStyle name="Normal 3 4 11 5 10" xfId="14677"/>
    <cellStyle name="Normal 3 4 11 5 11" xfId="14678"/>
    <cellStyle name="Normal 3 4 11 5 12" xfId="14679"/>
    <cellStyle name="Normal 3 4 11 5 13" xfId="14680"/>
    <cellStyle name="Normal 3 4 11 5 14" xfId="14681"/>
    <cellStyle name="Normal 3 4 11 5 2" xfId="14682"/>
    <cellStyle name="Normal 3 4 11 5 3" xfId="14683"/>
    <cellStyle name="Normal 3 4 11 5 4" xfId="14684"/>
    <cellStyle name="Normal 3 4 11 5 5" xfId="14685"/>
    <cellStyle name="Normal 3 4 11 5 6" xfId="14686"/>
    <cellStyle name="Normal 3 4 11 5 7" xfId="14687"/>
    <cellStyle name="Normal 3 4 11 5 8" xfId="14688"/>
    <cellStyle name="Normal 3 4 11 5 9" xfId="14689"/>
    <cellStyle name="Normal 3 4 11 6" xfId="14690"/>
    <cellStyle name="Normal 3 4 11 6 10" xfId="14691"/>
    <cellStyle name="Normal 3 4 11 6 11" xfId="14692"/>
    <cellStyle name="Normal 3 4 11 6 12" xfId="14693"/>
    <cellStyle name="Normal 3 4 11 6 13" xfId="14694"/>
    <cellStyle name="Normal 3 4 11 6 14" xfId="14695"/>
    <cellStyle name="Normal 3 4 11 6 2" xfId="14696"/>
    <cellStyle name="Normal 3 4 11 6 3" xfId="14697"/>
    <cellStyle name="Normal 3 4 11 6 4" xfId="14698"/>
    <cellStyle name="Normal 3 4 11 6 5" xfId="14699"/>
    <cellStyle name="Normal 3 4 11 6 6" xfId="14700"/>
    <cellStyle name="Normal 3 4 11 6 7" xfId="14701"/>
    <cellStyle name="Normal 3 4 11 6 8" xfId="14702"/>
    <cellStyle name="Normal 3 4 11 6 9" xfId="14703"/>
    <cellStyle name="Normal 3 4 11 7" xfId="14704"/>
    <cellStyle name="Normal 3 4 11 7 10" xfId="14705"/>
    <cellStyle name="Normal 3 4 11 7 11" xfId="14706"/>
    <cellStyle name="Normal 3 4 11 7 12" xfId="14707"/>
    <cellStyle name="Normal 3 4 11 7 13" xfId="14708"/>
    <cellStyle name="Normal 3 4 11 7 14" xfId="14709"/>
    <cellStyle name="Normal 3 4 11 7 2" xfId="14710"/>
    <cellStyle name="Normal 3 4 11 7 3" xfId="14711"/>
    <cellStyle name="Normal 3 4 11 7 4" xfId="14712"/>
    <cellStyle name="Normal 3 4 11 7 5" xfId="14713"/>
    <cellStyle name="Normal 3 4 11 7 6" xfId="14714"/>
    <cellStyle name="Normal 3 4 11 7 7" xfId="14715"/>
    <cellStyle name="Normal 3 4 11 7 8" xfId="14716"/>
    <cellStyle name="Normal 3 4 11 7 9" xfId="14717"/>
    <cellStyle name="Normal 3 4 11 8" xfId="14718"/>
    <cellStyle name="Normal 3 4 11 8 10" xfId="14719"/>
    <cellStyle name="Normal 3 4 11 8 11" xfId="14720"/>
    <cellStyle name="Normal 3 4 11 8 12" xfId="14721"/>
    <cellStyle name="Normal 3 4 11 8 13" xfId="14722"/>
    <cellStyle name="Normal 3 4 11 8 14" xfId="14723"/>
    <cellStyle name="Normal 3 4 11 8 2" xfId="14724"/>
    <cellStyle name="Normal 3 4 11 8 3" xfId="14725"/>
    <cellStyle name="Normal 3 4 11 8 4" xfId="14726"/>
    <cellStyle name="Normal 3 4 11 8 5" xfId="14727"/>
    <cellStyle name="Normal 3 4 11 8 6" xfId="14728"/>
    <cellStyle name="Normal 3 4 11 8 7" xfId="14729"/>
    <cellStyle name="Normal 3 4 11 8 8" xfId="14730"/>
    <cellStyle name="Normal 3 4 11 8 9" xfId="14731"/>
    <cellStyle name="Normal 3 4 11 9" xfId="14732"/>
    <cellStyle name="Normal 3 4 11 9 10" xfId="14733"/>
    <cellStyle name="Normal 3 4 11 9 11" xfId="14734"/>
    <cellStyle name="Normal 3 4 11 9 12" xfId="14735"/>
    <cellStyle name="Normal 3 4 11 9 13" xfId="14736"/>
    <cellStyle name="Normal 3 4 11 9 14" xfId="14737"/>
    <cellStyle name="Normal 3 4 11 9 2" xfId="14738"/>
    <cellStyle name="Normal 3 4 11 9 3" xfId="14739"/>
    <cellStyle name="Normal 3 4 11 9 4" xfId="14740"/>
    <cellStyle name="Normal 3 4 11 9 5" xfId="14741"/>
    <cellStyle name="Normal 3 4 11 9 6" xfId="14742"/>
    <cellStyle name="Normal 3 4 11 9 7" xfId="14743"/>
    <cellStyle name="Normal 3 4 11 9 8" xfId="14744"/>
    <cellStyle name="Normal 3 4 11 9 9" xfId="14745"/>
    <cellStyle name="Normal 3 4 12" xfId="14746"/>
    <cellStyle name="Normal 3 4 12 10" xfId="14747"/>
    <cellStyle name="Normal 3 4 12 10 10" xfId="14748"/>
    <cellStyle name="Normal 3 4 12 10 11" xfId="14749"/>
    <cellStyle name="Normal 3 4 12 10 12" xfId="14750"/>
    <cellStyle name="Normal 3 4 12 10 13" xfId="14751"/>
    <cellStyle name="Normal 3 4 12 10 14" xfId="14752"/>
    <cellStyle name="Normal 3 4 12 10 2" xfId="14753"/>
    <cellStyle name="Normal 3 4 12 10 3" xfId="14754"/>
    <cellStyle name="Normal 3 4 12 10 4" xfId="14755"/>
    <cellStyle name="Normal 3 4 12 10 5" xfId="14756"/>
    <cellStyle name="Normal 3 4 12 10 6" xfId="14757"/>
    <cellStyle name="Normal 3 4 12 10 7" xfId="14758"/>
    <cellStyle name="Normal 3 4 12 10 8" xfId="14759"/>
    <cellStyle name="Normal 3 4 12 10 9" xfId="14760"/>
    <cellStyle name="Normal 3 4 12 11" xfId="14761"/>
    <cellStyle name="Normal 3 4 12 12" xfId="14762"/>
    <cellStyle name="Normal 3 4 12 13" xfId="14763"/>
    <cellStyle name="Normal 3 4 12 14" xfId="14764"/>
    <cellStyle name="Normal 3 4 12 15" xfId="14765"/>
    <cellStyle name="Normal 3 4 12 16" xfId="14766"/>
    <cellStyle name="Normal 3 4 12 17" xfId="14767"/>
    <cellStyle name="Normal 3 4 12 18" xfId="14768"/>
    <cellStyle name="Normal 3 4 12 19" xfId="14769"/>
    <cellStyle name="Normal 3 4 12 2" xfId="14770"/>
    <cellStyle name="Normal 3 4 12 2 10" xfId="14771"/>
    <cellStyle name="Normal 3 4 12 2 11" xfId="14772"/>
    <cellStyle name="Normal 3 4 12 2 12" xfId="14773"/>
    <cellStyle name="Normal 3 4 12 2 13" xfId="14774"/>
    <cellStyle name="Normal 3 4 12 2 14" xfId="14775"/>
    <cellStyle name="Normal 3 4 12 2 15" xfId="14776"/>
    <cellStyle name="Normal 3 4 12 2 2" xfId="14777"/>
    <cellStyle name="Normal 3 4 12 2 2 10" xfId="14778"/>
    <cellStyle name="Normal 3 4 12 2 2 11" xfId="14779"/>
    <cellStyle name="Normal 3 4 12 2 2 12" xfId="14780"/>
    <cellStyle name="Normal 3 4 12 2 2 13" xfId="14781"/>
    <cellStyle name="Normal 3 4 12 2 2 14" xfId="14782"/>
    <cellStyle name="Normal 3 4 12 2 2 2" xfId="14783"/>
    <cellStyle name="Normal 3 4 12 2 2 3" xfId="14784"/>
    <cellStyle name="Normal 3 4 12 2 2 4" xfId="14785"/>
    <cellStyle name="Normal 3 4 12 2 2 5" xfId="14786"/>
    <cellStyle name="Normal 3 4 12 2 2 6" xfId="14787"/>
    <cellStyle name="Normal 3 4 12 2 2 7" xfId="14788"/>
    <cellStyle name="Normal 3 4 12 2 2 8" xfId="14789"/>
    <cellStyle name="Normal 3 4 12 2 2 9" xfId="14790"/>
    <cellStyle name="Normal 3 4 12 2 3" xfId="14791"/>
    <cellStyle name="Normal 3 4 12 2 4" xfId="14792"/>
    <cellStyle name="Normal 3 4 12 2 5" xfId="14793"/>
    <cellStyle name="Normal 3 4 12 2 6" xfId="14794"/>
    <cellStyle name="Normal 3 4 12 2 7" xfId="14795"/>
    <cellStyle name="Normal 3 4 12 2 8" xfId="14796"/>
    <cellStyle name="Normal 3 4 12 2 9" xfId="14797"/>
    <cellStyle name="Normal 3 4 12 20" xfId="14798"/>
    <cellStyle name="Normal 3 4 12 21" xfId="14799"/>
    <cellStyle name="Normal 3 4 12 22" xfId="14800"/>
    <cellStyle name="Normal 3 4 12 23" xfId="14801"/>
    <cellStyle name="Normal 3 4 12 3" xfId="14802"/>
    <cellStyle name="Normal 3 4 12 3 10" xfId="14803"/>
    <cellStyle name="Normal 3 4 12 3 11" xfId="14804"/>
    <cellStyle name="Normal 3 4 12 3 12" xfId="14805"/>
    <cellStyle name="Normal 3 4 12 3 13" xfId="14806"/>
    <cellStyle name="Normal 3 4 12 3 14" xfId="14807"/>
    <cellStyle name="Normal 3 4 12 3 15" xfId="14808"/>
    <cellStyle name="Normal 3 4 12 3 2" xfId="14809"/>
    <cellStyle name="Normal 3 4 12 3 2 10" xfId="14810"/>
    <cellStyle name="Normal 3 4 12 3 2 11" xfId="14811"/>
    <cellStyle name="Normal 3 4 12 3 2 12" xfId="14812"/>
    <cellStyle name="Normal 3 4 12 3 2 13" xfId="14813"/>
    <cellStyle name="Normal 3 4 12 3 2 14" xfId="14814"/>
    <cellStyle name="Normal 3 4 12 3 2 2" xfId="14815"/>
    <cellStyle name="Normal 3 4 12 3 2 3" xfId="14816"/>
    <cellStyle name="Normal 3 4 12 3 2 4" xfId="14817"/>
    <cellStyle name="Normal 3 4 12 3 2 5" xfId="14818"/>
    <cellStyle name="Normal 3 4 12 3 2 6" xfId="14819"/>
    <cellStyle name="Normal 3 4 12 3 2 7" xfId="14820"/>
    <cellStyle name="Normal 3 4 12 3 2 8" xfId="14821"/>
    <cellStyle name="Normal 3 4 12 3 2 9" xfId="14822"/>
    <cellStyle name="Normal 3 4 12 3 3" xfId="14823"/>
    <cellStyle name="Normal 3 4 12 3 4" xfId="14824"/>
    <cellStyle name="Normal 3 4 12 3 5" xfId="14825"/>
    <cellStyle name="Normal 3 4 12 3 6" xfId="14826"/>
    <cellStyle name="Normal 3 4 12 3 7" xfId="14827"/>
    <cellStyle name="Normal 3 4 12 3 8" xfId="14828"/>
    <cellStyle name="Normal 3 4 12 3 9" xfId="14829"/>
    <cellStyle name="Normal 3 4 12 4" xfId="14830"/>
    <cellStyle name="Normal 3 4 12 4 10" xfId="14831"/>
    <cellStyle name="Normal 3 4 12 4 11" xfId="14832"/>
    <cellStyle name="Normal 3 4 12 4 12" xfId="14833"/>
    <cellStyle name="Normal 3 4 12 4 13" xfId="14834"/>
    <cellStyle name="Normal 3 4 12 4 14" xfId="14835"/>
    <cellStyle name="Normal 3 4 12 4 15" xfId="14836"/>
    <cellStyle name="Normal 3 4 12 4 2" xfId="14837"/>
    <cellStyle name="Normal 3 4 12 4 2 10" xfId="14838"/>
    <cellStyle name="Normal 3 4 12 4 2 11" xfId="14839"/>
    <cellStyle name="Normal 3 4 12 4 2 12" xfId="14840"/>
    <cellStyle name="Normal 3 4 12 4 2 13" xfId="14841"/>
    <cellStyle name="Normal 3 4 12 4 2 14" xfId="14842"/>
    <cellStyle name="Normal 3 4 12 4 2 2" xfId="14843"/>
    <cellStyle name="Normal 3 4 12 4 2 3" xfId="14844"/>
    <cellStyle name="Normal 3 4 12 4 2 4" xfId="14845"/>
    <cellStyle name="Normal 3 4 12 4 2 5" xfId="14846"/>
    <cellStyle name="Normal 3 4 12 4 2 6" xfId="14847"/>
    <cellStyle name="Normal 3 4 12 4 2 7" xfId="14848"/>
    <cellStyle name="Normal 3 4 12 4 2 8" xfId="14849"/>
    <cellStyle name="Normal 3 4 12 4 2 9" xfId="14850"/>
    <cellStyle name="Normal 3 4 12 4 3" xfId="14851"/>
    <cellStyle name="Normal 3 4 12 4 4" xfId="14852"/>
    <cellStyle name="Normal 3 4 12 4 5" xfId="14853"/>
    <cellStyle name="Normal 3 4 12 4 6" xfId="14854"/>
    <cellStyle name="Normal 3 4 12 4 7" xfId="14855"/>
    <cellStyle name="Normal 3 4 12 4 8" xfId="14856"/>
    <cellStyle name="Normal 3 4 12 4 9" xfId="14857"/>
    <cellStyle name="Normal 3 4 12 5" xfId="14858"/>
    <cellStyle name="Normal 3 4 12 5 10" xfId="14859"/>
    <cellStyle name="Normal 3 4 12 5 11" xfId="14860"/>
    <cellStyle name="Normal 3 4 12 5 12" xfId="14861"/>
    <cellStyle name="Normal 3 4 12 5 13" xfId="14862"/>
    <cellStyle name="Normal 3 4 12 5 14" xfId="14863"/>
    <cellStyle name="Normal 3 4 12 5 2" xfId="14864"/>
    <cellStyle name="Normal 3 4 12 5 3" xfId="14865"/>
    <cellStyle name="Normal 3 4 12 5 4" xfId="14866"/>
    <cellStyle name="Normal 3 4 12 5 5" xfId="14867"/>
    <cellStyle name="Normal 3 4 12 5 6" xfId="14868"/>
    <cellStyle name="Normal 3 4 12 5 7" xfId="14869"/>
    <cellStyle name="Normal 3 4 12 5 8" xfId="14870"/>
    <cellStyle name="Normal 3 4 12 5 9" xfId="14871"/>
    <cellStyle name="Normal 3 4 12 6" xfId="14872"/>
    <cellStyle name="Normal 3 4 12 6 10" xfId="14873"/>
    <cellStyle name="Normal 3 4 12 6 11" xfId="14874"/>
    <cellStyle name="Normal 3 4 12 6 12" xfId="14875"/>
    <cellStyle name="Normal 3 4 12 6 13" xfId="14876"/>
    <cellStyle name="Normal 3 4 12 6 14" xfId="14877"/>
    <cellStyle name="Normal 3 4 12 6 2" xfId="14878"/>
    <cellStyle name="Normal 3 4 12 6 3" xfId="14879"/>
    <cellStyle name="Normal 3 4 12 6 4" xfId="14880"/>
    <cellStyle name="Normal 3 4 12 6 5" xfId="14881"/>
    <cellStyle name="Normal 3 4 12 6 6" xfId="14882"/>
    <cellStyle name="Normal 3 4 12 6 7" xfId="14883"/>
    <cellStyle name="Normal 3 4 12 6 8" xfId="14884"/>
    <cellStyle name="Normal 3 4 12 6 9" xfId="14885"/>
    <cellStyle name="Normal 3 4 12 7" xfId="14886"/>
    <cellStyle name="Normal 3 4 12 7 10" xfId="14887"/>
    <cellStyle name="Normal 3 4 12 7 11" xfId="14888"/>
    <cellStyle name="Normal 3 4 12 7 12" xfId="14889"/>
    <cellStyle name="Normal 3 4 12 7 13" xfId="14890"/>
    <cellStyle name="Normal 3 4 12 7 14" xfId="14891"/>
    <cellStyle name="Normal 3 4 12 7 2" xfId="14892"/>
    <cellStyle name="Normal 3 4 12 7 3" xfId="14893"/>
    <cellStyle name="Normal 3 4 12 7 4" xfId="14894"/>
    <cellStyle name="Normal 3 4 12 7 5" xfId="14895"/>
    <cellStyle name="Normal 3 4 12 7 6" xfId="14896"/>
    <cellStyle name="Normal 3 4 12 7 7" xfId="14897"/>
    <cellStyle name="Normal 3 4 12 7 8" xfId="14898"/>
    <cellStyle name="Normal 3 4 12 7 9" xfId="14899"/>
    <cellStyle name="Normal 3 4 12 8" xfId="14900"/>
    <cellStyle name="Normal 3 4 12 8 10" xfId="14901"/>
    <cellStyle name="Normal 3 4 12 8 11" xfId="14902"/>
    <cellStyle name="Normal 3 4 12 8 12" xfId="14903"/>
    <cellStyle name="Normal 3 4 12 8 13" xfId="14904"/>
    <cellStyle name="Normal 3 4 12 8 14" xfId="14905"/>
    <cellStyle name="Normal 3 4 12 8 2" xfId="14906"/>
    <cellStyle name="Normal 3 4 12 8 3" xfId="14907"/>
    <cellStyle name="Normal 3 4 12 8 4" xfId="14908"/>
    <cellStyle name="Normal 3 4 12 8 5" xfId="14909"/>
    <cellStyle name="Normal 3 4 12 8 6" xfId="14910"/>
    <cellStyle name="Normal 3 4 12 8 7" xfId="14911"/>
    <cellStyle name="Normal 3 4 12 8 8" xfId="14912"/>
    <cellStyle name="Normal 3 4 12 8 9" xfId="14913"/>
    <cellStyle name="Normal 3 4 12 9" xfId="14914"/>
    <cellStyle name="Normal 3 4 12 9 10" xfId="14915"/>
    <cellStyle name="Normal 3 4 12 9 11" xfId="14916"/>
    <cellStyle name="Normal 3 4 12 9 12" xfId="14917"/>
    <cellStyle name="Normal 3 4 12 9 13" xfId="14918"/>
    <cellStyle name="Normal 3 4 12 9 14" xfId="14919"/>
    <cellStyle name="Normal 3 4 12 9 2" xfId="14920"/>
    <cellStyle name="Normal 3 4 12 9 3" xfId="14921"/>
    <cellStyle name="Normal 3 4 12 9 4" xfId="14922"/>
    <cellStyle name="Normal 3 4 12 9 5" xfId="14923"/>
    <cellStyle name="Normal 3 4 12 9 6" xfId="14924"/>
    <cellStyle name="Normal 3 4 12 9 7" xfId="14925"/>
    <cellStyle name="Normal 3 4 12 9 8" xfId="14926"/>
    <cellStyle name="Normal 3 4 12 9 9" xfId="14927"/>
    <cellStyle name="Normal 3 4 13" xfId="14928"/>
    <cellStyle name="Normal 3 4 13 10" xfId="14929"/>
    <cellStyle name="Normal 3 4 13 11" xfId="14930"/>
    <cellStyle name="Normal 3 4 13 12" xfId="14931"/>
    <cellStyle name="Normal 3 4 13 13" xfId="14932"/>
    <cellStyle name="Normal 3 4 13 14" xfId="14933"/>
    <cellStyle name="Normal 3 4 13 15" xfId="14934"/>
    <cellStyle name="Normal 3 4 13 2" xfId="14935"/>
    <cellStyle name="Normal 3 4 13 2 10" xfId="14936"/>
    <cellStyle name="Normal 3 4 13 2 11" xfId="14937"/>
    <cellStyle name="Normal 3 4 13 2 12" xfId="14938"/>
    <cellStyle name="Normal 3 4 13 2 13" xfId="14939"/>
    <cellStyle name="Normal 3 4 13 2 14" xfId="14940"/>
    <cellStyle name="Normal 3 4 13 2 2" xfId="14941"/>
    <cellStyle name="Normal 3 4 13 2 3" xfId="14942"/>
    <cellStyle name="Normal 3 4 13 2 4" xfId="14943"/>
    <cellStyle name="Normal 3 4 13 2 5" xfId="14944"/>
    <cellStyle name="Normal 3 4 13 2 6" xfId="14945"/>
    <cellStyle name="Normal 3 4 13 2 7" xfId="14946"/>
    <cellStyle name="Normal 3 4 13 2 8" xfId="14947"/>
    <cellStyle name="Normal 3 4 13 2 9" xfId="14948"/>
    <cellStyle name="Normal 3 4 13 3" xfId="14949"/>
    <cellStyle name="Normal 3 4 13 4" xfId="14950"/>
    <cellStyle name="Normal 3 4 13 5" xfId="14951"/>
    <cellStyle name="Normal 3 4 13 6" xfId="14952"/>
    <cellStyle name="Normal 3 4 13 7" xfId="14953"/>
    <cellStyle name="Normal 3 4 13 8" xfId="14954"/>
    <cellStyle name="Normal 3 4 13 9" xfId="14955"/>
    <cellStyle name="Normal 3 4 14" xfId="14956"/>
    <cellStyle name="Normal 3 4 14 10" xfId="14957"/>
    <cellStyle name="Normal 3 4 14 11" xfId="14958"/>
    <cellStyle name="Normal 3 4 14 12" xfId="14959"/>
    <cellStyle name="Normal 3 4 14 13" xfId="14960"/>
    <cellStyle name="Normal 3 4 14 14" xfId="14961"/>
    <cellStyle name="Normal 3 4 14 15" xfId="14962"/>
    <cellStyle name="Normal 3 4 14 2" xfId="14963"/>
    <cellStyle name="Normal 3 4 14 2 10" xfId="14964"/>
    <cellStyle name="Normal 3 4 14 2 11" xfId="14965"/>
    <cellStyle name="Normal 3 4 14 2 12" xfId="14966"/>
    <cellStyle name="Normal 3 4 14 2 13" xfId="14967"/>
    <cellStyle name="Normal 3 4 14 2 14" xfId="14968"/>
    <cellStyle name="Normal 3 4 14 2 2" xfId="14969"/>
    <cellStyle name="Normal 3 4 14 2 3" xfId="14970"/>
    <cellStyle name="Normal 3 4 14 2 4" xfId="14971"/>
    <cellStyle name="Normal 3 4 14 2 5" xfId="14972"/>
    <cellStyle name="Normal 3 4 14 2 6" xfId="14973"/>
    <cellStyle name="Normal 3 4 14 2 7" xfId="14974"/>
    <cellStyle name="Normal 3 4 14 2 8" xfId="14975"/>
    <cellStyle name="Normal 3 4 14 2 9" xfId="14976"/>
    <cellStyle name="Normal 3 4 14 3" xfId="14977"/>
    <cellStyle name="Normal 3 4 14 4" xfId="14978"/>
    <cellStyle name="Normal 3 4 14 5" xfId="14979"/>
    <cellStyle name="Normal 3 4 14 6" xfId="14980"/>
    <cellStyle name="Normal 3 4 14 7" xfId="14981"/>
    <cellStyle name="Normal 3 4 14 8" xfId="14982"/>
    <cellStyle name="Normal 3 4 14 9" xfId="14983"/>
    <cellStyle name="Normal 3 4 15" xfId="14984"/>
    <cellStyle name="Normal 3 4 15 10" xfId="14985"/>
    <cellStyle name="Normal 3 4 15 11" xfId="14986"/>
    <cellStyle name="Normal 3 4 15 12" xfId="14987"/>
    <cellStyle name="Normal 3 4 15 13" xfId="14988"/>
    <cellStyle name="Normal 3 4 15 14" xfId="14989"/>
    <cellStyle name="Normal 3 4 15 15" xfId="14990"/>
    <cellStyle name="Normal 3 4 15 2" xfId="14991"/>
    <cellStyle name="Normal 3 4 15 2 10" xfId="14992"/>
    <cellStyle name="Normal 3 4 15 2 11" xfId="14993"/>
    <cellStyle name="Normal 3 4 15 2 12" xfId="14994"/>
    <cellStyle name="Normal 3 4 15 2 13" xfId="14995"/>
    <cellStyle name="Normal 3 4 15 2 14" xfId="14996"/>
    <cellStyle name="Normal 3 4 15 2 2" xfId="14997"/>
    <cellStyle name="Normal 3 4 15 2 3" xfId="14998"/>
    <cellStyle name="Normal 3 4 15 2 4" xfId="14999"/>
    <cellStyle name="Normal 3 4 15 2 5" xfId="15000"/>
    <cellStyle name="Normal 3 4 15 2 6" xfId="15001"/>
    <cellStyle name="Normal 3 4 15 2 7" xfId="15002"/>
    <cellStyle name="Normal 3 4 15 2 8" xfId="15003"/>
    <cellStyle name="Normal 3 4 15 2 9" xfId="15004"/>
    <cellStyle name="Normal 3 4 15 3" xfId="15005"/>
    <cellStyle name="Normal 3 4 15 4" xfId="15006"/>
    <cellStyle name="Normal 3 4 15 5" xfId="15007"/>
    <cellStyle name="Normal 3 4 15 6" xfId="15008"/>
    <cellStyle name="Normal 3 4 15 7" xfId="15009"/>
    <cellStyle name="Normal 3 4 15 8" xfId="15010"/>
    <cellStyle name="Normal 3 4 15 9" xfId="15011"/>
    <cellStyle name="Normal 3 4 16" xfId="15012"/>
    <cellStyle name="Normal 3 4 16 10" xfId="15013"/>
    <cellStyle name="Normal 3 4 16 11" xfId="15014"/>
    <cellStyle name="Normal 3 4 16 12" xfId="15015"/>
    <cellStyle name="Normal 3 4 16 13" xfId="15016"/>
    <cellStyle name="Normal 3 4 16 14" xfId="15017"/>
    <cellStyle name="Normal 3 4 16 2" xfId="15018"/>
    <cellStyle name="Normal 3 4 16 3" xfId="15019"/>
    <cellStyle name="Normal 3 4 16 4" xfId="15020"/>
    <cellStyle name="Normal 3 4 16 5" xfId="15021"/>
    <cellStyle name="Normal 3 4 16 6" xfId="15022"/>
    <cellStyle name="Normal 3 4 16 7" xfId="15023"/>
    <cellStyle name="Normal 3 4 16 8" xfId="15024"/>
    <cellStyle name="Normal 3 4 16 9" xfId="15025"/>
    <cellStyle name="Normal 3 4 17" xfId="15026"/>
    <cellStyle name="Normal 3 4 17 10" xfId="15027"/>
    <cellStyle name="Normal 3 4 17 11" xfId="15028"/>
    <cellStyle name="Normal 3 4 17 12" xfId="15029"/>
    <cellStyle name="Normal 3 4 17 13" xfId="15030"/>
    <cellStyle name="Normal 3 4 17 14" xfId="15031"/>
    <cellStyle name="Normal 3 4 17 2" xfId="15032"/>
    <cellStyle name="Normal 3 4 17 3" xfId="15033"/>
    <cellStyle name="Normal 3 4 17 4" xfId="15034"/>
    <cellStyle name="Normal 3 4 17 5" xfId="15035"/>
    <cellStyle name="Normal 3 4 17 6" xfId="15036"/>
    <cellStyle name="Normal 3 4 17 7" xfId="15037"/>
    <cellStyle name="Normal 3 4 17 8" xfId="15038"/>
    <cellStyle name="Normal 3 4 17 9" xfId="15039"/>
    <cellStyle name="Normal 3 4 18" xfId="15040"/>
    <cellStyle name="Normal 3 4 18 10" xfId="15041"/>
    <cellStyle name="Normal 3 4 18 11" xfId="15042"/>
    <cellStyle name="Normal 3 4 18 12" xfId="15043"/>
    <cellStyle name="Normal 3 4 18 13" xfId="15044"/>
    <cellStyle name="Normal 3 4 18 14" xfId="15045"/>
    <cellStyle name="Normal 3 4 18 2" xfId="15046"/>
    <cellStyle name="Normal 3 4 18 3" xfId="15047"/>
    <cellStyle name="Normal 3 4 18 4" xfId="15048"/>
    <cellStyle name="Normal 3 4 18 5" xfId="15049"/>
    <cellStyle name="Normal 3 4 18 6" xfId="15050"/>
    <cellStyle name="Normal 3 4 18 7" xfId="15051"/>
    <cellStyle name="Normal 3 4 18 8" xfId="15052"/>
    <cellStyle name="Normal 3 4 18 9" xfId="15053"/>
    <cellStyle name="Normal 3 4 19" xfId="15054"/>
    <cellStyle name="Normal 3 4 19 10" xfId="15055"/>
    <cellStyle name="Normal 3 4 19 11" xfId="15056"/>
    <cellStyle name="Normal 3 4 19 12" xfId="15057"/>
    <cellStyle name="Normal 3 4 19 13" xfId="15058"/>
    <cellStyle name="Normal 3 4 19 14" xfId="15059"/>
    <cellStyle name="Normal 3 4 19 2" xfId="15060"/>
    <cellStyle name="Normal 3 4 19 3" xfId="15061"/>
    <cellStyle name="Normal 3 4 19 4" xfId="15062"/>
    <cellStyle name="Normal 3 4 19 5" xfId="15063"/>
    <cellStyle name="Normal 3 4 19 6" xfId="15064"/>
    <cellStyle name="Normal 3 4 19 7" xfId="15065"/>
    <cellStyle name="Normal 3 4 19 8" xfId="15066"/>
    <cellStyle name="Normal 3 4 19 9" xfId="15067"/>
    <cellStyle name="Normal 3 4 2" xfId="15068"/>
    <cellStyle name="Normal 3 4 2 10" xfId="15069"/>
    <cellStyle name="Normal 3 4 2 10 10" xfId="15070"/>
    <cellStyle name="Normal 3 4 2 10 11" xfId="15071"/>
    <cellStyle name="Normal 3 4 2 10 12" xfId="15072"/>
    <cellStyle name="Normal 3 4 2 10 13" xfId="15073"/>
    <cellStyle name="Normal 3 4 2 10 14" xfId="15074"/>
    <cellStyle name="Normal 3 4 2 10 2" xfId="15075"/>
    <cellStyle name="Normal 3 4 2 10 3" xfId="15076"/>
    <cellStyle name="Normal 3 4 2 10 4" xfId="15077"/>
    <cellStyle name="Normal 3 4 2 10 5" xfId="15078"/>
    <cellStyle name="Normal 3 4 2 10 6" xfId="15079"/>
    <cellStyle name="Normal 3 4 2 10 7" xfId="15080"/>
    <cellStyle name="Normal 3 4 2 10 8" xfId="15081"/>
    <cellStyle name="Normal 3 4 2 10 9" xfId="15082"/>
    <cellStyle name="Normal 3 4 2 11" xfId="15083"/>
    <cellStyle name="Normal 3 4 2 11 10" xfId="15084"/>
    <cellStyle name="Normal 3 4 2 11 11" xfId="15085"/>
    <cellStyle name="Normal 3 4 2 11 12" xfId="15086"/>
    <cellStyle name="Normal 3 4 2 11 13" xfId="15087"/>
    <cellStyle name="Normal 3 4 2 11 14" xfId="15088"/>
    <cellStyle name="Normal 3 4 2 11 2" xfId="15089"/>
    <cellStyle name="Normal 3 4 2 11 3" xfId="15090"/>
    <cellStyle name="Normal 3 4 2 11 4" xfId="15091"/>
    <cellStyle name="Normal 3 4 2 11 5" xfId="15092"/>
    <cellStyle name="Normal 3 4 2 11 6" xfId="15093"/>
    <cellStyle name="Normal 3 4 2 11 7" xfId="15094"/>
    <cellStyle name="Normal 3 4 2 11 8" xfId="15095"/>
    <cellStyle name="Normal 3 4 2 11 9" xfId="15096"/>
    <cellStyle name="Normal 3 4 2 12" xfId="15097"/>
    <cellStyle name="Normal 3 4 2 12 10" xfId="15098"/>
    <cellStyle name="Normal 3 4 2 12 11" xfId="15099"/>
    <cellStyle name="Normal 3 4 2 12 12" xfId="15100"/>
    <cellStyle name="Normal 3 4 2 12 13" xfId="15101"/>
    <cellStyle name="Normal 3 4 2 12 14" xfId="15102"/>
    <cellStyle name="Normal 3 4 2 12 2" xfId="15103"/>
    <cellStyle name="Normal 3 4 2 12 3" xfId="15104"/>
    <cellStyle name="Normal 3 4 2 12 4" xfId="15105"/>
    <cellStyle name="Normal 3 4 2 12 5" xfId="15106"/>
    <cellStyle name="Normal 3 4 2 12 6" xfId="15107"/>
    <cellStyle name="Normal 3 4 2 12 7" xfId="15108"/>
    <cellStyle name="Normal 3 4 2 12 8" xfId="15109"/>
    <cellStyle name="Normal 3 4 2 12 9" xfId="15110"/>
    <cellStyle name="Normal 3 4 2 13" xfId="15111"/>
    <cellStyle name="Normal 3 4 2 13 10" xfId="15112"/>
    <cellStyle name="Normal 3 4 2 13 11" xfId="15113"/>
    <cellStyle name="Normal 3 4 2 13 12" xfId="15114"/>
    <cellStyle name="Normal 3 4 2 13 13" xfId="15115"/>
    <cellStyle name="Normal 3 4 2 13 14" xfId="15116"/>
    <cellStyle name="Normal 3 4 2 13 2" xfId="15117"/>
    <cellStyle name="Normal 3 4 2 13 3" xfId="15118"/>
    <cellStyle name="Normal 3 4 2 13 4" xfId="15119"/>
    <cellStyle name="Normal 3 4 2 13 5" xfId="15120"/>
    <cellStyle name="Normal 3 4 2 13 6" xfId="15121"/>
    <cellStyle name="Normal 3 4 2 13 7" xfId="15122"/>
    <cellStyle name="Normal 3 4 2 13 8" xfId="15123"/>
    <cellStyle name="Normal 3 4 2 13 9" xfId="15124"/>
    <cellStyle name="Normal 3 4 2 14" xfId="15125"/>
    <cellStyle name="Normal 3 4 2 14 10" xfId="15126"/>
    <cellStyle name="Normal 3 4 2 14 11" xfId="15127"/>
    <cellStyle name="Normal 3 4 2 14 12" xfId="15128"/>
    <cellStyle name="Normal 3 4 2 14 13" xfId="15129"/>
    <cellStyle name="Normal 3 4 2 14 14" xfId="15130"/>
    <cellStyle name="Normal 3 4 2 14 2" xfId="15131"/>
    <cellStyle name="Normal 3 4 2 14 3" xfId="15132"/>
    <cellStyle name="Normal 3 4 2 14 4" xfId="15133"/>
    <cellStyle name="Normal 3 4 2 14 5" xfId="15134"/>
    <cellStyle name="Normal 3 4 2 14 6" xfId="15135"/>
    <cellStyle name="Normal 3 4 2 14 7" xfId="15136"/>
    <cellStyle name="Normal 3 4 2 14 8" xfId="15137"/>
    <cellStyle name="Normal 3 4 2 14 9" xfId="15138"/>
    <cellStyle name="Normal 3 4 2 15" xfId="15139"/>
    <cellStyle name="Normal 3 4 2 16" xfId="15140"/>
    <cellStyle name="Normal 3 4 2 17" xfId="15141"/>
    <cellStyle name="Normal 3 4 2 17 10" xfId="15142"/>
    <cellStyle name="Normal 3 4 2 17 11" xfId="15143"/>
    <cellStyle name="Normal 3 4 2 17 12" xfId="15144"/>
    <cellStyle name="Normal 3 4 2 17 13" xfId="15145"/>
    <cellStyle name="Normal 3 4 2 17 14" xfId="15146"/>
    <cellStyle name="Normal 3 4 2 17 2" xfId="15147"/>
    <cellStyle name="Normal 3 4 2 17 3" xfId="15148"/>
    <cellStyle name="Normal 3 4 2 17 4" xfId="15149"/>
    <cellStyle name="Normal 3 4 2 17 5" xfId="15150"/>
    <cellStyle name="Normal 3 4 2 17 6" xfId="15151"/>
    <cellStyle name="Normal 3 4 2 17 7" xfId="15152"/>
    <cellStyle name="Normal 3 4 2 17 8" xfId="15153"/>
    <cellStyle name="Normal 3 4 2 17 9" xfId="15154"/>
    <cellStyle name="Normal 3 4 2 18" xfId="15155"/>
    <cellStyle name="Normal 3 4 2 18 10" xfId="15156"/>
    <cellStyle name="Normal 3 4 2 18 11" xfId="15157"/>
    <cellStyle name="Normal 3 4 2 18 12" xfId="15158"/>
    <cellStyle name="Normal 3 4 2 18 13" xfId="15159"/>
    <cellStyle name="Normal 3 4 2 18 14" xfId="15160"/>
    <cellStyle name="Normal 3 4 2 18 2" xfId="15161"/>
    <cellStyle name="Normal 3 4 2 18 3" xfId="15162"/>
    <cellStyle name="Normal 3 4 2 18 4" xfId="15163"/>
    <cellStyle name="Normal 3 4 2 18 5" xfId="15164"/>
    <cellStyle name="Normal 3 4 2 18 6" xfId="15165"/>
    <cellStyle name="Normal 3 4 2 18 7" xfId="15166"/>
    <cellStyle name="Normal 3 4 2 18 8" xfId="15167"/>
    <cellStyle name="Normal 3 4 2 18 9" xfId="15168"/>
    <cellStyle name="Normal 3 4 2 2" xfId="15169"/>
    <cellStyle name="Normal 3 4 2 2 10" xfId="15170"/>
    <cellStyle name="Normal 3 4 2 2 11" xfId="15171"/>
    <cellStyle name="Normal 3 4 2 2 12" xfId="15172"/>
    <cellStyle name="Normal 3 4 2 2 13" xfId="15173"/>
    <cellStyle name="Normal 3 4 2 2 14" xfId="15174"/>
    <cellStyle name="Normal 3 4 2 2 15" xfId="15175"/>
    <cellStyle name="Normal 3 4 2 2 16" xfId="15176"/>
    <cellStyle name="Normal 3 4 2 2 17" xfId="15177"/>
    <cellStyle name="Normal 3 4 2 2 2" xfId="15178"/>
    <cellStyle name="Normal 3 4 2 2 3" xfId="15179"/>
    <cellStyle name="Normal 3 4 2 2 4" xfId="15180"/>
    <cellStyle name="Normal 3 4 2 2 5" xfId="15181"/>
    <cellStyle name="Normal 3 4 2 2 6" xfId="15182"/>
    <cellStyle name="Normal 3 4 2 2 7" xfId="15183"/>
    <cellStyle name="Normal 3 4 2 2 8" xfId="15184"/>
    <cellStyle name="Normal 3 4 2 2 9" xfId="15185"/>
    <cellStyle name="Normal 3 4 2 3" xfId="15186"/>
    <cellStyle name="Normal 3 4 2 4" xfId="15187"/>
    <cellStyle name="Normal 3 4 2 5" xfId="15188"/>
    <cellStyle name="Normal 3 4 2 6" xfId="15189"/>
    <cellStyle name="Normal 3 4 2 6 10" xfId="15190"/>
    <cellStyle name="Normal 3 4 2 6 11" xfId="15191"/>
    <cellStyle name="Normal 3 4 2 6 12" xfId="15192"/>
    <cellStyle name="Normal 3 4 2 6 13" xfId="15193"/>
    <cellStyle name="Normal 3 4 2 6 14" xfId="15194"/>
    <cellStyle name="Normal 3 4 2 6 15" xfId="15195"/>
    <cellStyle name="Normal 3 4 2 6 2" xfId="15196"/>
    <cellStyle name="Normal 3 4 2 6 2 10" xfId="15197"/>
    <cellStyle name="Normal 3 4 2 6 2 11" xfId="15198"/>
    <cellStyle name="Normal 3 4 2 6 2 12" xfId="15199"/>
    <cellStyle name="Normal 3 4 2 6 2 13" xfId="15200"/>
    <cellStyle name="Normal 3 4 2 6 2 14" xfId="15201"/>
    <cellStyle name="Normal 3 4 2 6 2 2" xfId="15202"/>
    <cellStyle name="Normal 3 4 2 6 2 3" xfId="15203"/>
    <cellStyle name="Normal 3 4 2 6 2 4" xfId="15204"/>
    <cellStyle name="Normal 3 4 2 6 2 5" xfId="15205"/>
    <cellStyle name="Normal 3 4 2 6 2 6" xfId="15206"/>
    <cellStyle name="Normal 3 4 2 6 2 7" xfId="15207"/>
    <cellStyle name="Normal 3 4 2 6 2 8" xfId="15208"/>
    <cellStyle name="Normal 3 4 2 6 2 9" xfId="15209"/>
    <cellStyle name="Normal 3 4 2 6 3" xfId="15210"/>
    <cellStyle name="Normal 3 4 2 6 4" xfId="15211"/>
    <cellStyle name="Normal 3 4 2 6 5" xfId="15212"/>
    <cellStyle name="Normal 3 4 2 6 6" xfId="15213"/>
    <cellStyle name="Normal 3 4 2 6 7" xfId="15214"/>
    <cellStyle name="Normal 3 4 2 6 8" xfId="15215"/>
    <cellStyle name="Normal 3 4 2 6 9" xfId="15216"/>
    <cellStyle name="Normal 3 4 2 7" xfId="15217"/>
    <cellStyle name="Normal 3 4 2 7 10" xfId="15218"/>
    <cellStyle name="Normal 3 4 2 7 11" xfId="15219"/>
    <cellStyle name="Normal 3 4 2 7 12" xfId="15220"/>
    <cellStyle name="Normal 3 4 2 7 13" xfId="15221"/>
    <cellStyle name="Normal 3 4 2 7 14" xfId="15222"/>
    <cellStyle name="Normal 3 4 2 7 15" xfId="15223"/>
    <cellStyle name="Normal 3 4 2 7 2" xfId="15224"/>
    <cellStyle name="Normal 3 4 2 7 2 10" xfId="15225"/>
    <cellStyle name="Normal 3 4 2 7 2 11" xfId="15226"/>
    <cellStyle name="Normal 3 4 2 7 2 12" xfId="15227"/>
    <cellStyle name="Normal 3 4 2 7 2 13" xfId="15228"/>
    <cellStyle name="Normal 3 4 2 7 2 14" xfId="15229"/>
    <cellStyle name="Normal 3 4 2 7 2 2" xfId="15230"/>
    <cellStyle name="Normal 3 4 2 7 2 3" xfId="15231"/>
    <cellStyle name="Normal 3 4 2 7 2 4" xfId="15232"/>
    <cellStyle name="Normal 3 4 2 7 2 5" xfId="15233"/>
    <cellStyle name="Normal 3 4 2 7 2 6" xfId="15234"/>
    <cellStyle name="Normal 3 4 2 7 2 7" xfId="15235"/>
    <cellStyle name="Normal 3 4 2 7 2 8" xfId="15236"/>
    <cellStyle name="Normal 3 4 2 7 2 9" xfId="15237"/>
    <cellStyle name="Normal 3 4 2 7 3" xfId="15238"/>
    <cellStyle name="Normal 3 4 2 7 4" xfId="15239"/>
    <cellStyle name="Normal 3 4 2 7 5" xfId="15240"/>
    <cellStyle name="Normal 3 4 2 7 6" xfId="15241"/>
    <cellStyle name="Normal 3 4 2 7 7" xfId="15242"/>
    <cellStyle name="Normal 3 4 2 7 8" xfId="15243"/>
    <cellStyle name="Normal 3 4 2 7 9" xfId="15244"/>
    <cellStyle name="Normal 3 4 2 8" xfId="15245"/>
    <cellStyle name="Normal 3 4 2 8 10" xfId="15246"/>
    <cellStyle name="Normal 3 4 2 8 11" xfId="15247"/>
    <cellStyle name="Normal 3 4 2 8 12" xfId="15248"/>
    <cellStyle name="Normal 3 4 2 8 13" xfId="15249"/>
    <cellStyle name="Normal 3 4 2 8 14" xfId="15250"/>
    <cellStyle name="Normal 3 4 2 8 15" xfId="15251"/>
    <cellStyle name="Normal 3 4 2 8 2" xfId="15252"/>
    <cellStyle name="Normal 3 4 2 8 2 10" xfId="15253"/>
    <cellStyle name="Normal 3 4 2 8 2 11" xfId="15254"/>
    <cellStyle name="Normal 3 4 2 8 2 12" xfId="15255"/>
    <cellStyle name="Normal 3 4 2 8 2 13" xfId="15256"/>
    <cellStyle name="Normal 3 4 2 8 2 14" xfId="15257"/>
    <cellStyle name="Normal 3 4 2 8 2 2" xfId="15258"/>
    <cellStyle name="Normal 3 4 2 8 2 3" xfId="15259"/>
    <cellStyle name="Normal 3 4 2 8 2 4" xfId="15260"/>
    <cellStyle name="Normal 3 4 2 8 2 5" xfId="15261"/>
    <cellStyle name="Normal 3 4 2 8 2 6" xfId="15262"/>
    <cellStyle name="Normal 3 4 2 8 2 7" xfId="15263"/>
    <cellStyle name="Normal 3 4 2 8 2 8" xfId="15264"/>
    <cellStyle name="Normal 3 4 2 8 2 9" xfId="15265"/>
    <cellStyle name="Normal 3 4 2 8 3" xfId="15266"/>
    <cellStyle name="Normal 3 4 2 8 4" xfId="15267"/>
    <cellStyle name="Normal 3 4 2 8 5" xfId="15268"/>
    <cellStyle name="Normal 3 4 2 8 6" xfId="15269"/>
    <cellStyle name="Normal 3 4 2 8 7" xfId="15270"/>
    <cellStyle name="Normal 3 4 2 8 8" xfId="15271"/>
    <cellStyle name="Normal 3 4 2 8 9" xfId="15272"/>
    <cellStyle name="Normal 3 4 2 9" xfId="15273"/>
    <cellStyle name="Normal 3 4 2 9 10" xfId="15274"/>
    <cellStyle name="Normal 3 4 2 9 11" xfId="15275"/>
    <cellStyle name="Normal 3 4 2 9 12" xfId="15276"/>
    <cellStyle name="Normal 3 4 2 9 13" xfId="15277"/>
    <cellStyle name="Normal 3 4 2 9 14" xfId="15278"/>
    <cellStyle name="Normal 3 4 2 9 2" xfId="15279"/>
    <cellStyle name="Normal 3 4 2 9 3" xfId="15280"/>
    <cellStyle name="Normal 3 4 2 9 4" xfId="15281"/>
    <cellStyle name="Normal 3 4 2 9 5" xfId="15282"/>
    <cellStyle name="Normal 3 4 2 9 6" xfId="15283"/>
    <cellStyle name="Normal 3 4 2 9 7" xfId="15284"/>
    <cellStyle name="Normal 3 4 2 9 8" xfId="15285"/>
    <cellStyle name="Normal 3 4 2 9 9" xfId="15286"/>
    <cellStyle name="Normal 3 4 20" xfId="15287"/>
    <cellStyle name="Normal 3 4 20 10" xfId="15288"/>
    <cellStyle name="Normal 3 4 20 11" xfId="15289"/>
    <cellStyle name="Normal 3 4 20 12" xfId="15290"/>
    <cellStyle name="Normal 3 4 20 13" xfId="15291"/>
    <cellStyle name="Normal 3 4 20 14" xfId="15292"/>
    <cellStyle name="Normal 3 4 20 2" xfId="15293"/>
    <cellStyle name="Normal 3 4 20 3" xfId="15294"/>
    <cellStyle name="Normal 3 4 20 4" xfId="15295"/>
    <cellStyle name="Normal 3 4 20 5" xfId="15296"/>
    <cellStyle name="Normal 3 4 20 6" xfId="15297"/>
    <cellStyle name="Normal 3 4 20 7" xfId="15298"/>
    <cellStyle name="Normal 3 4 20 8" xfId="15299"/>
    <cellStyle name="Normal 3 4 20 9" xfId="15300"/>
    <cellStyle name="Normal 3 4 21" xfId="15301"/>
    <cellStyle name="Normal 3 4 21 10" xfId="15302"/>
    <cellStyle name="Normal 3 4 21 11" xfId="15303"/>
    <cellStyle name="Normal 3 4 21 12" xfId="15304"/>
    <cellStyle name="Normal 3 4 21 13" xfId="15305"/>
    <cellStyle name="Normal 3 4 21 14" xfId="15306"/>
    <cellStyle name="Normal 3 4 21 2" xfId="15307"/>
    <cellStyle name="Normal 3 4 21 3" xfId="15308"/>
    <cellStyle name="Normal 3 4 21 4" xfId="15309"/>
    <cellStyle name="Normal 3 4 21 5" xfId="15310"/>
    <cellStyle name="Normal 3 4 21 6" xfId="15311"/>
    <cellStyle name="Normal 3 4 21 7" xfId="15312"/>
    <cellStyle name="Normal 3 4 21 8" xfId="15313"/>
    <cellStyle name="Normal 3 4 21 9" xfId="15314"/>
    <cellStyle name="Normal 3 4 22" xfId="15315"/>
    <cellStyle name="Normal 3 4 23" xfId="15316"/>
    <cellStyle name="Normal 3 4 24" xfId="15317"/>
    <cellStyle name="Normal 3 4 24 10" xfId="15318"/>
    <cellStyle name="Normal 3 4 24 11" xfId="15319"/>
    <cellStyle name="Normal 3 4 24 12" xfId="15320"/>
    <cellStyle name="Normal 3 4 24 13" xfId="15321"/>
    <cellStyle name="Normal 3 4 24 14" xfId="15322"/>
    <cellStyle name="Normal 3 4 24 2" xfId="15323"/>
    <cellStyle name="Normal 3 4 24 3" xfId="15324"/>
    <cellStyle name="Normal 3 4 24 4" xfId="15325"/>
    <cellStyle name="Normal 3 4 24 5" xfId="15326"/>
    <cellStyle name="Normal 3 4 24 6" xfId="15327"/>
    <cellStyle name="Normal 3 4 24 7" xfId="15328"/>
    <cellStyle name="Normal 3 4 24 8" xfId="15329"/>
    <cellStyle name="Normal 3 4 24 9" xfId="15330"/>
    <cellStyle name="Normal 3 4 25" xfId="15331"/>
    <cellStyle name="Normal 3 4 25 10" xfId="15332"/>
    <cellStyle name="Normal 3 4 25 11" xfId="15333"/>
    <cellStyle name="Normal 3 4 25 12" xfId="15334"/>
    <cellStyle name="Normal 3 4 25 13" xfId="15335"/>
    <cellStyle name="Normal 3 4 25 14" xfId="15336"/>
    <cellStyle name="Normal 3 4 25 2" xfId="15337"/>
    <cellStyle name="Normal 3 4 25 3" xfId="15338"/>
    <cellStyle name="Normal 3 4 25 4" xfId="15339"/>
    <cellStyle name="Normal 3 4 25 5" xfId="15340"/>
    <cellStyle name="Normal 3 4 25 6" xfId="15341"/>
    <cellStyle name="Normal 3 4 25 7" xfId="15342"/>
    <cellStyle name="Normal 3 4 25 8" xfId="15343"/>
    <cellStyle name="Normal 3 4 25 9" xfId="15344"/>
    <cellStyle name="Normal 3 4 3" xfId="15345"/>
    <cellStyle name="Normal 3 4 3 10" xfId="15346"/>
    <cellStyle name="Normal 3 4 3 10 10" xfId="15347"/>
    <cellStyle name="Normal 3 4 3 10 11" xfId="15348"/>
    <cellStyle name="Normal 3 4 3 10 12" xfId="15349"/>
    <cellStyle name="Normal 3 4 3 10 13" xfId="15350"/>
    <cellStyle name="Normal 3 4 3 10 14" xfId="15351"/>
    <cellStyle name="Normal 3 4 3 10 2" xfId="15352"/>
    <cellStyle name="Normal 3 4 3 10 3" xfId="15353"/>
    <cellStyle name="Normal 3 4 3 10 4" xfId="15354"/>
    <cellStyle name="Normal 3 4 3 10 5" xfId="15355"/>
    <cellStyle name="Normal 3 4 3 10 6" xfId="15356"/>
    <cellStyle name="Normal 3 4 3 10 7" xfId="15357"/>
    <cellStyle name="Normal 3 4 3 10 8" xfId="15358"/>
    <cellStyle name="Normal 3 4 3 10 9" xfId="15359"/>
    <cellStyle name="Normal 3 4 3 11" xfId="15360"/>
    <cellStyle name="Normal 3 4 3 11 10" xfId="15361"/>
    <cellStyle name="Normal 3 4 3 11 11" xfId="15362"/>
    <cellStyle name="Normal 3 4 3 11 12" xfId="15363"/>
    <cellStyle name="Normal 3 4 3 11 13" xfId="15364"/>
    <cellStyle name="Normal 3 4 3 11 14" xfId="15365"/>
    <cellStyle name="Normal 3 4 3 11 2" xfId="15366"/>
    <cellStyle name="Normal 3 4 3 11 3" xfId="15367"/>
    <cellStyle name="Normal 3 4 3 11 4" xfId="15368"/>
    <cellStyle name="Normal 3 4 3 11 5" xfId="15369"/>
    <cellStyle name="Normal 3 4 3 11 6" xfId="15370"/>
    <cellStyle name="Normal 3 4 3 11 7" xfId="15371"/>
    <cellStyle name="Normal 3 4 3 11 8" xfId="15372"/>
    <cellStyle name="Normal 3 4 3 11 9" xfId="15373"/>
    <cellStyle name="Normal 3 4 3 12" xfId="15374"/>
    <cellStyle name="Normal 3 4 3 12 10" xfId="15375"/>
    <cellStyle name="Normal 3 4 3 12 11" xfId="15376"/>
    <cellStyle name="Normal 3 4 3 12 12" xfId="15377"/>
    <cellStyle name="Normal 3 4 3 12 13" xfId="15378"/>
    <cellStyle name="Normal 3 4 3 12 14" xfId="15379"/>
    <cellStyle name="Normal 3 4 3 12 2" xfId="15380"/>
    <cellStyle name="Normal 3 4 3 12 3" xfId="15381"/>
    <cellStyle name="Normal 3 4 3 12 4" xfId="15382"/>
    <cellStyle name="Normal 3 4 3 12 5" xfId="15383"/>
    <cellStyle name="Normal 3 4 3 12 6" xfId="15384"/>
    <cellStyle name="Normal 3 4 3 12 7" xfId="15385"/>
    <cellStyle name="Normal 3 4 3 12 8" xfId="15386"/>
    <cellStyle name="Normal 3 4 3 12 9" xfId="15387"/>
    <cellStyle name="Normal 3 4 3 13" xfId="15388"/>
    <cellStyle name="Normal 3 4 3 13 10" xfId="15389"/>
    <cellStyle name="Normal 3 4 3 13 11" xfId="15390"/>
    <cellStyle name="Normal 3 4 3 13 12" xfId="15391"/>
    <cellStyle name="Normal 3 4 3 13 13" xfId="15392"/>
    <cellStyle name="Normal 3 4 3 13 14" xfId="15393"/>
    <cellStyle name="Normal 3 4 3 13 2" xfId="15394"/>
    <cellStyle name="Normal 3 4 3 13 3" xfId="15395"/>
    <cellStyle name="Normal 3 4 3 13 4" xfId="15396"/>
    <cellStyle name="Normal 3 4 3 13 5" xfId="15397"/>
    <cellStyle name="Normal 3 4 3 13 6" xfId="15398"/>
    <cellStyle name="Normal 3 4 3 13 7" xfId="15399"/>
    <cellStyle name="Normal 3 4 3 13 8" xfId="15400"/>
    <cellStyle name="Normal 3 4 3 13 9" xfId="15401"/>
    <cellStyle name="Normal 3 4 3 14" xfId="15402"/>
    <cellStyle name="Normal 3 4 3 14 10" xfId="15403"/>
    <cellStyle name="Normal 3 4 3 14 11" xfId="15404"/>
    <cellStyle name="Normal 3 4 3 14 12" xfId="15405"/>
    <cellStyle name="Normal 3 4 3 14 13" xfId="15406"/>
    <cellStyle name="Normal 3 4 3 14 14" xfId="15407"/>
    <cellStyle name="Normal 3 4 3 14 2" xfId="15408"/>
    <cellStyle name="Normal 3 4 3 14 3" xfId="15409"/>
    <cellStyle name="Normal 3 4 3 14 4" xfId="15410"/>
    <cellStyle name="Normal 3 4 3 14 5" xfId="15411"/>
    <cellStyle name="Normal 3 4 3 14 6" xfId="15412"/>
    <cellStyle name="Normal 3 4 3 14 7" xfId="15413"/>
    <cellStyle name="Normal 3 4 3 14 8" xfId="15414"/>
    <cellStyle name="Normal 3 4 3 14 9" xfId="15415"/>
    <cellStyle name="Normal 3 4 3 15" xfId="15416"/>
    <cellStyle name="Normal 3 4 3 16" xfId="15417"/>
    <cellStyle name="Normal 3 4 3 17" xfId="15418"/>
    <cellStyle name="Normal 3 4 3 18" xfId="15419"/>
    <cellStyle name="Normal 3 4 3 19" xfId="15420"/>
    <cellStyle name="Normal 3 4 3 2" xfId="15421"/>
    <cellStyle name="Normal 3 4 3 20" xfId="15422"/>
    <cellStyle name="Normal 3 4 3 21" xfId="15423"/>
    <cellStyle name="Normal 3 4 3 22" xfId="15424"/>
    <cellStyle name="Normal 3 4 3 23" xfId="15425"/>
    <cellStyle name="Normal 3 4 3 24" xfId="15426"/>
    <cellStyle name="Normal 3 4 3 25" xfId="15427"/>
    <cellStyle name="Normal 3 4 3 26" xfId="15428"/>
    <cellStyle name="Normal 3 4 3 27" xfId="15429"/>
    <cellStyle name="Normal 3 4 3 3" xfId="15430"/>
    <cellStyle name="Normal 3 4 3 4" xfId="15431"/>
    <cellStyle name="Normal 3 4 3 5" xfId="15432"/>
    <cellStyle name="Normal 3 4 3 6" xfId="15433"/>
    <cellStyle name="Normal 3 4 3 6 10" xfId="15434"/>
    <cellStyle name="Normal 3 4 3 6 11" xfId="15435"/>
    <cellStyle name="Normal 3 4 3 6 12" xfId="15436"/>
    <cellStyle name="Normal 3 4 3 6 13" xfId="15437"/>
    <cellStyle name="Normal 3 4 3 6 14" xfId="15438"/>
    <cellStyle name="Normal 3 4 3 6 15" xfId="15439"/>
    <cellStyle name="Normal 3 4 3 6 2" xfId="15440"/>
    <cellStyle name="Normal 3 4 3 6 2 10" xfId="15441"/>
    <cellStyle name="Normal 3 4 3 6 2 11" xfId="15442"/>
    <cellStyle name="Normal 3 4 3 6 2 12" xfId="15443"/>
    <cellStyle name="Normal 3 4 3 6 2 13" xfId="15444"/>
    <cellStyle name="Normal 3 4 3 6 2 14" xfId="15445"/>
    <cellStyle name="Normal 3 4 3 6 2 2" xfId="15446"/>
    <cellStyle name="Normal 3 4 3 6 2 3" xfId="15447"/>
    <cellStyle name="Normal 3 4 3 6 2 4" xfId="15448"/>
    <cellStyle name="Normal 3 4 3 6 2 5" xfId="15449"/>
    <cellStyle name="Normal 3 4 3 6 2 6" xfId="15450"/>
    <cellStyle name="Normal 3 4 3 6 2 7" xfId="15451"/>
    <cellStyle name="Normal 3 4 3 6 2 8" xfId="15452"/>
    <cellStyle name="Normal 3 4 3 6 2 9" xfId="15453"/>
    <cellStyle name="Normal 3 4 3 6 3" xfId="15454"/>
    <cellStyle name="Normal 3 4 3 6 4" xfId="15455"/>
    <cellStyle name="Normal 3 4 3 6 5" xfId="15456"/>
    <cellStyle name="Normal 3 4 3 6 6" xfId="15457"/>
    <cellStyle name="Normal 3 4 3 6 7" xfId="15458"/>
    <cellStyle name="Normal 3 4 3 6 8" xfId="15459"/>
    <cellStyle name="Normal 3 4 3 6 9" xfId="15460"/>
    <cellStyle name="Normal 3 4 3 7" xfId="15461"/>
    <cellStyle name="Normal 3 4 3 7 10" xfId="15462"/>
    <cellStyle name="Normal 3 4 3 7 11" xfId="15463"/>
    <cellStyle name="Normal 3 4 3 7 12" xfId="15464"/>
    <cellStyle name="Normal 3 4 3 7 13" xfId="15465"/>
    <cellStyle name="Normal 3 4 3 7 14" xfId="15466"/>
    <cellStyle name="Normal 3 4 3 7 15" xfId="15467"/>
    <cellStyle name="Normal 3 4 3 7 2" xfId="15468"/>
    <cellStyle name="Normal 3 4 3 7 2 10" xfId="15469"/>
    <cellStyle name="Normal 3 4 3 7 2 11" xfId="15470"/>
    <cellStyle name="Normal 3 4 3 7 2 12" xfId="15471"/>
    <cellStyle name="Normal 3 4 3 7 2 13" xfId="15472"/>
    <cellStyle name="Normal 3 4 3 7 2 14" xfId="15473"/>
    <cellStyle name="Normal 3 4 3 7 2 2" xfId="15474"/>
    <cellStyle name="Normal 3 4 3 7 2 3" xfId="15475"/>
    <cellStyle name="Normal 3 4 3 7 2 4" xfId="15476"/>
    <cellStyle name="Normal 3 4 3 7 2 5" xfId="15477"/>
    <cellStyle name="Normal 3 4 3 7 2 6" xfId="15478"/>
    <cellStyle name="Normal 3 4 3 7 2 7" xfId="15479"/>
    <cellStyle name="Normal 3 4 3 7 2 8" xfId="15480"/>
    <cellStyle name="Normal 3 4 3 7 2 9" xfId="15481"/>
    <cellStyle name="Normal 3 4 3 7 3" xfId="15482"/>
    <cellStyle name="Normal 3 4 3 7 4" xfId="15483"/>
    <cellStyle name="Normal 3 4 3 7 5" xfId="15484"/>
    <cellStyle name="Normal 3 4 3 7 6" xfId="15485"/>
    <cellStyle name="Normal 3 4 3 7 7" xfId="15486"/>
    <cellStyle name="Normal 3 4 3 7 8" xfId="15487"/>
    <cellStyle name="Normal 3 4 3 7 9" xfId="15488"/>
    <cellStyle name="Normal 3 4 3 8" xfId="15489"/>
    <cellStyle name="Normal 3 4 3 8 10" xfId="15490"/>
    <cellStyle name="Normal 3 4 3 8 11" xfId="15491"/>
    <cellStyle name="Normal 3 4 3 8 12" xfId="15492"/>
    <cellStyle name="Normal 3 4 3 8 13" xfId="15493"/>
    <cellStyle name="Normal 3 4 3 8 14" xfId="15494"/>
    <cellStyle name="Normal 3 4 3 8 15" xfId="15495"/>
    <cellStyle name="Normal 3 4 3 8 2" xfId="15496"/>
    <cellStyle name="Normal 3 4 3 8 2 10" xfId="15497"/>
    <cellStyle name="Normal 3 4 3 8 2 11" xfId="15498"/>
    <cellStyle name="Normal 3 4 3 8 2 12" xfId="15499"/>
    <cellStyle name="Normal 3 4 3 8 2 13" xfId="15500"/>
    <cellStyle name="Normal 3 4 3 8 2 14" xfId="15501"/>
    <cellStyle name="Normal 3 4 3 8 2 2" xfId="15502"/>
    <cellStyle name="Normal 3 4 3 8 2 3" xfId="15503"/>
    <cellStyle name="Normal 3 4 3 8 2 4" xfId="15504"/>
    <cellStyle name="Normal 3 4 3 8 2 5" xfId="15505"/>
    <cellStyle name="Normal 3 4 3 8 2 6" xfId="15506"/>
    <cellStyle name="Normal 3 4 3 8 2 7" xfId="15507"/>
    <cellStyle name="Normal 3 4 3 8 2 8" xfId="15508"/>
    <cellStyle name="Normal 3 4 3 8 2 9" xfId="15509"/>
    <cellStyle name="Normal 3 4 3 8 3" xfId="15510"/>
    <cellStyle name="Normal 3 4 3 8 4" xfId="15511"/>
    <cellStyle name="Normal 3 4 3 8 5" xfId="15512"/>
    <cellStyle name="Normal 3 4 3 8 6" xfId="15513"/>
    <cellStyle name="Normal 3 4 3 8 7" xfId="15514"/>
    <cellStyle name="Normal 3 4 3 8 8" xfId="15515"/>
    <cellStyle name="Normal 3 4 3 8 9" xfId="15516"/>
    <cellStyle name="Normal 3 4 3 9" xfId="15517"/>
    <cellStyle name="Normal 3 4 3 9 10" xfId="15518"/>
    <cellStyle name="Normal 3 4 3 9 11" xfId="15519"/>
    <cellStyle name="Normal 3 4 3 9 12" xfId="15520"/>
    <cellStyle name="Normal 3 4 3 9 13" xfId="15521"/>
    <cellStyle name="Normal 3 4 3 9 14" xfId="15522"/>
    <cellStyle name="Normal 3 4 3 9 2" xfId="15523"/>
    <cellStyle name="Normal 3 4 3 9 3" xfId="15524"/>
    <cellStyle name="Normal 3 4 3 9 4" xfId="15525"/>
    <cellStyle name="Normal 3 4 3 9 5" xfId="15526"/>
    <cellStyle name="Normal 3 4 3 9 6" xfId="15527"/>
    <cellStyle name="Normal 3 4 3 9 7" xfId="15528"/>
    <cellStyle name="Normal 3 4 3 9 8" xfId="15529"/>
    <cellStyle name="Normal 3 4 3 9 9" xfId="15530"/>
    <cellStyle name="Normal 3 4 4" xfId="15531"/>
    <cellStyle name="Normal 3 4 4 10" xfId="15532"/>
    <cellStyle name="Normal 3 4 4 10 10" xfId="15533"/>
    <cellStyle name="Normal 3 4 4 10 11" xfId="15534"/>
    <cellStyle name="Normal 3 4 4 10 12" xfId="15535"/>
    <cellStyle name="Normal 3 4 4 10 13" xfId="15536"/>
    <cellStyle name="Normal 3 4 4 10 14" xfId="15537"/>
    <cellStyle name="Normal 3 4 4 10 2" xfId="15538"/>
    <cellStyle name="Normal 3 4 4 10 3" xfId="15539"/>
    <cellStyle name="Normal 3 4 4 10 4" xfId="15540"/>
    <cellStyle name="Normal 3 4 4 10 5" xfId="15541"/>
    <cellStyle name="Normal 3 4 4 10 6" xfId="15542"/>
    <cellStyle name="Normal 3 4 4 10 7" xfId="15543"/>
    <cellStyle name="Normal 3 4 4 10 8" xfId="15544"/>
    <cellStyle name="Normal 3 4 4 10 9" xfId="15545"/>
    <cellStyle name="Normal 3 4 4 11" xfId="15546"/>
    <cellStyle name="Normal 3 4 4 11 10" xfId="15547"/>
    <cellStyle name="Normal 3 4 4 11 11" xfId="15548"/>
    <cellStyle name="Normal 3 4 4 11 12" xfId="15549"/>
    <cellStyle name="Normal 3 4 4 11 13" xfId="15550"/>
    <cellStyle name="Normal 3 4 4 11 14" xfId="15551"/>
    <cellStyle name="Normal 3 4 4 11 2" xfId="15552"/>
    <cellStyle name="Normal 3 4 4 11 3" xfId="15553"/>
    <cellStyle name="Normal 3 4 4 11 4" xfId="15554"/>
    <cellStyle name="Normal 3 4 4 11 5" xfId="15555"/>
    <cellStyle name="Normal 3 4 4 11 6" xfId="15556"/>
    <cellStyle name="Normal 3 4 4 11 7" xfId="15557"/>
    <cellStyle name="Normal 3 4 4 11 8" xfId="15558"/>
    <cellStyle name="Normal 3 4 4 11 9" xfId="15559"/>
    <cellStyle name="Normal 3 4 4 12" xfId="15560"/>
    <cellStyle name="Normal 3 4 4 12 10" xfId="15561"/>
    <cellStyle name="Normal 3 4 4 12 11" xfId="15562"/>
    <cellStyle name="Normal 3 4 4 12 12" xfId="15563"/>
    <cellStyle name="Normal 3 4 4 12 13" xfId="15564"/>
    <cellStyle name="Normal 3 4 4 12 14" xfId="15565"/>
    <cellStyle name="Normal 3 4 4 12 2" xfId="15566"/>
    <cellStyle name="Normal 3 4 4 12 3" xfId="15567"/>
    <cellStyle name="Normal 3 4 4 12 4" xfId="15568"/>
    <cellStyle name="Normal 3 4 4 12 5" xfId="15569"/>
    <cellStyle name="Normal 3 4 4 12 6" xfId="15570"/>
    <cellStyle name="Normal 3 4 4 12 7" xfId="15571"/>
    <cellStyle name="Normal 3 4 4 12 8" xfId="15572"/>
    <cellStyle name="Normal 3 4 4 12 9" xfId="15573"/>
    <cellStyle name="Normal 3 4 4 13" xfId="15574"/>
    <cellStyle name="Normal 3 4 4 13 10" xfId="15575"/>
    <cellStyle name="Normal 3 4 4 13 11" xfId="15576"/>
    <cellStyle name="Normal 3 4 4 13 12" xfId="15577"/>
    <cellStyle name="Normal 3 4 4 13 13" xfId="15578"/>
    <cellStyle name="Normal 3 4 4 13 14" xfId="15579"/>
    <cellStyle name="Normal 3 4 4 13 2" xfId="15580"/>
    <cellStyle name="Normal 3 4 4 13 3" xfId="15581"/>
    <cellStyle name="Normal 3 4 4 13 4" xfId="15582"/>
    <cellStyle name="Normal 3 4 4 13 5" xfId="15583"/>
    <cellStyle name="Normal 3 4 4 13 6" xfId="15584"/>
    <cellStyle name="Normal 3 4 4 13 7" xfId="15585"/>
    <cellStyle name="Normal 3 4 4 13 8" xfId="15586"/>
    <cellStyle name="Normal 3 4 4 13 9" xfId="15587"/>
    <cellStyle name="Normal 3 4 4 14" xfId="15588"/>
    <cellStyle name="Normal 3 4 4 14 10" xfId="15589"/>
    <cellStyle name="Normal 3 4 4 14 11" xfId="15590"/>
    <cellStyle name="Normal 3 4 4 14 12" xfId="15591"/>
    <cellStyle name="Normal 3 4 4 14 13" xfId="15592"/>
    <cellStyle name="Normal 3 4 4 14 14" xfId="15593"/>
    <cellStyle name="Normal 3 4 4 14 2" xfId="15594"/>
    <cellStyle name="Normal 3 4 4 14 3" xfId="15595"/>
    <cellStyle name="Normal 3 4 4 14 4" xfId="15596"/>
    <cellStyle name="Normal 3 4 4 14 5" xfId="15597"/>
    <cellStyle name="Normal 3 4 4 14 6" xfId="15598"/>
    <cellStyle name="Normal 3 4 4 14 7" xfId="15599"/>
    <cellStyle name="Normal 3 4 4 14 8" xfId="15600"/>
    <cellStyle name="Normal 3 4 4 14 9" xfId="15601"/>
    <cellStyle name="Normal 3 4 4 15" xfId="15602"/>
    <cellStyle name="Normal 3 4 4 16" xfId="15603"/>
    <cellStyle name="Normal 3 4 4 17" xfId="15604"/>
    <cellStyle name="Normal 3 4 4 18" xfId="15605"/>
    <cellStyle name="Normal 3 4 4 19" xfId="15606"/>
    <cellStyle name="Normal 3 4 4 2" xfId="15607"/>
    <cellStyle name="Normal 3 4 4 20" xfId="15608"/>
    <cellStyle name="Normal 3 4 4 21" xfId="15609"/>
    <cellStyle name="Normal 3 4 4 22" xfId="15610"/>
    <cellStyle name="Normal 3 4 4 23" xfId="15611"/>
    <cellStyle name="Normal 3 4 4 24" xfId="15612"/>
    <cellStyle name="Normal 3 4 4 25" xfId="15613"/>
    <cellStyle name="Normal 3 4 4 26" xfId="15614"/>
    <cellStyle name="Normal 3 4 4 27" xfId="15615"/>
    <cellStyle name="Normal 3 4 4 3" xfId="15616"/>
    <cellStyle name="Normal 3 4 4 4" xfId="15617"/>
    <cellStyle name="Normal 3 4 4 5" xfId="15618"/>
    <cellStyle name="Normal 3 4 4 6" xfId="15619"/>
    <cellStyle name="Normal 3 4 4 6 10" xfId="15620"/>
    <cellStyle name="Normal 3 4 4 6 11" xfId="15621"/>
    <cellStyle name="Normal 3 4 4 6 12" xfId="15622"/>
    <cellStyle name="Normal 3 4 4 6 13" xfId="15623"/>
    <cellStyle name="Normal 3 4 4 6 14" xfId="15624"/>
    <cellStyle name="Normal 3 4 4 6 15" xfId="15625"/>
    <cellStyle name="Normal 3 4 4 6 2" xfId="15626"/>
    <cellStyle name="Normal 3 4 4 6 2 10" xfId="15627"/>
    <cellStyle name="Normal 3 4 4 6 2 11" xfId="15628"/>
    <cellStyle name="Normal 3 4 4 6 2 12" xfId="15629"/>
    <cellStyle name="Normal 3 4 4 6 2 13" xfId="15630"/>
    <cellStyle name="Normal 3 4 4 6 2 14" xfId="15631"/>
    <cellStyle name="Normal 3 4 4 6 2 2" xfId="15632"/>
    <cellStyle name="Normal 3 4 4 6 2 3" xfId="15633"/>
    <cellStyle name="Normal 3 4 4 6 2 4" xfId="15634"/>
    <cellStyle name="Normal 3 4 4 6 2 5" xfId="15635"/>
    <cellStyle name="Normal 3 4 4 6 2 6" xfId="15636"/>
    <cellStyle name="Normal 3 4 4 6 2 7" xfId="15637"/>
    <cellStyle name="Normal 3 4 4 6 2 8" xfId="15638"/>
    <cellStyle name="Normal 3 4 4 6 2 9" xfId="15639"/>
    <cellStyle name="Normal 3 4 4 6 3" xfId="15640"/>
    <cellStyle name="Normal 3 4 4 6 4" xfId="15641"/>
    <cellStyle name="Normal 3 4 4 6 5" xfId="15642"/>
    <cellStyle name="Normal 3 4 4 6 6" xfId="15643"/>
    <cellStyle name="Normal 3 4 4 6 7" xfId="15644"/>
    <cellStyle name="Normal 3 4 4 6 8" xfId="15645"/>
    <cellStyle name="Normal 3 4 4 6 9" xfId="15646"/>
    <cellStyle name="Normal 3 4 4 7" xfId="15647"/>
    <cellStyle name="Normal 3 4 4 7 10" xfId="15648"/>
    <cellStyle name="Normal 3 4 4 7 11" xfId="15649"/>
    <cellStyle name="Normal 3 4 4 7 12" xfId="15650"/>
    <cellStyle name="Normal 3 4 4 7 13" xfId="15651"/>
    <cellStyle name="Normal 3 4 4 7 14" xfId="15652"/>
    <cellStyle name="Normal 3 4 4 7 15" xfId="15653"/>
    <cellStyle name="Normal 3 4 4 7 2" xfId="15654"/>
    <cellStyle name="Normal 3 4 4 7 2 10" xfId="15655"/>
    <cellStyle name="Normal 3 4 4 7 2 11" xfId="15656"/>
    <cellStyle name="Normal 3 4 4 7 2 12" xfId="15657"/>
    <cellStyle name="Normal 3 4 4 7 2 13" xfId="15658"/>
    <cellStyle name="Normal 3 4 4 7 2 14" xfId="15659"/>
    <cellStyle name="Normal 3 4 4 7 2 2" xfId="15660"/>
    <cellStyle name="Normal 3 4 4 7 2 3" xfId="15661"/>
    <cellStyle name="Normal 3 4 4 7 2 4" xfId="15662"/>
    <cellStyle name="Normal 3 4 4 7 2 5" xfId="15663"/>
    <cellStyle name="Normal 3 4 4 7 2 6" xfId="15664"/>
    <cellStyle name="Normal 3 4 4 7 2 7" xfId="15665"/>
    <cellStyle name="Normal 3 4 4 7 2 8" xfId="15666"/>
    <cellStyle name="Normal 3 4 4 7 2 9" xfId="15667"/>
    <cellStyle name="Normal 3 4 4 7 3" xfId="15668"/>
    <cellStyle name="Normal 3 4 4 7 4" xfId="15669"/>
    <cellStyle name="Normal 3 4 4 7 5" xfId="15670"/>
    <cellStyle name="Normal 3 4 4 7 6" xfId="15671"/>
    <cellStyle name="Normal 3 4 4 7 7" xfId="15672"/>
    <cellStyle name="Normal 3 4 4 7 8" xfId="15673"/>
    <cellStyle name="Normal 3 4 4 7 9" xfId="15674"/>
    <cellStyle name="Normal 3 4 4 8" xfId="15675"/>
    <cellStyle name="Normal 3 4 4 8 10" xfId="15676"/>
    <cellStyle name="Normal 3 4 4 8 11" xfId="15677"/>
    <cellStyle name="Normal 3 4 4 8 12" xfId="15678"/>
    <cellStyle name="Normal 3 4 4 8 13" xfId="15679"/>
    <cellStyle name="Normal 3 4 4 8 14" xfId="15680"/>
    <cellStyle name="Normal 3 4 4 8 15" xfId="15681"/>
    <cellStyle name="Normal 3 4 4 8 2" xfId="15682"/>
    <cellStyle name="Normal 3 4 4 8 2 10" xfId="15683"/>
    <cellStyle name="Normal 3 4 4 8 2 11" xfId="15684"/>
    <cellStyle name="Normal 3 4 4 8 2 12" xfId="15685"/>
    <cellStyle name="Normal 3 4 4 8 2 13" xfId="15686"/>
    <cellStyle name="Normal 3 4 4 8 2 14" xfId="15687"/>
    <cellStyle name="Normal 3 4 4 8 2 2" xfId="15688"/>
    <cellStyle name="Normal 3 4 4 8 2 3" xfId="15689"/>
    <cellStyle name="Normal 3 4 4 8 2 4" xfId="15690"/>
    <cellStyle name="Normal 3 4 4 8 2 5" xfId="15691"/>
    <cellStyle name="Normal 3 4 4 8 2 6" xfId="15692"/>
    <cellStyle name="Normal 3 4 4 8 2 7" xfId="15693"/>
    <cellStyle name="Normal 3 4 4 8 2 8" xfId="15694"/>
    <cellStyle name="Normal 3 4 4 8 2 9" xfId="15695"/>
    <cellStyle name="Normal 3 4 4 8 3" xfId="15696"/>
    <cellStyle name="Normal 3 4 4 8 4" xfId="15697"/>
    <cellStyle name="Normal 3 4 4 8 5" xfId="15698"/>
    <cellStyle name="Normal 3 4 4 8 6" xfId="15699"/>
    <cellStyle name="Normal 3 4 4 8 7" xfId="15700"/>
    <cellStyle name="Normal 3 4 4 8 8" xfId="15701"/>
    <cellStyle name="Normal 3 4 4 8 9" xfId="15702"/>
    <cellStyle name="Normal 3 4 4 9" xfId="15703"/>
    <cellStyle name="Normal 3 4 4 9 10" xfId="15704"/>
    <cellStyle name="Normal 3 4 4 9 11" xfId="15705"/>
    <cellStyle name="Normal 3 4 4 9 12" xfId="15706"/>
    <cellStyle name="Normal 3 4 4 9 13" xfId="15707"/>
    <cellStyle name="Normal 3 4 4 9 14" xfId="15708"/>
    <cellStyle name="Normal 3 4 4 9 2" xfId="15709"/>
    <cellStyle name="Normal 3 4 4 9 3" xfId="15710"/>
    <cellStyle name="Normal 3 4 4 9 4" xfId="15711"/>
    <cellStyle name="Normal 3 4 4 9 5" xfId="15712"/>
    <cellStyle name="Normal 3 4 4 9 6" xfId="15713"/>
    <cellStyle name="Normal 3 4 4 9 7" xfId="15714"/>
    <cellStyle name="Normal 3 4 4 9 8" xfId="15715"/>
    <cellStyle name="Normal 3 4 4 9 9" xfId="15716"/>
    <cellStyle name="Normal 3 4 5" xfId="15717"/>
    <cellStyle name="Normal 3 4 5 10" xfId="15718"/>
    <cellStyle name="Normal 3 4 5 10 10" xfId="15719"/>
    <cellStyle name="Normal 3 4 5 10 11" xfId="15720"/>
    <cellStyle name="Normal 3 4 5 10 12" xfId="15721"/>
    <cellStyle name="Normal 3 4 5 10 13" xfId="15722"/>
    <cellStyle name="Normal 3 4 5 10 14" xfId="15723"/>
    <cellStyle name="Normal 3 4 5 10 2" xfId="15724"/>
    <cellStyle name="Normal 3 4 5 10 3" xfId="15725"/>
    <cellStyle name="Normal 3 4 5 10 4" xfId="15726"/>
    <cellStyle name="Normal 3 4 5 10 5" xfId="15727"/>
    <cellStyle name="Normal 3 4 5 10 6" xfId="15728"/>
    <cellStyle name="Normal 3 4 5 10 7" xfId="15729"/>
    <cellStyle name="Normal 3 4 5 10 8" xfId="15730"/>
    <cellStyle name="Normal 3 4 5 10 9" xfId="15731"/>
    <cellStyle name="Normal 3 4 5 11" xfId="15732"/>
    <cellStyle name="Normal 3 4 5 11 10" xfId="15733"/>
    <cellStyle name="Normal 3 4 5 11 11" xfId="15734"/>
    <cellStyle name="Normal 3 4 5 11 12" xfId="15735"/>
    <cellStyle name="Normal 3 4 5 11 13" xfId="15736"/>
    <cellStyle name="Normal 3 4 5 11 14" xfId="15737"/>
    <cellStyle name="Normal 3 4 5 11 2" xfId="15738"/>
    <cellStyle name="Normal 3 4 5 11 3" xfId="15739"/>
    <cellStyle name="Normal 3 4 5 11 4" xfId="15740"/>
    <cellStyle name="Normal 3 4 5 11 5" xfId="15741"/>
    <cellStyle name="Normal 3 4 5 11 6" xfId="15742"/>
    <cellStyle name="Normal 3 4 5 11 7" xfId="15743"/>
    <cellStyle name="Normal 3 4 5 11 8" xfId="15744"/>
    <cellStyle name="Normal 3 4 5 11 9" xfId="15745"/>
    <cellStyle name="Normal 3 4 5 12" xfId="15746"/>
    <cellStyle name="Normal 3 4 5 12 10" xfId="15747"/>
    <cellStyle name="Normal 3 4 5 12 11" xfId="15748"/>
    <cellStyle name="Normal 3 4 5 12 12" xfId="15749"/>
    <cellStyle name="Normal 3 4 5 12 13" xfId="15750"/>
    <cellStyle name="Normal 3 4 5 12 14" xfId="15751"/>
    <cellStyle name="Normal 3 4 5 12 2" xfId="15752"/>
    <cellStyle name="Normal 3 4 5 12 3" xfId="15753"/>
    <cellStyle name="Normal 3 4 5 12 4" xfId="15754"/>
    <cellStyle name="Normal 3 4 5 12 5" xfId="15755"/>
    <cellStyle name="Normal 3 4 5 12 6" xfId="15756"/>
    <cellStyle name="Normal 3 4 5 12 7" xfId="15757"/>
    <cellStyle name="Normal 3 4 5 12 8" xfId="15758"/>
    <cellStyle name="Normal 3 4 5 12 9" xfId="15759"/>
    <cellStyle name="Normal 3 4 5 13" xfId="15760"/>
    <cellStyle name="Normal 3 4 5 13 10" xfId="15761"/>
    <cellStyle name="Normal 3 4 5 13 11" xfId="15762"/>
    <cellStyle name="Normal 3 4 5 13 12" xfId="15763"/>
    <cellStyle name="Normal 3 4 5 13 13" xfId="15764"/>
    <cellStyle name="Normal 3 4 5 13 14" xfId="15765"/>
    <cellStyle name="Normal 3 4 5 13 2" xfId="15766"/>
    <cellStyle name="Normal 3 4 5 13 3" xfId="15767"/>
    <cellStyle name="Normal 3 4 5 13 4" xfId="15768"/>
    <cellStyle name="Normal 3 4 5 13 5" xfId="15769"/>
    <cellStyle name="Normal 3 4 5 13 6" xfId="15770"/>
    <cellStyle name="Normal 3 4 5 13 7" xfId="15771"/>
    <cellStyle name="Normal 3 4 5 13 8" xfId="15772"/>
    <cellStyle name="Normal 3 4 5 13 9" xfId="15773"/>
    <cellStyle name="Normal 3 4 5 14" xfId="15774"/>
    <cellStyle name="Normal 3 4 5 14 10" xfId="15775"/>
    <cellStyle name="Normal 3 4 5 14 11" xfId="15776"/>
    <cellStyle name="Normal 3 4 5 14 12" xfId="15777"/>
    <cellStyle name="Normal 3 4 5 14 13" xfId="15778"/>
    <cellStyle name="Normal 3 4 5 14 14" xfId="15779"/>
    <cellStyle name="Normal 3 4 5 14 2" xfId="15780"/>
    <cellStyle name="Normal 3 4 5 14 3" xfId="15781"/>
    <cellStyle name="Normal 3 4 5 14 4" xfId="15782"/>
    <cellStyle name="Normal 3 4 5 14 5" xfId="15783"/>
    <cellStyle name="Normal 3 4 5 14 6" xfId="15784"/>
    <cellStyle name="Normal 3 4 5 14 7" xfId="15785"/>
    <cellStyle name="Normal 3 4 5 14 8" xfId="15786"/>
    <cellStyle name="Normal 3 4 5 14 9" xfId="15787"/>
    <cellStyle name="Normal 3 4 5 15" xfId="15788"/>
    <cellStyle name="Normal 3 4 5 16" xfId="15789"/>
    <cellStyle name="Normal 3 4 5 17" xfId="15790"/>
    <cellStyle name="Normal 3 4 5 18" xfId="15791"/>
    <cellStyle name="Normal 3 4 5 19" xfId="15792"/>
    <cellStyle name="Normal 3 4 5 2" xfId="15793"/>
    <cellStyle name="Normal 3 4 5 20" xfId="15794"/>
    <cellStyle name="Normal 3 4 5 21" xfId="15795"/>
    <cellStyle name="Normal 3 4 5 22" xfId="15796"/>
    <cellStyle name="Normal 3 4 5 23" xfId="15797"/>
    <cellStyle name="Normal 3 4 5 24" xfId="15798"/>
    <cellStyle name="Normal 3 4 5 25" xfId="15799"/>
    <cellStyle name="Normal 3 4 5 26" xfId="15800"/>
    <cellStyle name="Normal 3 4 5 27" xfId="15801"/>
    <cellStyle name="Normal 3 4 5 3" xfId="15802"/>
    <cellStyle name="Normal 3 4 5 4" xfId="15803"/>
    <cellStyle name="Normal 3 4 5 5" xfId="15804"/>
    <cellStyle name="Normal 3 4 5 6" xfId="15805"/>
    <cellStyle name="Normal 3 4 5 6 10" xfId="15806"/>
    <cellStyle name="Normal 3 4 5 6 11" xfId="15807"/>
    <cellStyle name="Normal 3 4 5 6 12" xfId="15808"/>
    <cellStyle name="Normal 3 4 5 6 13" xfId="15809"/>
    <cellStyle name="Normal 3 4 5 6 14" xfId="15810"/>
    <cellStyle name="Normal 3 4 5 6 15" xfId="15811"/>
    <cellStyle name="Normal 3 4 5 6 2" xfId="15812"/>
    <cellStyle name="Normal 3 4 5 6 2 10" xfId="15813"/>
    <cellStyle name="Normal 3 4 5 6 2 11" xfId="15814"/>
    <cellStyle name="Normal 3 4 5 6 2 12" xfId="15815"/>
    <cellStyle name="Normal 3 4 5 6 2 13" xfId="15816"/>
    <cellStyle name="Normal 3 4 5 6 2 14" xfId="15817"/>
    <cellStyle name="Normal 3 4 5 6 2 2" xfId="15818"/>
    <cellStyle name="Normal 3 4 5 6 2 3" xfId="15819"/>
    <cellStyle name="Normal 3 4 5 6 2 4" xfId="15820"/>
    <cellStyle name="Normal 3 4 5 6 2 5" xfId="15821"/>
    <cellStyle name="Normal 3 4 5 6 2 6" xfId="15822"/>
    <cellStyle name="Normal 3 4 5 6 2 7" xfId="15823"/>
    <cellStyle name="Normal 3 4 5 6 2 8" xfId="15824"/>
    <cellStyle name="Normal 3 4 5 6 2 9" xfId="15825"/>
    <cellStyle name="Normal 3 4 5 6 3" xfId="15826"/>
    <cellStyle name="Normal 3 4 5 6 4" xfId="15827"/>
    <cellStyle name="Normal 3 4 5 6 5" xfId="15828"/>
    <cellStyle name="Normal 3 4 5 6 6" xfId="15829"/>
    <cellStyle name="Normal 3 4 5 6 7" xfId="15830"/>
    <cellStyle name="Normal 3 4 5 6 8" xfId="15831"/>
    <cellStyle name="Normal 3 4 5 6 9" xfId="15832"/>
    <cellStyle name="Normal 3 4 5 7" xfId="15833"/>
    <cellStyle name="Normal 3 4 5 7 10" xfId="15834"/>
    <cellStyle name="Normal 3 4 5 7 11" xfId="15835"/>
    <cellStyle name="Normal 3 4 5 7 12" xfId="15836"/>
    <cellStyle name="Normal 3 4 5 7 13" xfId="15837"/>
    <cellStyle name="Normal 3 4 5 7 14" xfId="15838"/>
    <cellStyle name="Normal 3 4 5 7 15" xfId="15839"/>
    <cellStyle name="Normal 3 4 5 7 2" xfId="15840"/>
    <cellStyle name="Normal 3 4 5 7 2 10" xfId="15841"/>
    <cellStyle name="Normal 3 4 5 7 2 11" xfId="15842"/>
    <cellStyle name="Normal 3 4 5 7 2 12" xfId="15843"/>
    <cellStyle name="Normal 3 4 5 7 2 13" xfId="15844"/>
    <cellStyle name="Normal 3 4 5 7 2 14" xfId="15845"/>
    <cellStyle name="Normal 3 4 5 7 2 2" xfId="15846"/>
    <cellStyle name="Normal 3 4 5 7 2 3" xfId="15847"/>
    <cellStyle name="Normal 3 4 5 7 2 4" xfId="15848"/>
    <cellStyle name="Normal 3 4 5 7 2 5" xfId="15849"/>
    <cellStyle name="Normal 3 4 5 7 2 6" xfId="15850"/>
    <cellStyle name="Normal 3 4 5 7 2 7" xfId="15851"/>
    <cellStyle name="Normal 3 4 5 7 2 8" xfId="15852"/>
    <cellStyle name="Normal 3 4 5 7 2 9" xfId="15853"/>
    <cellStyle name="Normal 3 4 5 7 3" xfId="15854"/>
    <cellStyle name="Normal 3 4 5 7 4" xfId="15855"/>
    <cellStyle name="Normal 3 4 5 7 5" xfId="15856"/>
    <cellStyle name="Normal 3 4 5 7 6" xfId="15857"/>
    <cellStyle name="Normal 3 4 5 7 7" xfId="15858"/>
    <cellStyle name="Normal 3 4 5 7 8" xfId="15859"/>
    <cellStyle name="Normal 3 4 5 7 9" xfId="15860"/>
    <cellStyle name="Normal 3 4 5 8" xfId="15861"/>
    <cellStyle name="Normal 3 4 5 8 10" xfId="15862"/>
    <cellStyle name="Normal 3 4 5 8 11" xfId="15863"/>
    <cellStyle name="Normal 3 4 5 8 12" xfId="15864"/>
    <cellStyle name="Normal 3 4 5 8 13" xfId="15865"/>
    <cellStyle name="Normal 3 4 5 8 14" xfId="15866"/>
    <cellStyle name="Normal 3 4 5 8 15" xfId="15867"/>
    <cellStyle name="Normal 3 4 5 8 2" xfId="15868"/>
    <cellStyle name="Normal 3 4 5 8 2 10" xfId="15869"/>
    <cellStyle name="Normal 3 4 5 8 2 11" xfId="15870"/>
    <cellStyle name="Normal 3 4 5 8 2 12" xfId="15871"/>
    <cellStyle name="Normal 3 4 5 8 2 13" xfId="15872"/>
    <cellStyle name="Normal 3 4 5 8 2 14" xfId="15873"/>
    <cellStyle name="Normal 3 4 5 8 2 2" xfId="15874"/>
    <cellStyle name="Normal 3 4 5 8 2 3" xfId="15875"/>
    <cellStyle name="Normal 3 4 5 8 2 4" xfId="15876"/>
    <cellStyle name="Normal 3 4 5 8 2 5" xfId="15877"/>
    <cellStyle name="Normal 3 4 5 8 2 6" xfId="15878"/>
    <cellStyle name="Normal 3 4 5 8 2 7" xfId="15879"/>
    <cellStyle name="Normal 3 4 5 8 2 8" xfId="15880"/>
    <cellStyle name="Normal 3 4 5 8 2 9" xfId="15881"/>
    <cellStyle name="Normal 3 4 5 8 3" xfId="15882"/>
    <cellStyle name="Normal 3 4 5 8 4" xfId="15883"/>
    <cellStyle name="Normal 3 4 5 8 5" xfId="15884"/>
    <cellStyle name="Normal 3 4 5 8 6" xfId="15885"/>
    <cellStyle name="Normal 3 4 5 8 7" xfId="15886"/>
    <cellStyle name="Normal 3 4 5 8 8" xfId="15887"/>
    <cellStyle name="Normal 3 4 5 8 9" xfId="15888"/>
    <cellStyle name="Normal 3 4 5 9" xfId="15889"/>
    <cellStyle name="Normal 3 4 5 9 10" xfId="15890"/>
    <cellStyle name="Normal 3 4 5 9 11" xfId="15891"/>
    <cellStyle name="Normal 3 4 5 9 12" xfId="15892"/>
    <cellStyle name="Normal 3 4 5 9 13" xfId="15893"/>
    <cellStyle name="Normal 3 4 5 9 14" xfId="15894"/>
    <cellStyle name="Normal 3 4 5 9 2" xfId="15895"/>
    <cellStyle name="Normal 3 4 5 9 3" xfId="15896"/>
    <cellStyle name="Normal 3 4 5 9 4" xfId="15897"/>
    <cellStyle name="Normal 3 4 5 9 5" xfId="15898"/>
    <cellStyle name="Normal 3 4 5 9 6" xfId="15899"/>
    <cellStyle name="Normal 3 4 5 9 7" xfId="15900"/>
    <cellStyle name="Normal 3 4 5 9 8" xfId="15901"/>
    <cellStyle name="Normal 3 4 5 9 9" xfId="15902"/>
    <cellStyle name="Normal 3 4 6" xfId="15903"/>
    <cellStyle name="Normal 3 4 6 10" xfId="15904"/>
    <cellStyle name="Normal 3 4 6 10 10" xfId="15905"/>
    <cellStyle name="Normal 3 4 6 10 11" xfId="15906"/>
    <cellStyle name="Normal 3 4 6 10 12" xfId="15907"/>
    <cellStyle name="Normal 3 4 6 10 13" xfId="15908"/>
    <cellStyle name="Normal 3 4 6 10 14" xfId="15909"/>
    <cellStyle name="Normal 3 4 6 10 2" xfId="15910"/>
    <cellStyle name="Normal 3 4 6 10 3" xfId="15911"/>
    <cellStyle name="Normal 3 4 6 10 4" xfId="15912"/>
    <cellStyle name="Normal 3 4 6 10 5" xfId="15913"/>
    <cellStyle name="Normal 3 4 6 10 6" xfId="15914"/>
    <cellStyle name="Normal 3 4 6 10 7" xfId="15915"/>
    <cellStyle name="Normal 3 4 6 10 8" xfId="15916"/>
    <cellStyle name="Normal 3 4 6 10 9" xfId="15917"/>
    <cellStyle name="Normal 3 4 6 11" xfId="15918"/>
    <cellStyle name="Normal 3 4 6 11 10" xfId="15919"/>
    <cellStyle name="Normal 3 4 6 11 11" xfId="15920"/>
    <cellStyle name="Normal 3 4 6 11 12" xfId="15921"/>
    <cellStyle name="Normal 3 4 6 11 13" xfId="15922"/>
    <cellStyle name="Normal 3 4 6 11 14" xfId="15923"/>
    <cellStyle name="Normal 3 4 6 11 2" xfId="15924"/>
    <cellStyle name="Normal 3 4 6 11 3" xfId="15925"/>
    <cellStyle name="Normal 3 4 6 11 4" xfId="15926"/>
    <cellStyle name="Normal 3 4 6 11 5" xfId="15927"/>
    <cellStyle name="Normal 3 4 6 11 6" xfId="15928"/>
    <cellStyle name="Normal 3 4 6 11 7" xfId="15929"/>
    <cellStyle name="Normal 3 4 6 11 8" xfId="15930"/>
    <cellStyle name="Normal 3 4 6 11 9" xfId="15931"/>
    <cellStyle name="Normal 3 4 6 12" xfId="15932"/>
    <cellStyle name="Normal 3 4 6 12 10" xfId="15933"/>
    <cellStyle name="Normal 3 4 6 12 11" xfId="15934"/>
    <cellStyle name="Normal 3 4 6 12 12" xfId="15935"/>
    <cellStyle name="Normal 3 4 6 12 13" xfId="15936"/>
    <cellStyle name="Normal 3 4 6 12 14" xfId="15937"/>
    <cellStyle name="Normal 3 4 6 12 2" xfId="15938"/>
    <cellStyle name="Normal 3 4 6 12 3" xfId="15939"/>
    <cellStyle name="Normal 3 4 6 12 4" xfId="15940"/>
    <cellStyle name="Normal 3 4 6 12 5" xfId="15941"/>
    <cellStyle name="Normal 3 4 6 12 6" xfId="15942"/>
    <cellStyle name="Normal 3 4 6 12 7" xfId="15943"/>
    <cellStyle name="Normal 3 4 6 12 8" xfId="15944"/>
    <cellStyle name="Normal 3 4 6 12 9" xfId="15945"/>
    <cellStyle name="Normal 3 4 6 13" xfId="15946"/>
    <cellStyle name="Normal 3 4 6 13 10" xfId="15947"/>
    <cellStyle name="Normal 3 4 6 13 11" xfId="15948"/>
    <cellStyle name="Normal 3 4 6 13 12" xfId="15949"/>
    <cellStyle name="Normal 3 4 6 13 13" xfId="15950"/>
    <cellStyle name="Normal 3 4 6 13 14" xfId="15951"/>
    <cellStyle name="Normal 3 4 6 13 2" xfId="15952"/>
    <cellStyle name="Normal 3 4 6 13 3" xfId="15953"/>
    <cellStyle name="Normal 3 4 6 13 4" xfId="15954"/>
    <cellStyle name="Normal 3 4 6 13 5" xfId="15955"/>
    <cellStyle name="Normal 3 4 6 13 6" xfId="15956"/>
    <cellStyle name="Normal 3 4 6 13 7" xfId="15957"/>
    <cellStyle name="Normal 3 4 6 13 8" xfId="15958"/>
    <cellStyle name="Normal 3 4 6 13 9" xfId="15959"/>
    <cellStyle name="Normal 3 4 6 14" xfId="15960"/>
    <cellStyle name="Normal 3 4 6 14 10" xfId="15961"/>
    <cellStyle name="Normal 3 4 6 14 11" xfId="15962"/>
    <cellStyle name="Normal 3 4 6 14 12" xfId="15963"/>
    <cellStyle name="Normal 3 4 6 14 13" xfId="15964"/>
    <cellStyle name="Normal 3 4 6 14 14" xfId="15965"/>
    <cellStyle name="Normal 3 4 6 14 2" xfId="15966"/>
    <cellStyle name="Normal 3 4 6 14 3" xfId="15967"/>
    <cellStyle name="Normal 3 4 6 14 4" xfId="15968"/>
    <cellStyle name="Normal 3 4 6 14 5" xfId="15969"/>
    <cellStyle name="Normal 3 4 6 14 6" xfId="15970"/>
    <cellStyle name="Normal 3 4 6 14 7" xfId="15971"/>
    <cellStyle name="Normal 3 4 6 14 8" xfId="15972"/>
    <cellStyle name="Normal 3 4 6 14 9" xfId="15973"/>
    <cellStyle name="Normal 3 4 6 15" xfId="15974"/>
    <cellStyle name="Normal 3 4 6 16" xfId="15975"/>
    <cellStyle name="Normal 3 4 6 17" xfId="15976"/>
    <cellStyle name="Normal 3 4 6 18" xfId="15977"/>
    <cellStyle name="Normal 3 4 6 19" xfId="15978"/>
    <cellStyle name="Normal 3 4 6 2" xfId="15979"/>
    <cellStyle name="Normal 3 4 6 20" xfId="15980"/>
    <cellStyle name="Normal 3 4 6 21" xfId="15981"/>
    <cellStyle name="Normal 3 4 6 22" xfId="15982"/>
    <cellStyle name="Normal 3 4 6 23" xfId="15983"/>
    <cellStyle name="Normal 3 4 6 24" xfId="15984"/>
    <cellStyle name="Normal 3 4 6 25" xfId="15985"/>
    <cellStyle name="Normal 3 4 6 26" xfId="15986"/>
    <cellStyle name="Normal 3 4 6 27" xfId="15987"/>
    <cellStyle name="Normal 3 4 6 3" xfId="15988"/>
    <cellStyle name="Normal 3 4 6 4" xfId="15989"/>
    <cellStyle name="Normal 3 4 6 5" xfId="15990"/>
    <cellStyle name="Normal 3 4 6 6" xfId="15991"/>
    <cellStyle name="Normal 3 4 6 6 10" xfId="15992"/>
    <cellStyle name="Normal 3 4 6 6 11" xfId="15993"/>
    <cellStyle name="Normal 3 4 6 6 12" xfId="15994"/>
    <cellStyle name="Normal 3 4 6 6 13" xfId="15995"/>
    <cellStyle name="Normal 3 4 6 6 14" xfId="15996"/>
    <cellStyle name="Normal 3 4 6 6 15" xfId="15997"/>
    <cellStyle name="Normal 3 4 6 6 2" xfId="15998"/>
    <cellStyle name="Normal 3 4 6 6 2 10" xfId="15999"/>
    <cellStyle name="Normal 3 4 6 6 2 11" xfId="16000"/>
    <cellStyle name="Normal 3 4 6 6 2 12" xfId="16001"/>
    <cellStyle name="Normal 3 4 6 6 2 13" xfId="16002"/>
    <cellStyle name="Normal 3 4 6 6 2 14" xfId="16003"/>
    <cellStyle name="Normal 3 4 6 6 2 2" xfId="16004"/>
    <cellStyle name="Normal 3 4 6 6 2 3" xfId="16005"/>
    <cellStyle name="Normal 3 4 6 6 2 4" xfId="16006"/>
    <cellStyle name="Normal 3 4 6 6 2 5" xfId="16007"/>
    <cellStyle name="Normal 3 4 6 6 2 6" xfId="16008"/>
    <cellStyle name="Normal 3 4 6 6 2 7" xfId="16009"/>
    <cellStyle name="Normal 3 4 6 6 2 8" xfId="16010"/>
    <cellStyle name="Normal 3 4 6 6 2 9" xfId="16011"/>
    <cellStyle name="Normal 3 4 6 6 3" xfId="16012"/>
    <cellStyle name="Normal 3 4 6 6 4" xfId="16013"/>
    <cellStyle name="Normal 3 4 6 6 5" xfId="16014"/>
    <cellStyle name="Normal 3 4 6 6 6" xfId="16015"/>
    <cellStyle name="Normal 3 4 6 6 7" xfId="16016"/>
    <cellStyle name="Normal 3 4 6 6 8" xfId="16017"/>
    <cellStyle name="Normal 3 4 6 6 9" xfId="16018"/>
    <cellStyle name="Normal 3 4 6 7" xfId="16019"/>
    <cellStyle name="Normal 3 4 6 7 10" xfId="16020"/>
    <cellStyle name="Normal 3 4 6 7 11" xfId="16021"/>
    <cellStyle name="Normal 3 4 6 7 12" xfId="16022"/>
    <cellStyle name="Normal 3 4 6 7 13" xfId="16023"/>
    <cellStyle name="Normal 3 4 6 7 14" xfId="16024"/>
    <cellStyle name="Normal 3 4 6 7 15" xfId="16025"/>
    <cellStyle name="Normal 3 4 6 7 2" xfId="16026"/>
    <cellStyle name="Normal 3 4 6 7 2 10" xfId="16027"/>
    <cellStyle name="Normal 3 4 6 7 2 11" xfId="16028"/>
    <cellStyle name="Normal 3 4 6 7 2 12" xfId="16029"/>
    <cellStyle name="Normal 3 4 6 7 2 13" xfId="16030"/>
    <cellStyle name="Normal 3 4 6 7 2 14" xfId="16031"/>
    <cellStyle name="Normal 3 4 6 7 2 2" xfId="16032"/>
    <cellStyle name="Normal 3 4 6 7 2 3" xfId="16033"/>
    <cellStyle name="Normal 3 4 6 7 2 4" xfId="16034"/>
    <cellStyle name="Normal 3 4 6 7 2 5" xfId="16035"/>
    <cellStyle name="Normal 3 4 6 7 2 6" xfId="16036"/>
    <cellStyle name="Normal 3 4 6 7 2 7" xfId="16037"/>
    <cellStyle name="Normal 3 4 6 7 2 8" xfId="16038"/>
    <cellStyle name="Normal 3 4 6 7 2 9" xfId="16039"/>
    <cellStyle name="Normal 3 4 6 7 3" xfId="16040"/>
    <cellStyle name="Normal 3 4 6 7 4" xfId="16041"/>
    <cellStyle name="Normal 3 4 6 7 5" xfId="16042"/>
    <cellStyle name="Normal 3 4 6 7 6" xfId="16043"/>
    <cellStyle name="Normal 3 4 6 7 7" xfId="16044"/>
    <cellStyle name="Normal 3 4 6 7 8" xfId="16045"/>
    <cellStyle name="Normal 3 4 6 7 9" xfId="16046"/>
    <cellStyle name="Normal 3 4 6 8" xfId="16047"/>
    <cellStyle name="Normal 3 4 6 8 10" xfId="16048"/>
    <cellStyle name="Normal 3 4 6 8 11" xfId="16049"/>
    <cellStyle name="Normal 3 4 6 8 12" xfId="16050"/>
    <cellStyle name="Normal 3 4 6 8 13" xfId="16051"/>
    <cellStyle name="Normal 3 4 6 8 14" xfId="16052"/>
    <cellStyle name="Normal 3 4 6 8 15" xfId="16053"/>
    <cellStyle name="Normal 3 4 6 8 2" xfId="16054"/>
    <cellStyle name="Normal 3 4 6 8 2 10" xfId="16055"/>
    <cellStyle name="Normal 3 4 6 8 2 11" xfId="16056"/>
    <cellStyle name="Normal 3 4 6 8 2 12" xfId="16057"/>
    <cellStyle name="Normal 3 4 6 8 2 13" xfId="16058"/>
    <cellStyle name="Normal 3 4 6 8 2 14" xfId="16059"/>
    <cellStyle name="Normal 3 4 6 8 2 2" xfId="16060"/>
    <cellStyle name="Normal 3 4 6 8 2 3" xfId="16061"/>
    <cellStyle name="Normal 3 4 6 8 2 4" xfId="16062"/>
    <cellStyle name="Normal 3 4 6 8 2 5" xfId="16063"/>
    <cellStyle name="Normal 3 4 6 8 2 6" xfId="16064"/>
    <cellStyle name="Normal 3 4 6 8 2 7" xfId="16065"/>
    <cellStyle name="Normal 3 4 6 8 2 8" xfId="16066"/>
    <cellStyle name="Normal 3 4 6 8 2 9" xfId="16067"/>
    <cellStyle name="Normal 3 4 6 8 3" xfId="16068"/>
    <cellStyle name="Normal 3 4 6 8 4" xfId="16069"/>
    <cellStyle name="Normal 3 4 6 8 5" xfId="16070"/>
    <cellStyle name="Normal 3 4 6 8 6" xfId="16071"/>
    <cellStyle name="Normal 3 4 6 8 7" xfId="16072"/>
    <cellStyle name="Normal 3 4 6 8 8" xfId="16073"/>
    <cellStyle name="Normal 3 4 6 8 9" xfId="16074"/>
    <cellStyle name="Normal 3 4 6 9" xfId="16075"/>
    <cellStyle name="Normal 3 4 6 9 10" xfId="16076"/>
    <cellStyle name="Normal 3 4 6 9 11" xfId="16077"/>
    <cellStyle name="Normal 3 4 6 9 12" xfId="16078"/>
    <cellStyle name="Normal 3 4 6 9 13" xfId="16079"/>
    <cellStyle name="Normal 3 4 6 9 14" xfId="16080"/>
    <cellStyle name="Normal 3 4 6 9 2" xfId="16081"/>
    <cellStyle name="Normal 3 4 6 9 3" xfId="16082"/>
    <cellStyle name="Normal 3 4 6 9 4" xfId="16083"/>
    <cellStyle name="Normal 3 4 6 9 5" xfId="16084"/>
    <cellStyle name="Normal 3 4 6 9 6" xfId="16085"/>
    <cellStyle name="Normal 3 4 6 9 7" xfId="16086"/>
    <cellStyle name="Normal 3 4 6 9 8" xfId="16087"/>
    <cellStyle name="Normal 3 4 6 9 9" xfId="16088"/>
    <cellStyle name="Normal 3 4 7" xfId="16089"/>
    <cellStyle name="Normal 3 4 7 10" xfId="16090"/>
    <cellStyle name="Normal 3 4 7 10 10" xfId="16091"/>
    <cellStyle name="Normal 3 4 7 10 11" xfId="16092"/>
    <cellStyle name="Normal 3 4 7 10 12" xfId="16093"/>
    <cellStyle name="Normal 3 4 7 10 13" xfId="16094"/>
    <cellStyle name="Normal 3 4 7 10 14" xfId="16095"/>
    <cellStyle name="Normal 3 4 7 10 2" xfId="16096"/>
    <cellStyle name="Normal 3 4 7 10 3" xfId="16097"/>
    <cellStyle name="Normal 3 4 7 10 4" xfId="16098"/>
    <cellStyle name="Normal 3 4 7 10 5" xfId="16099"/>
    <cellStyle name="Normal 3 4 7 10 6" xfId="16100"/>
    <cellStyle name="Normal 3 4 7 10 7" xfId="16101"/>
    <cellStyle name="Normal 3 4 7 10 8" xfId="16102"/>
    <cellStyle name="Normal 3 4 7 10 9" xfId="16103"/>
    <cellStyle name="Normal 3 4 7 11" xfId="16104"/>
    <cellStyle name="Normal 3 4 7 12" xfId="16105"/>
    <cellStyle name="Normal 3 4 7 13" xfId="16106"/>
    <cellStyle name="Normal 3 4 7 14" xfId="16107"/>
    <cellStyle name="Normal 3 4 7 15" xfId="16108"/>
    <cellStyle name="Normal 3 4 7 16" xfId="16109"/>
    <cellStyle name="Normal 3 4 7 17" xfId="16110"/>
    <cellStyle name="Normal 3 4 7 18" xfId="16111"/>
    <cellStyle name="Normal 3 4 7 19" xfId="16112"/>
    <cellStyle name="Normal 3 4 7 2" xfId="16113"/>
    <cellStyle name="Normal 3 4 7 2 10" xfId="16114"/>
    <cellStyle name="Normal 3 4 7 2 11" xfId="16115"/>
    <cellStyle name="Normal 3 4 7 2 12" xfId="16116"/>
    <cellStyle name="Normal 3 4 7 2 13" xfId="16117"/>
    <cellStyle name="Normal 3 4 7 2 14" xfId="16118"/>
    <cellStyle name="Normal 3 4 7 2 15" xfId="16119"/>
    <cellStyle name="Normal 3 4 7 2 2" xfId="16120"/>
    <cellStyle name="Normal 3 4 7 2 2 10" xfId="16121"/>
    <cellStyle name="Normal 3 4 7 2 2 11" xfId="16122"/>
    <cellStyle name="Normal 3 4 7 2 2 12" xfId="16123"/>
    <cellStyle name="Normal 3 4 7 2 2 13" xfId="16124"/>
    <cellStyle name="Normal 3 4 7 2 2 14" xfId="16125"/>
    <cellStyle name="Normal 3 4 7 2 2 2" xfId="16126"/>
    <cellStyle name="Normal 3 4 7 2 2 3" xfId="16127"/>
    <cellStyle name="Normal 3 4 7 2 2 4" xfId="16128"/>
    <cellStyle name="Normal 3 4 7 2 2 5" xfId="16129"/>
    <cellStyle name="Normal 3 4 7 2 2 6" xfId="16130"/>
    <cellStyle name="Normal 3 4 7 2 2 7" xfId="16131"/>
    <cellStyle name="Normal 3 4 7 2 2 8" xfId="16132"/>
    <cellStyle name="Normal 3 4 7 2 2 9" xfId="16133"/>
    <cellStyle name="Normal 3 4 7 2 3" xfId="16134"/>
    <cellStyle name="Normal 3 4 7 2 4" xfId="16135"/>
    <cellStyle name="Normal 3 4 7 2 5" xfId="16136"/>
    <cellStyle name="Normal 3 4 7 2 6" xfId="16137"/>
    <cellStyle name="Normal 3 4 7 2 7" xfId="16138"/>
    <cellStyle name="Normal 3 4 7 2 8" xfId="16139"/>
    <cellStyle name="Normal 3 4 7 2 9" xfId="16140"/>
    <cellStyle name="Normal 3 4 7 20" xfId="16141"/>
    <cellStyle name="Normal 3 4 7 21" xfId="16142"/>
    <cellStyle name="Normal 3 4 7 22" xfId="16143"/>
    <cellStyle name="Normal 3 4 7 23" xfId="16144"/>
    <cellStyle name="Normal 3 4 7 3" xfId="16145"/>
    <cellStyle name="Normal 3 4 7 3 10" xfId="16146"/>
    <cellStyle name="Normal 3 4 7 3 11" xfId="16147"/>
    <cellStyle name="Normal 3 4 7 3 12" xfId="16148"/>
    <cellStyle name="Normal 3 4 7 3 13" xfId="16149"/>
    <cellStyle name="Normal 3 4 7 3 14" xfId="16150"/>
    <cellStyle name="Normal 3 4 7 3 15" xfId="16151"/>
    <cellStyle name="Normal 3 4 7 3 2" xfId="16152"/>
    <cellStyle name="Normal 3 4 7 3 2 10" xfId="16153"/>
    <cellStyle name="Normal 3 4 7 3 2 11" xfId="16154"/>
    <cellStyle name="Normal 3 4 7 3 2 12" xfId="16155"/>
    <cellStyle name="Normal 3 4 7 3 2 13" xfId="16156"/>
    <cellStyle name="Normal 3 4 7 3 2 14" xfId="16157"/>
    <cellStyle name="Normal 3 4 7 3 2 2" xfId="16158"/>
    <cellStyle name="Normal 3 4 7 3 2 3" xfId="16159"/>
    <cellStyle name="Normal 3 4 7 3 2 4" xfId="16160"/>
    <cellStyle name="Normal 3 4 7 3 2 5" xfId="16161"/>
    <cellStyle name="Normal 3 4 7 3 2 6" xfId="16162"/>
    <cellStyle name="Normal 3 4 7 3 2 7" xfId="16163"/>
    <cellStyle name="Normal 3 4 7 3 2 8" xfId="16164"/>
    <cellStyle name="Normal 3 4 7 3 2 9" xfId="16165"/>
    <cellStyle name="Normal 3 4 7 3 3" xfId="16166"/>
    <cellStyle name="Normal 3 4 7 3 4" xfId="16167"/>
    <cellStyle name="Normal 3 4 7 3 5" xfId="16168"/>
    <cellStyle name="Normal 3 4 7 3 6" xfId="16169"/>
    <cellStyle name="Normal 3 4 7 3 7" xfId="16170"/>
    <cellStyle name="Normal 3 4 7 3 8" xfId="16171"/>
    <cellStyle name="Normal 3 4 7 3 9" xfId="16172"/>
    <cellStyle name="Normal 3 4 7 4" xfId="16173"/>
    <cellStyle name="Normal 3 4 7 4 10" xfId="16174"/>
    <cellStyle name="Normal 3 4 7 4 11" xfId="16175"/>
    <cellStyle name="Normal 3 4 7 4 12" xfId="16176"/>
    <cellStyle name="Normal 3 4 7 4 13" xfId="16177"/>
    <cellStyle name="Normal 3 4 7 4 14" xfId="16178"/>
    <cellStyle name="Normal 3 4 7 4 15" xfId="16179"/>
    <cellStyle name="Normal 3 4 7 4 2" xfId="16180"/>
    <cellStyle name="Normal 3 4 7 4 2 10" xfId="16181"/>
    <cellStyle name="Normal 3 4 7 4 2 11" xfId="16182"/>
    <cellStyle name="Normal 3 4 7 4 2 12" xfId="16183"/>
    <cellStyle name="Normal 3 4 7 4 2 13" xfId="16184"/>
    <cellStyle name="Normal 3 4 7 4 2 14" xfId="16185"/>
    <cellStyle name="Normal 3 4 7 4 2 2" xfId="16186"/>
    <cellStyle name="Normal 3 4 7 4 2 3" xfId="16187"/>
    <cellStyle name="Normal 3 4 7 4 2 4" xfId="16188"/>
    <cellStyle name="Normal 3 4 7 4 2 5" xfId="16189"/>
    <cellStyle name="Normal 3 4 7 4 2 6" xfId="16190"/>
    <cellStyle name="Normal 3 4 7 4 2 7" xfId="16191"/>
    <cellStyle name="Normal 3 4 7 4 2 8" xfId="16192"/>
    <cellStyle name="Normal 3 4 7 4 2 9" xfId="16193"/>
    <cellStyle name="Normal 3 4 7 4 3" xfId="16194"/>
    <cellStyle name="Normal 3 4 7 4 4" xfId="16195"/>
    <cellStyle name="Normal 3 4 7 4 5" xfId="16196"/>
    <cellStyle name="Normal 3 4 7 4 6" xfId="16197"/>
    <cellStyle name="Normal 3 4 7 4 7" xfId="16198"/>
    <cellStyle name="Normal 3 4 7 4 8" xfId="16199"/>
    <cellStyle name="Normal 3 4 7 4 9" xfId="16200"/>
    <cellStyle name="Normal 3 4 7 5" xfId="16201"/>
    <cellStyle name="Normal 3 4 7 5 10" xfId="16202"/>
    <cellStyle name="Normal 3 4 7 5 11" xfId="16203"/>
    <cellStyle name="Normal 3 4 7 5 12" xfId="16204"/>
    <cellStyle name="Normal 3 4 7 5 13" xfId="16205"/>
    <cellStyle name="Normal 3 4 7 5 14" xfId="16206"/>
    <cellStyle name="Normal 3 4 7 5 2" xfId="16207"/>
    <cellStyle name="Normal 3 4 7 5 3" xfId="16208"/>
    <cellStyle name="Normal 3 4 7 5 4" xfId="16209"/>
    <cellStyle name="Normal 3 4 7 5 5" xfId="16210"/>
    <cellStyle name="Normal 3 4 7 5 6" xfId="16211"/>
    <cellStyle name="Normal 3 4 7 5 7" xfId="16212"/>
    <cellStyle name="Normal 3 4 7 5 8" xfId="16213"/>
    <cellStyle name="Normal 3 4 7 5 9" xfId="16214"/>
    <cellStyle name="Normal 3 4 7 6" xfId="16215"/>
    <cellStyle name="Normal 3 4 7 6 10" xfId="16216"/>
    <cellStyle name="Normal 3 4 7 6 11" xfId="16217"/>
    <cellStyle name="Normal 3 4 7 6 12" xfId="16218"/>
    <cellStyle name="Normal 3 4 7 6 13" xfId="16219"/>
    <cellStyle name="Normal 3 4 7 6 14" xfId="16220"/>
    <cellStyle name="Normal 3 4 7 6 2" xfId="16221"/>
    <cellStyle name="Normal 3 4 7 6 3" xfId="16222"/>
    <cellStyle name="Normal 3 4 7 6 4" xfId="16223"/>
    <cellStyle name="Normal 3 4 7 6 5" xfId="16224"/>
    <cellStyle name="Normal 3 4 7 6 6" xfId="16225"/>
    <cellStyle name="Normal 3 4 7 6 7" xfId="16226"/>
    <cellStyle name="Normal 3 4 7 6 8" xfId="16227"/>
    <cellStyle name="Normal 3 4 7 6 9" xfId="16228"/>
    <cellStyle name="Normal 3 4 7 7" xfId="16229"/>
    <cellStyle name="Normal 3 4 7 7 10" xfId="16230"/>
    <cellStyle name="Normal 3 4 7 7 11" xfId="16231"/>
    <cellStyle name="Normal 3 4 7 7 12" xfId="16232"/>
    <cellStyle name="Normal 3 4 7 7 13" xfId="16233"/>
    <cellStyle name="Normal 3 4 7 7 14" xfId="16234"/>
    <cellStyle name="Normal 3 4 7 7 2" xfId="16235"/>
    <cellStyle name="Normal 3 4 7 7 3" xfId="16236"/>
    <cellStyle name="Normal 3 4 7 7 4" xfId="16237"/>
    <cellStyle name="Normal 3 4 7 7 5" xfId="16238"/>
    <cellStyle name="Normal 3 4 7 7 6" xfId="16239"/>
    <cellStyle name="Normal 3 4 7 7 7" xfId="16240"/>
    <cellStyle name="Normal 3 4 7 7 8" xfId="16241"/>
    <cellStyle name="Normal 3 4 7 7 9" xfId="16242"/>
    <cellStyle name="Normal 3 4 7 8" xfId="16243"/>
    <cellStyle name="Normal 3 4 7 8 10" xfId="16244"/>
    <cellStyle name="Normal 3 4 7 8 11" xfId="16245"/>
    <cellStyle name="Normal 3 4 7 8 12" xfId="16246"/>
    <cellStyle name="Normal 3 4 7 8 13" xfId="16247"/>
    <cellStyle name="Normal 3 4 7 8 14" xfId="16248"/>
    <cellStyle name="Normal 3 4 7 8 2" xfId="16249"/>
    <cellStyle name="Normal 3 4 7 8 3" xfId="16250"/>
    <cellStyle name="Normal 3 4 7 8 4" xfId="16251"/>
    <cellStyle name="Normal 3 4 7 8 5" xfId="16252"/>
    <cellStyle name="Normal 3 4 7 8 6" xfId="16253"/>
    <cellStyle name="Normal 3 4 7 8 7" xfId="16254"/>
    <cellStyle name="Normal 3 4 7 8 8" xfId="16255"/>
    <cellStyle name="Normal 3 4 7 8 9" xfId="16256"/>
    <cellStyle name="Normal 3 4 7 9" xfId="16257"/>
    <cellStyle name="Normal 3 4 7 9 10" xfId="16258"/>
    <cellStyle name="Normal 3 4 7 9 11" xfId="16259"/>
    <cellStyle name="Normal 3 4 7 9 12" xfId="16260"/>
    <cellStyle name="Normal 3 4 7 9 13" xfId="16261"/>
    <cellStyle name="Normal 3 4 7 9 14" xfId="16262"/>
    <cellStyle name="Normal 3 4 7 9 2" xfId="16263"/>
    <cellStyle name="Normal 3 4 7 9 3" xfId="16264"/>
    <cellStyle name="Normal 3 4 7 9 4" xfId="16265"/>
    <cellStyle name="Normal 3 4 7 9 5" xfId="16266"/>
    <cellStyle name="Normal 3 4 7 9 6" xfId="16267"/>
    <cellStyle name="Normal 3 4 7 9 7" xfId="16268"/>
    <cellStyle name="Normal 3 4 7 9 8" xfId="16269"/>
    <cellStyle name="Normal 3 4 7 9 9" xfId="16270"/>
    <cellStyle name="Normal 3 4 8" xfId="16271"/>
    <cellStyle name="Normal 3 4 8 10" xfId="16272"/>
    <cellStyle name="Normal 3 4 8 10 10" xfId="16273"/>
    <cellStyle name="Normal 3 4 8 10 11" xfId="16274"/>
    <cellStyle name="Normal 3 4 8 10 12" xfId="16275"/>
    <cellStyle name="Normal 3 4 8 10 13" xfId="16276"/>
    <cellStyle name="Normal 3 4 8 10 14" xfId="16277"/>
    <cellStyle name="Normal 3 4 8 10 2" xfId="16278"/>
    <cellStyle name="Normal 3 4 8 10 3" xfId="16279"/>
    <cellStyle name="Normal 3 4 8 10 4" xfId="16280"/>
    <cellStyle name="Normal 3 4 8 10 5" xfId="16281"/>
    <cellStyle name="Normal 3 4 8 10 6" xfId="16282"/>
    <cellStyle name="Normal 3 4 8 10 7" xfId="16283"/>
    <cellStyle name="Normal 3 4 8 10 8" xfId="16284"/>
    <cellStyle name="Normal 3 4 8 10 9" xfId="16285"/>
    <cellStyle name="Normal 3 4 8 11" xfId="16286"/>
    <cellStyle name="Normal 3 4 8 12" xfId="16287"/>
    <cellStyle name="Normal 3 4 8 13" xfId="16288"/>
    <cellStyle name="Normal 3 4 8 14" xfId="16289"/>
    <cellStyle name="Normal 3 4 8 15" xfId="16290"/>
    <cellStyle name="Normal 3 4 8 16" xfId="16291"/>
    <cellStyle name="Normal 3 4 8 17" xfId="16292"/>
    <cellStyle name="Normal 3 4 8 18" xfId="16293"/>
    <cellStyle name="Normal 3 4 8 19" xfId="16294"/>
    <cellStyle name="Normal 3 4 8 2" xfId="16295"/>
    <cellStyle name="Normal 3 4 8 2 10" xfId="16296"/>
    <cellStyle name="Normal 3 4 8 2 11" xfId="16297"/>
    <cellStyle name="Normal 3 4 8 2 12" xfId="16298"/>
    <cellStyle name="Normal 3 4 8 2 13" xfId="16299"/>
    <cellStyle name="Normal 3 4 8 2 14" xfId="16300"/>
    <cellStyle name="Normal 3 4 8 2 15" xfId="16301"/>
    <cellStyle name="Normal 3 4 8 2 2" xfId="16302"/>
    <cellStyle name="Normal 3 4 8 2 2 10" xfId="16303"/>
    <cellStyle name="Normal 3 4 8 2 2 11" xfId="16304"/>
    <cellStyle name="Normal 3 4 8 2 2 12" xfId="16305"/>
    <cellStyle name="Normal 3 4 8 2 2 13" xfId="16306"/>
    <cellStyle name="Normal 3 4 8 2 2 14" xfId="16307"/>
    <cellStyle name="Normal 3 4 8 2 2 2" xfId="16308"/>
    <cellStyle name="Normal 3 4 8 2 2 3" xfId="16309"/>
    <cellStyle name="Normal 3 4 8 2 2 4" xfId="16310"/>
    <cellStyle name="Normal 3 4 8 2 2 5" xfId="16311"/>
    <cellStyle name="Normal 3 4 8 2 2 6" xfId="16312"/>
    <cellStyle name="Normal 3 4 8 2 2 7" xfId="16313"/>
    <cellStyle name="Normal 3 4 8 2 2 8" xfId="16314"/>
    <cellStyle name="Normal 3 4 8 2 2 9" xfId="16315"/>
    <cellStyle name="Normal 3 4 8 2 3" xfId="16316"/>
    <cellStyle name="Normal 3 4 8 2 4" xfId="16317"/>
    <cellStyle name="Normal 3 4 8 2 5" xfId="16318"/>
    <cellStyle name="Normal 3 4 8 2 6" xfId="16319"/>
    <cellStyle name="Normal 3 4 8 2 7" xfId="16320"/>
    <cellStyle name="Normal 3 4 8 2 8" xfId="16321"/>
    <cellStyle name="Normal 3 4 8 2 9" xfId="16322"/>
    <cellStyle name="Normal 3 4 8 20" xfId="16323"/>
    <cellStyle name="Normal 3 4 8 21" xfId="16324"/>
    <cellStyle name="Normal 3 4 8 22" xfId="16325"/>
    <cellStyle name="Normal 3 4 8 23" xfId="16326"/>
    <cellStyle name="Normal 3 4 8 3" xfId="16327"/>
    <cellStyle name="Normal 3 4 8 3 10" xfId="16328"/>
    <cellStyle name="Normal 3 4 8 3 11" xfId="16329"/>
    <cellStyle name="Normal 3 4 8 3 12" xfId="16330"/>
    <cellStyle name="Normal 3 4 8 3 13" xfId="16331"/>
    <cellStyle name="Normal 3 4 8 3 14" xfId="16332"/>
    <cellStyle name="Normal 3 4 8 3 15" xfId="16333"/>
    <cellStyle name="Normal 3 4 8 3 2" xfId="16334"/>
    <cellStyle name="Normal 3 4 8 3 2 10" xfId="16335"/>
    <cellStyle name="Normal 3 4 8 3 2 11" xfId="16336"/>
    <cellStyle name="Normal 3 4 8 3 2 12" xfId="16337"/>
    <cellStyle name="Normal 3 4 8 3 2 13" xfId="16338"/>
    <cellStyle name="Normal 3 4 8 3 2 14" xfId="16339"/>
    <cellStyle name="Normal 3 4 8 3 2 2" xfId="16340"/>
    <cellStyle name="Normal 3 4 8 3 2 3" xfId="16341"/>
    <cellStyle name="Normal 3 4 8 3 2 4" xfId="16342"/>
    <cellStyle name="Normal 3 4 8 3 2 5" xfId="16343"/>
    <cellStyle name="Normal 3 4 8 3 2 6" xfId="16344"/>
    <cellStyle name="Normal 3 4 8 3 2 7" xfId="16345"/>
    <cellStyle name="Normal 3 4 8 3 2 8" xfId="16346"/>
    <cellStyle name="Normal 3 4 8 3 2 9" xfId="16347"/>
    <cellStyle name="Normal 3 4 8 3 3" xfId="16348"/>
    <cellStyle name="Normal 3 4 8 3 4" xfId="16349"/>
    <cellStyle name="Normal 3 4 8 3 5" xfId="16350"/>
    <cellStyle name="Normal 3 4 8 3 6" xfId="16351"/>
    <cellStyle name="Normal 3 4 8 3 7" xfId="16352"/>
    <cellStyle name="Normal 3 4 8 3 8" xfId="16353"/>
    <cellStyle name="Normal 3 4 8 3 9" xfId="16354"/>
    <cellStyle name="Normal 3 4 8 4" xfId="16355"/>
    <cellStyle name="Normal 3 4 8 4 10" xfId="16356"/>
    <cellStyle name="Normal 3 4 8 4 11" xfId="16357"/>
    <cellStyle name="Normal 3 4 8 4 12" xfId="16358"/>
    <cellStyle name="Normal 3 4 8 4 13" xfId="16359"/>
    <cellStyle name="Normal 3 4 8 4 14" xfId="16360"/>
    <cellStyle name="Normal 3 4 8 4 15" xfId="16361"/>
    <cellStyle name="Normal 3 4 8 4 2" xfId="16362"/>
    <cellStyle name="Normal 3 4 8 4 2 10" xfId="16363"/>
    <cellStyle name="Normal 3 4 8 4 2 11" xfId="16364"/>
    <cellStyle name="Normal 3 4 8 4 2 12" xfId="16365"/>
    <cellStyle name="Normal 3 4 8 4 2 13" xfId="16366"/>
    <cellStyle name="Normal 3 4 8 4 2 14" xfId="16367"/>
    <cellStyle name="Normal 3 4 8 4 2 2" xfId="16368"/>
    <cellStyle name="Normal 3 4 8 4 2 3" xfId="16369"/>
    <cellStyle name="Normal 3 4 8 4 2 4" xfId="16370"/>
    <cellStyle name="Normal 3 4 8 4 2 5" xfId="16371"/>
    <cellStyle name="Normal 3 4 8 4 2 6" xfId="16372"/>
    <cellStyle name="Normal 3 4 8 4 2 7" xfId="16373"/>
    <cellStyle name="Normal 3 4 8 4 2 8" xfId="16374"/>
    <cellStyle name="Normal 3 4 8 4 2 9" xfId="16375"/>
    <cellStyle name="Normal 3 4 8 4 3" xfId="16376"/>
    <cellStyle name="Normal 3 4 8 4 4" xfId="16377"/>
    <cellStyle name="Normal 3 4 8 4 5" xfId="16378"/>
    <cellStyle name="Normal 3 4 8 4 6" xfId="16379"/>
    <cellStyle name="Normal 3 4 8 4 7" xfId="16380"/>
    <cellStyle name="Normal 3 4 8 4 8" xfId="16381"/>
    <cellStyle name="Normal 3 4 8 4 9" xfId="16382"/>
    <cellStyle name="Normal 3 4 8 5" xfId="16383"/>
    <cellStyle name="Normal 3 4 8 5 10" xfId="16384"/>
    <cellStyle name="Normal 3 4 8 5 11" xfId="16385"/>
    <cellStyle name="Normal 3 4 8 5 12" xfId="16386"/>
    <cellStyle name="Normal 3 4 8 5 13" xfId="16387"/>
    <cellStyle name="Normal 3 4 8 5 14" xfId="16388"/>
    <cellStyle name="Normal 3 4 8 5 2" xfId="16389"/>
    <cellStyle name="Normal 3 4 8 5 3" xfId="16390"/>
    <cellStyle name="Normal 3 4 8 5 4" xfId="16391"/>
    <cellStyle name="Normal 3 4 8 5 5" xfId="16392"/>
    <cellStyle name="Normal 3 4 8 5 6" xfId="16393"/>
    <cellStyle name="Normal 3 4 8 5 7" xfId="16394"/>
    <cellStyle name="Normal 3 4 8 5 8" xfId="16395"/>
    <cellStyle name="Normal 3 4 8 5 9" xfId="16396"/>
    <cellStyle name="Normal 3 4 8 6" xfId="16397"/>
    <cellStyle name="Normal 3 4 8 6 10" xfId="16398"/>
    <cellStyle name="Normal 3 4 8 6 11" xfId="16399"/>
    <cellStyle name="Normal 3 4 8 6 12" xfId="16400"/>
    <cellStyle name="Normal 3 4 8 6 13" xfId="16401"/>
    <cellStyle name="Normal 3 4 8 6 14" xfId="16402"/>
    <cellStyle name="Normal 3 4 8 6 2" xfId="16403"/>
    <cellStyle name="Normal 3 4 8 6 3" xfId="16404"/>
    <cellStyle name="Normal 3 4 8 6 4" xfId="16405"/>
    <cellStyle name="Normal 3 4 8 6 5" xfId="16406"/>
    <cellStyle name="Normal 3 4 8 6 6" xfId="16407"/>
    <cellStyle name="Normal 3 4 8 6 7" xfId="16408"/>
    <cellStyle name="Normal 3 4 8 6 8" xfId="16409"/>
    <cellStyle name="Normal 3 4 8 6 9" xfId="16410"/>
    <cellStyle name="Normal 3 4 8 7" xfId="16411"/>
    <cellStyle name="Normal 3 4 8 7 10" xfId="16412"/>
    <cellStyle name="Normal 3 4 8 7 11" xfId="16413"/>
    <cellStyle name="Normal 3 4 8 7 12" xfId="16414"/>
    <cellStyle name="Normal 3 4 8 7 13" xfId="16415"/>
    <cellStyle name="Normal 3 4 8 7 14" xfId="16416"/>
    <cellStyle name="Normal 3 4 8 7 2" xfId="16417"/>
    <cellStyle name="Normal 3 4 8 7 3" xfId="16418"/>
    <cellStyle name="Normal 3 4 8 7 4" xfId="16419"/>
    <cellStyle name="Normal 3 4 8 7 5" xfId="16420"/>
    <cellStyle name="Normal 3 4 8 7 6" xfId="16421"/>
    <cellStyle name="Normal 3 4 8 7 7" xfId="16422"/>
    <cellStyle name="Normal 3 4 8 7 8" xfId="16423"/>
    <cellStyle name="Normal 3 4 8 7 9" xfId="16424"/>
    <cellStyle name="Normal 3 4 8 8" xfId="16425"/>
    <cellStyle name="Normal 3 4 8 8 10" xfId="16426"/>
    <cellStyle name="Normal 3 4 8 8 11" xfId="16427"/>
    <cellStyle name="Normal 3 4 8 8 12" xfId="16428"/>
    <cellStyle name="Normal 3 4 8 8 13" xfId="16429"/>
    <cellStyle name="Normal 3 4 8 8 14" xfId="16430"/>
    <cellStyle name="Normal 3 4 8 8 2" xfId="16431"/>
    <cellStyle name="Normal 3 4 8 8 3" xfId="16432"/>
    <cellStyle name="Normal 3 4 8 8 4" xfId="16433"/>
    <cellStyle name="Normal 3 4 8 8 5" xfId="16434"/>
    <cellStyle name="Normal 3 4 8 8 6" xfId="16435"/>
    <cellStyle name="Normal 3 4 8 8 7" xfId="16436"/>
    <cellStyle name="Normal 3 4 8 8 8" xfId="16437"/>
    <cellStyle name="Normal 3 4 8 8 9" xfId="16438"/>
    <cellStyle name="Normal 3 4 8 9" xfId="16439"/>
    <cellStyle name="Normal 3 4 8 9 10" xfId="16440"/>
    <cellStyle name="Normal 3 4 8 9 11" xfId="16441"/>
    <cellStyle name="Normal 3 4 8 9 12" xfId="16442"/>
    <cellStyle name="Normal 3 4 8 9 13" xfId="16443"/>
    <cellStyle name="Normal 3 4 8 9 14" xfId="16444"/>
    <cellStyle name="Normal 3 4 8 9 2" xfId="16445"/>
    <cellStyle name="Normal 3 4 8 9 3" xfId="16446"/>
    <cellStyle name="Normal 3 4 8 9 4" xfId="16447"/>
    <cellStyle name="Normal 3 4 8 9 5" xfId="16448"/>
    <cellStyle name="Normal 3 4 8 9 6" xfId="16449"/>
    <cellStyle name="Normal 3 4 8 9 7" xfId="16450"/>
    <cellStyle name="Normal 3 4 8 9 8" xfId="16451"/>
    <cellStyle name="Normal 3 4 8 9 9" xfId="16452"/>
    <cellStyle name="Normal 3 4 9" xfId="16453"/>
    <cellStyle name="Normal 3 4 9 10" xfId="16454"/>
    <cellStyle name="Normal 3 4 9 10 10" xfId="16455"/>
    <cellStyle name="Normal 3 4 9 10 11" xfId="16456"/>
    <cellStyle name="Normal 3 4 9 10 12" xfId="16457"/>
    <cellStyle name="Normal 3 4 9 10 13" xfId="16458"/>
    <cellStyle name="Normal 3 4 9 10 14" xfId="16459"/>
    <cellStyle name="Normal 3 4 9 10 2" xfId="16460"/>
    <cellStyle name="Normal 3 4 9 10 3" xfId="16461"/>
    <cellStyle name="Normal 3 4 9 10 4" xfId="16462"/>
    <cellStyle name="Normal 3 4 9 10 5" xfId="16463"/>
    <cellStyle name="Normal 3 4 9 10 6" xfId="16464"/>
    <cellStyle name="Normal 3 4 9 10 7" xfId="16465"/>
    <cellStyle name="Normal 3 4 9 10 8" xfId="16466"/>
    <cellStyle name="Normal 3 4 9 10 9" xfId="16467"/>
    <cellStyle name="Normal 3 4 9 11" xfId="16468"/>
    <cellStyle name="Normal 3 4 9 12" xfId="16469"/>
    <cellStyle name="Normal 3 4 9 13" xfId="16470"/>
    <cellStyle name="Normal 3 4 9 14" xfId="16471"/>
    <cellStyle name="Normal 3 4 9 15" xfId="16472"/>
    <cellStyle name="Normal 3 4 9 16" xfId="16473"/>
    <cellStyle name="Normal 3 4 9 17" xfId="16474"/>
    <cellStyle name="Normal 3 4 9 18" xfId="16475"/>
    <cellStyle name="Normal 3 4 9 19" xfId="16476"/>
    <cellStyle name="Normal 3 4 9 2" xfId="16477"/>
    <cellStyle name="Normal 3 4 9 2 10" xfId="16478"/>
    <cellStyle name="Normal 3 4 9 2 11" xfId="16479"/>
    <cellStyle name="Normal 3 4 9 2 12" xfId="16480"/>
    <cellStyle name="Normal 3 4 9 2 13" xfId="16481"/>
    <cellStyle name="Normal 3 4 9 2 14" xfId="16482"/>
    <cellStyle name="Normal 3 4 9 2 15" xfId="16483"/>
    <cellStyle name="Normal 3 4 9 2 2" xfId="16484"/>
    <cellStyle name="Normal 3 4 9 2 2 10" xfId="16485"/>
    <cellStyle name="Normal 3 4 9 2 2 11" xfId="16486"/>
    <cellStyle name="Normal 3 4 9 2 2 12" xfId="16487"/>
    <cellStyle name="Normal 3 4 9 2 2 13" xfId="16488"/>
    <cellStyle name="Normal 3 4 9 2 2 14" xfId="16489"/>
    <cellStyle name="Normal 3 4 9 2 2 2" xfId="16490"/>
    <cellStyle name="Normal 3 4 9 2 2 3" xfId="16491"/>
    <cellStyle name="Normal 3 4 9 2 2 4" xfId="16492"/>
    <cellStyle name="Normal 3 4 9 2 2 5" xfId="16493"/>
    <cellStyle name="Normal 3 4 9 2 2 6" xfId="16494"/>
    <cellStyle name="Normal 3 4 9 2 2 7" xfId="16495"/>
    <cellStyle name="Normal 3 4 9 2 2 8" xfId="16496"/>
    <cellStyle name="Normal 3 4 9 2 2 9" xfId="16497"/>
    <cellStyle name="Normal 3 4 9 2 3" xfId="16498"/>
    <cellStyle name="Normal 3 4 9 2 4" xfId="16499"/>
    <cellStyle name="Normal 3 4 9 2 5" xfId="16500"/>
    <cellStyle name="Normal 3 4 9 2 6" xfId="16501"/>
    <cellStyle name="Normal 3 4 9 2 7" xfId="16502"/>
    <cellStyle name="Normal 3 4 9 2 8" xfId="16503"/>
    <cellStyle name="Normal 3 4 9 2 9" xfId="16504"/>
    <cellStyle name="Normal 3 4 9 20" xfId="16505"/>
    <cellStyle name="Normal 3 4 9 21" xfId="16506"/>
    <cellStyle name="Normal 3 4 9 22" xfId="16507"/>
    <cellStyle name="Normal 3 4 9 23" xfId="16508"/>
    <cellStyle name="Normal 3 4 9 3" xfId="16509"/>
    <cellStyle name="Normal 3 4 9 3 10" xfId="16510"/>
    <cellStyle name="Normal 3 4 9 3 11" xfId="16511"/>
    <cellStyle name="Normal 3 4 9 3 12" xfId="16512"/>
    <cellStyle name="Normal 3 4 9 3 13" xfId="16513"/>
    <cellStyle name="Normal 3 4 9 3 14" xfId="16514"/>
    <cellStyle name="Normal 3 4 9 3 15" xfId="16515"/>
    <cellStyle name="Normal 3 4 9 3 2" xfId="16516"/>
    <cellStyle name="Normal 3 4 9 3 2 10" xfId="16517"/>
    <cellStyle name="Normal 3 4 9 3 2 11" xfId="16518"/>
    <cellStyle name="Normal 3 4 9 3 2 12" xfId="16519"/>
    <cellStyle name="Normal 3 4 9 3 2 13" xfId="16520"/>
    <cellStyle name="Normal 3 4 9 3 2 14" xfId="16521"/>
    <cellStyle name="Normal 3 4 9 3 2 2" xfId="16522"/>
    <cellStyle name="Normal 3 4 9 3 2 3" xfId="16523"/>
    <cellStyle name="Normal 3 4 9 3 2 4" xfId="16524"/>
    <cellStyle name="Normal 3 4 9 3 2 5" xfId="16525"/>
    <cellStyle name="Normal 3 4 9 3 2 6" xfId="16526"/>
    <cellStyle name="Normal 3 4 9 3 2 7" xfId="16527"/>
    <cellStyle name="Normal 3 4 9 3 2 8" xfId="16528"/>
    <cellStyle name="Normal 3 4 9 3 2 9" xfId="16529"/>
    <cellStyle name="Normal 3 4 9 3 3" xfId="16530"/>
    <cellStyle name="Normal 3 4 9 3 4" xfId="16531"/>
    <cellStyle name="Normal 3 4 9 3 5" xfId="16532"/>
    <cellStyle name="Normal 3 4 9 3 6" xfId="16533"/>
    <cellStyle name="Normal 3 4 9 3 7" xfId="16534"/>
    <cellStyle name="Normal 3 4 9 3 8" xfId="16535"/>
    <cellStyle name="Normal 3 4 9 3 9" xfId="16536"/>
    <cellStyle name="Normal 3 4 9 4" xfId="16537"/>
    <cellStyle name="Normal 3 4 9 4 10" xfId="16538"/>
    <cellStyle name="Normal 3 4 9 4 11" xfId="16539"/>
    <cellStyle name="Normal 3 4 9 4 12" xfId="16540"/>
    <cellStyle name="Normal 3 4 9 4 13" xfId="16541"/>
    <cellStyle name="Normal 3 4 9 4 14" xfId="16542"/>
    <cellStyle name="Normal 3 4 9 4 15" xfId="16543"/>
    <cellStyle name="Normal 3 4 9 4 2" xfId="16544"/>
    <cellStyle name="Normal 3 4 9 4 2 10" xfId="16545"/>
    <cellStyle name="Normal 3 4 9 4 2 11" xfId="16546"/>
    <cellStyle name="Normal 3 4 9 4 2 12" xfId="16547"/>
    <cellStyle name="Normal 3 4 9 4 2 13" xfId="16548"/>
    <cellStyle name="Normal 3 4 9 4 2 14" xfId="16549"/>
    <cellStyle name="Normal 3 4 9 4 2 2" xfId="16550"/>
    <cellStyle name="Normal 3 4 9 4 2 3" xfId="16551"/>
    <cellStyle name="Normal 3 4 9 4 2 4" xfId="16552"/>
    <cellStyle name="Normal 3 4 9 4 2 5" xfId="16553"/>
    <cellStyle name="Normal 3 4 9 4 2 6" xfId="16554"/>
    <cellStyle name="Normal 3 4 9 4 2 7" xfId="16555"/>
    <cellStyle name="Normal 3 4 9 4 2 8" xfId="16556"/>
    <cellStyle name="Normal 3 4 9 4 2 9" xfId="16557"/>
    <cellStyle name="Normal 3 4 9 4 3" xfId="16558"/>
    <cellStyle name="Normal 3 4 9 4 4" xfId="16559"/>
    <cellStyle name="Normal 3 4 9 4 5" xfId="16560"/>
    <cellStyle name="Normal 3 4 9 4 6" xfId="16561"/>
    <cellStyle name="Normal 3 4 9 4 7" xfId="16562"/>
    <cellStyle name="Normal 3 4 9 4 8" xfId="16563"/>
    <cellStyle name="Normal 3 4 9 4 9" xfId="16564"/>
    <cellStyle name="Normal 3 4 9 5" xfId="16565"/>
    <cellStyle name="Normal 3 4 9 5 10" xfId="16566"/>
    <cellStyle name="Normal 3 4 9 5 11" xfId="16567"/>
    <cellStyle name="Normal 3 4 9 5 12" xfId="16568"/>
    <cellStyle name="Normal 3 4 9 5 13" xfId="16569"/>
    <cellStyle name="Normal 3 4 9 5 14" xfId="16570"/>
    <cellStyle name="Normal 3 4 9 5 2" xfId="16571"/>
    <cellStyle name="Normal 3 4 9 5 3" xfId="16572"/>
    <cellStyle name="Normal 3 4 9 5 4" xfId="16573"/>
    <cellStyle name="Normal 3 4 9 5 5" xfId="16574"/>
    <cellStyle name="Normal 3 4 9 5 6" xfId="16575"/>
    <cellStyle name="Normal 3 4 9 5 7" xfId="16576"/>
    <cellStyle name="Normal 3 4 9 5 8" xfId="16577"/>
    <cellStyle name="Normal 3 4 9 5 9" xfId="16578"/>
    <cellStyle name="Normal 3 4 9 6" xfId="16579"/>
    <cellStyle name="Normal 3 4 9 6 10" xfId="16580"/>
    <cellStyle name="Normal 3 4 9 6 11" xfId="16581"/>
    <cellStyle name="Normal 3 4 9 6 12" xfId="16582"/>
    <cellStyle name="Normal 3 4 9 6 13" xfId="16583"/>
    <cellStyle name="Normal 3 4 9 6 14" xfId="16584"/>
    <cellStyle name="Normal 3 4 9 6 2" xfId="16585"/>
    <cellStyle name="Normal 3 4 9 6 3" xfId="16586"/>
    <cellStyle name="Normal 3 4 9 6 4" xfId="16587"/>
    <cellStyle name="Normal 3 4 9 6 5" xfId="16588"/>
    <cellStyle name="Normal 3 4 9 6 6" xfId="16589"/>
    <cellStyle name="Normal 3 4 9 6 7" xfId="16590"/>
    <cellStyle name="Normal 3 4 9 6 8" xfId="16591"/>
    <cellStyle name="Normal 3 4 9 6 9" xfId="16592"/>
    <cellStyle name="Normal 3 4 9 7" xfId="16593"/>
    <cellStyle name="Normal 3 4 9 7 10" xfId="16594"/>
    <cellStyle name="Normal 3 4 9 7 11" xfId="16595"/>
    <cellStyle name="Normal 3 4 9 7 12" xfId="16596"/>
    <cellStyle name="Normal 3 4 9 7 13" xfId="16597"/>
    <cellStyle name="Normal 3 4 9 7 14" xfId="16598"/>
    <cellStyle name="Normal 3 4 9 7 2" xfId="16599"/>
    <cellStyle name="Normal 3 4 9 7 3" xfId="16600"/>
    <cellStyle name="Normal 3 4 9 7 4" xfId="16601"/>
    <cellStyle name="Normal 3 4 9 7 5" xfId="16602"/>
    <cellStyle name="Normal 3 4 9 7 6" xfId="16603"/>
    <cellStyle name="Normal 3 4 9 7 7" xfId="16604"/>
    <cellStyle name="Normal 3 4 9 7 8" xfId="16605"/>
    <cellStyle name="Normal 3 4 9 7 9" xfId="16606"/>
    <cellStyle name="Normal 3 4 9 8" xfId="16607"/>
    <cellStyle name="Normal 3 4 9 8 10" xfId="16608"/>
    <cellStyle name="Normal 3 4 9 8 11" xfId="16609"/>
    <cellStyle name="Normal 3 4 9 8 12" xfId="16610"/>
    <cellStyle name="Normal 3 4 9 8 13" xfId="16611"/>
    <cellStyle name="Normal 3 4 9 8 14" xfId="16612"/>
    <cellStyle name="Normal 3 4 9 8 2" xfId="16613"/>
    <cellStyle name="Normal 3 4 9 8 3" xfId="16614"/>
    <cellStyle name="Normal 3 4 9 8 4" xfId="16615"/>
    <cellStyle name="Normal 3 4 9 8 5" xfId="16616"/>
    <cellStyle name="Normal 3 4 9 8 6" xfId="16617"/>
    <cellStyle name="Normal 3 4 9 8 7" xfId="16618"/>
    <cellStyle name="Normal 3 4 9 8 8" xfId="16619"/>
    <cellStyle name="Normal 3 4 9 8 9" xfId="16620"/>
    <cellStyle name="Normal 3 4 9 9" xfId="16621"/>
    <cellStyle name="Normal 3 4 9 9 10" xfId="16622"/>
    <cellStyle name="Normal 3 4 9 9 11" xfId="16623"/>
    <cellStyle name="Normal 3 4 9 9 12" xfId="16624"/>
    <cellStyle name="Normal 3 4 9 9 13" xfId="16625"/>
    <cellStyle name="Normal 3 4 9 9 14" xfId="16626"/>
    <cellStyle name="Normal 3 4 9 9 2" xfId="16627"/>
    <cellStyle name="Normal 3 4 9 9 3" xfId="16628"/>
    <cellStyle name="Normal 3 4 9 9 4" xfId="16629"/>
    <cellStyle name="Normal 3 4 9 9 5" xfId="16630"/>
    <cellStyle name="Normal 3 4 9 9 6" xfId="16631"/>
    <cellStyle name="Normal 3 4 9 9 7" xfId="16632"/>
    <cellStyle name="Normal 3 4 9 9 8" xfId="16633"/>
    <cellStyle name="Normal 3 4 9 9 9" xfId="16634"/>
    <cellStyle name="Normal 3 40" xfId="87"/>
    <cellStyle name="Normal 3 40 10" xfId="16635"/>
    <cellStyle name="Normal 3 40 11" xfId="16636"/>
    <cellStyle name="Normal 3 40 12" xfId="16637"/>
    <cellStyle name="Normal 3 40 13" xfId="16638"/>
    <cellStyle name="Normal 3 40 14" xfId="16639"/>
    <cellStyle name="Normal 3 40 2" xfId="16640"/>
    <cellStyle name="Normal 3 40 3" xfId="16641"/>
    <cellStyle name="Normal 3 40 4" xfId="16642"/>
    <cellStyle name="Normal 3 40 5" xfId="16643"/>
    <cellStyle name="Normal 3 40 6" xfId="16644"/>
    <cellStyle name="Normal 3 40 7" xfId="16645"/>
    <cellStyle name="Normal 3 40 8" xfId="16646"/>
    <cellStyle name="Normal 3 40 9" xfId="16647"/>
    <cellStyle name="Normal 3 41" xfId="16648"/>
    <cellStyle name="Normal 3 42" xfId="16649"/>
    <cellStyle name="Normal 3 43" xfId="16650"/>
    <cellStyle name="Normal 3 44" xfId="16651"/>
    <cellStyle name="Normal 3 45" xfId="16652"/>
    <cellStyle name="Normal 3 46" xfId="16653"/>
    <cellStyle name="Normal 3 47" xfId="16654"/>
    <cellStyle name="Normal 3 48" xfId="16655"/>
    <cellStyle name="Normal 3 49" xfId="16656"/>
    <cellStyle name="Normal 3 5" xfId="16657"/>
    <cellStyle name="Normal 3 5 10" xfId="16658"/>
    <cellStyle name="Normal 3 5 10 10" xfId="16659"/>
    <cellStyle name="Normal 3 5 10 11" xfId="16660"/>
    <cellStyle name="Normal 3 5 10 12" xfId="16661"/>
    <cellStyle name="Normal 3 5 10 13" xfId="16662"/>
    <cellStyle name="Normal 3 5 10 14" xfId="16663"/>
    <cellStyle name="Normal 3 5 10 2" xfId="16664"/>
    <cellStyle name="Normal 3 5 10 3" xfId="16665"/>
    <cellStyle name="Normal 3 5 10 4" xfId="16666"/>
    <cellStyle name="Normal 3 5 10 5" xfId="16667"/>
    <cellStyle name="Normal 3 5 10 6" xfId="16668"/>
    <cellStyle name="Normal 3 5 10 7" xfId="16669"/>
    <cellStyle name="Normal 3 5 10 8" xfId="16670"/>
    <cellStyle name="Normal 3 5 10 9" xfId="16671"/>
    <cellStyle name="Normal 3 5 11" xfId="16672"/>
    <cellStyle name="Normal 3 5 11 10" xfId="16673"/>
    <cellStyle name="Normal 3 5 11 11" xfId="16674"/>
    <cellStyle name="Normal 3 5 11 12" xfId="16675"/>
    <cellStyle name="Normal 3 5 11 13" xfId="16676"/>
    <cellStyle name="Normal 3 5 11 14" xfId="16677"/>
    <cellStyle name="Normal 3 5 11 2" xfId="16678"/>
    <cellStyle name="Normal 3 5 11 3" xfId="16679"/>
    <cellStyle name="Normal 3 5 11 4" xfId="16680"/>
    <cellStyle name="Normal 3 5 11 5" xfId="16681"/>
    <cellStyle name="Normal 3 5 11 6" xfId="16682"/>
    <cellStyle name="Normal 3 5 11 7" xfId="16683"/>
    <cellStyle name="Normal 3 5 11 8" xfId="16684"/>
    <cellStyle name="Normal 3 5 11 9" xfId="16685"/>
    <cellStyle name="Normal 3 5 12" xfId="16686"/>
    <cellStyle name="Normal 3 5 12 10" xfId="16687"/>
    <cellStyle name="Normal 3 5 12 11" xfId="16688"/>
    <cellStyle name="Normal 3 5 12 12" xfId="16689"/>
    <cellStyle name="Normal 3 5 12 13" xfId="16690"/>
    <cellStyle name="Normal 3 5 12 14" xfId="16691"/>
    <cellStyle name="Normal 3 5 12 2" xfId="16692"/>
    <cellStyle name="Normal 3 5 12 3" xfId="16693"/>
    <cellStyle name="Normal 3 5 12 4" xfId="16694"/>
    <cellStyle name="Normal 3 5 12 5" xfId="16695"/>
    <cellStyle name="Normal 3 5 12 6" xfId="16696"/>
    <cellStyle name="Normal 3 5 12 7" xfId="16697"/>
    <cellStyle name="Normal 3 5 12 8" xfId="16698"/>
    <cellStyle name="Normal 3 5 12 9" xfId="16699"/>
    <cellStyle name="Normal 3 5 13" xfId="16700"/>
    <cellStyle name="Normal 3 5 13 10" xfId="16701"/>
    <cellStyle name="Normal 3 5 13 11" xfId="16702"/>
    <cellStyle name="Normal 3 5 13 12" xfId="16703"/>
    <cellStyle name="Normal 3 5 13 13" xfId="16704"/>
    <cellStyle name="Normal 3 5 13 14" xfId="16705"/>
    <cellStyle name="Normal 3 5 13 2" xfId="16706"/>
    <cellStyle name="Normal 3 5 13 3" xfId="16707"/>
    <cellStyle name="Normal 3 5 13 4" xfId="16708"/>
    <cellStyle name="Normal 3 5 13 5" xfId="16709"/>
    <cellStyle name="Normal 3 5 13 6" xfId="16710"/>
    <cellStyle name="Normal 3 5 13 7" xfId="16711"/>
    <cellStyle name="Normal 3 5 13 8" xfId="16712"/>
    <cellStyle name="Normal 3 5 13 9" xfId="16713"/>
    <cellStyle name="Normal 3 5 14" xfId="16714"/>
    <cellStyle name="Normal 3 5 14 10" xfId="16715"/>
    <cellStyle name="Normal 3 5 14 11" xfId="16716"/>
    <cellStyle name="Normal 3 5 14 12" xfId="16717"/>
    <cellStyle name="Normal 3 5 14 13" xfId="16718"/>
    <cellStyle name="Normal 3 5 14 14" xfId="16719"/>
    <cellStyle name="Normal 3 5 14 2" xfId="16720"/>
    <cellStyle name="Normal 3 5 14 3" xfId="16721"/>
    <cellStyle name="Normal 3 5 14 4" xfId="16722"/>
    <cellStyle name="Normal 3 5 14 5" xfId="16723"/>
    <cellStyle name="Normal 3 5 14 6" xfId="16724"/>
    <cellStyle name="Normal 3 5 14 7" xfId="16725"/>
    <cellStyle name="Normal 3 5 14 8" xfId="16726"/>
    <cellStyle name="Normal 3 5 14 9" xfId="16727"/>
    <cellStyle name="Normal 3 5 15" xfId="16728"/>
    <cellStyle name="Normal 3 5 16" xfId="16729"/>
    <cellStyle name="Normal 3 5 17" xfId="16730"/>
    <cellStyle name="Normal 3 5 17 10" xfId="16731"/>
    <cellStyle name="Normal 3 5 17 11" xfId="16732"/>
    <cellStyle name="Normal 3 5 17 12" xfId="16733"/>
    <cellStyle name="Normal 3 5 17 13" xfId="16734"/>
    <cellStyle name="Normal 3 5 17 14" xfId="16735"/>
    <cellStyle name="Normal 3 5 17 2" xfId="16736"/>
    <cellStyle name="Normal 3 5 17 3" xfId="16737"/>
    <cellStyle name="Normal 3 5 17 4" xfId="16738"/>
    <cellStyle name="Normal 3 5 17 5" xfId="16739"/>
    <cellStyle name="Normal 3 5 17 6" xfId="16740"/>
    <cellStyle name="Normal 3 5 17 7" xfId="16741"/>
    <cellStyle name="Normal 3 5 17 8" xfId="16742"/>
    <cellStyle name="Normal 3 5 17 9" xfId="16743"/>
    <cellStyle name="Normal 3 5 18" xfId="16744"/>
    <cellStyle name="Normal 3 5 18 10" xfId="16745"/>
    <cellStyle name="Normal 3 5 18 11" xfId="16746"/>
    <cellStyle name="Normal 3 5 18 12" xfId="16747"/>
    <cellStyle name="Normal 3 5 18 13" xfId="16748"/>
    <cellStyle name="Normal 3 5 18 14" xfId="16749"/>
    <cellStyle name="Normal 3 5 18 2" xfId="16750"/>
    <cellStyle name="Normal 3 5 18 3" xfId="16751"/>
    <cellStyle name="Normal 3 5 18 4" xfId="16752"/>
    <cellStyle name="Normal 3 5 18 5" xfId="16753"/>
    <cellStyle name="Normal 3 5 18 6" xfId="16754"/>
    <cellStyle name="Normal 3 5 18 7" xfId="16755"/>
    <cellStyle name="Normal 3 5 18 8" xfId="16756"/>
    <cellStyle name="Normal 3 5 18 9" xfId="16757"/>
    <cellStyle name="Normal 3 5 2" xfId="16758"/>
    <cellStyle name="Normal 3 5 3" xfId="16759"/>
    <cellStyle name="Normal 3 5 3 10" xfId="16760"/>
    <cellStyle name="Normal 3 5 3 11" xfId="16761"/>
    <cellStyle name="Normal 3 5 3 12" xfId="16762"/>
    <cellStyle name="Normal 3 5 3 13" xfId="16763"/>
    <cellStyle name="Normal 3 5 3 14" xfId="16764"/>
    <cellStyle name="Normal 3 5 3 15" xfId="16765"/>
    <cellStyle name="Normal 3 5 3 16" xfId="16766"/>
    <cellStyle name="Normal 3 5 3 17" xfId="16767"/>
    <cellStyle name="Normal 3 5 3 2" xfId="16768"/>
    <cellStyle name="Normal 3 5 3 3" xfId="16769"/>
    <cellStyle name="Normal 3 5 3 4" xfId="16770"/>
    <cellStyle name="Normal 3 5 3 5" xfId="16771"/>
    <cellStyle name="Normal 3 5 3 6" xfId="16772"/>
    <cellStyle name="Normal 3 5 3 7" xfId="16773"/>
    <cellStyle name="Normal 3 5 3 8" xfId="16774"/>
    <cellStyle name="Normal 3 5 3 9" xfId="16775"/>
    <cellStyle name="Normal 3 5 4" xfId="16776"/>
    <cellStyle name="Normal 3 5 5" xfId="16777"/>
    <cellStyle name="Normal 3 5 6" xfId="16778"/>
    <cellStyle name="Normal 3 5 6 10" xfId="16779"/>
    <cellStyle name="Normal 3 5 6 11" xfId="16780"/>
    <cellStyle name="Normal 3 5 6 12" xfId="16781"/>
    <cellStyle name="Normal 3 5 6 13" xfId="16782"/>
    <cellStyle name="Normal 3 5 6 14" xfId="16783"/>
    <cellStyle name="Normal 3 5 6 15" xfId="16784"/>
    <cellStyle name="Normal 3 5 6 2" xfId="16785"/>
    <cellStyle name="Normal 3 5 6 2 10" xfId="16786"/>
    <cellStyle name="Normal 3 5 6 2 11" xfId="16787"/>
    <cellStyle name="Normal 3 5 6 2 12" xfId="16788"/>
    <cellStyle name="Normal 3 5 6 2 13" xfId="16789"/>
    <cellStyle name="Normal 3 5 6 2 14" xfId="16790"/>
    <cellStyle name="Normal 3 5 6 2 2" xfId="16791"/>
    <cellStyle name="Normal 3 5 6 2 3" xfId="16792"/>
    <cellStyle name="Normal 3 5 6 2 4" xfId="16793"/>
    <cellStyle name="Normal 3 5 6 2 5" xfId="16794"/>
    <cellStyle name="Normal 3 5 6 2 6" xfId="16795"/>
    <cellStyle name="Normal 3 5 6 2 7" xfId="16796"/>
    <cellStyle name="Normal 3 5 6 2 8" xfId="16797"/>
    <cellStyle name="Normal 3 5 6 2 9" xfId="16798"/>
    <cellStyle name="Normal 3 5 6 3" xfId="16799"/>
    <cellStyle name="Normal 3 5 6 4" xfId="16800"/>
    <cellStyle name="Normal 3 5 6 5" xfId="16801"/>
    <cellStyle name="Normal 3 5 6 6" xfId="16802"/>
    <cellStyle name="Normal 3 5 6 7" xfId="16803"/>
    <cellStyle name="Normal 3 5 6 8" xfId="16804"/>
    <cellStyle name="Normal 3 5 6 9" xfId="16805"/>
    <cellStyle name="Normal 3 5 7" xfId="16806"/>
    <cellStyle name="Normal 3 5 7 10" xfId="16807"/>
    <cellStyle name="Normal 3 5 7 11" xfId="16808"/>
    <cellStyle name="Normal 3 5 7 12" xfId="16809"/>
    <cellStyle name="Normal 3 5 7 13" xfId="16810"/>
    <cellStyle name="Normal 3 5 7 14" xfId="16811"/>
    <cellStyle name="Normal 3 5 7 15" xfId="16812"/>
    <cellStyle name="Normal 3 5 7 2" xfId="16813"/>
    <cellStyle name="Normal 3 5 7 2 10" xfId="16814"/>
    <cellStyle name="Normal 3 5 7 2 11" xfId="16815"/>
    <cellStyle name="Normal 3 5 7 2 12" xfId="16816"/>
    <cellStyle name="Normal 3 5 7 2 13" xfId="16817"/>
    <cellStyle name="Normal 3 5 7 2 14" xfId="16818"/>
    <cellStyle name="Normal 3 5 7 2 2" xfId="16819"/>
    <cellStyle name="Normal 3 5 7 2 3" xfId="16820"/>
    <cellStyle name="Normal 3 5 7 2 4" xfId="16821"/>
    <cellStyle name="Normal 3 5 7 2 5" xfId="16822"/>
    <cellStyle name="Normal 3 5 7 2 6" xfId="16823"/>
    <cellStyle name="Normal 3 5 7 2 7" xfId="16824"/>
    <cellStyle name="Normal 3 5 7 2 8" xfId="16825"/>
    <cellStyle name="Normal 3 5 7 2 9" xfId="16826"/>
    <cellStyle name="Normal 3 5 7 3" xfId="16827"/>
    <cellStyle name="Normal 3 5 7 4" xfId="16828"/>
    <cellStyle name="Normal 3 5 7 5" xfId="16829"/>
    <cellStyle name="Normal 3 5 7 6" xfId="16830"/>
    <cellStyle name="Normal 3 5 7 7" xfId="16831"/>
    <cellStyle name="Normal 3 5 7 8" xfId="16832"/>
    <cellStyle name="Normal 3 5 7 9" xfId="16833"/>
    <cellStyle name="Normal 3 5 8" xfId="16834"/>
    <cellStyle name="Normal 3 5 8 10" xfId="16835"/>
    <cellStyle name="Normal 3 5 8 11" xfId="16836"/>
    <cellStyle name="Normal 3 5 8 12" xfId="16837"/>
    <cellStyle name="Normal 3 5 8 13" xfId="16838"/>
    <cellStyle name="Normal 3 5 8 14" xfId="16839"/>
    <cellStyle name="Normal 3 5 8 15" xfId="16840"/>
    <cellStyle name="Normal 3 5 8 2" xfId="16841"/>
    <cellStyle name="Normal 3 5 8 2 10" xfId="16842"/>
    <cellStyle name="Normal 3 5 8 2 11" xfId="16843"/>
    <cellStyle name="Normal 3 5 8 2 12" xfId="16844"/>
    <cellStyle name="Normal 3 5 8 2 13" xfId="16845"/>
    <cellStyle name="Normal 3 5 8 2 14" xfId="16846"/>
    <cellStyle name="Normal 3 5 8 2 2" xfId="16847"/>
    <cellStyle name="Normal 3 5 8 2 3" xfId="16848"/>
    <cellStyle name="Normal 3 5 8 2 4" xfId="16849"/>
    <cellStyle name="Normal 3 5 8 2 5" xfId="16850"/>
    <cellStyle name="Normal 3 5 8 2 6" xfId="16851"/>
    <cellStyle name="Normal 3 5 8 2 7" xfId="16852"/>
    <cellStyle name="Normal 3 5 8 2 8" xfId="16853"/>
    <cellStyle name="Normal 3 5 8 2 9" xfId="16854"/>
    <cellStyle name="Normal 3 5 8 3" xfId="16855"/>
    <cellStyle name="Normal 3 5 8 4" xfId="16856"/>
    <cellStyle name="Normal 3 5 8 5" xfId="16857"/>
    <cellStyle name="Normal 3 5 8 6" xfId="16858"/>
    <cellStyle name="Normal 3 5 8 7" xfId="16859"/>
    <cellStyle name="Normal 3 5 8 8" xfId="16860"/>
    <cellStyle name="Normal 3 5 8 9" xfId="16861"/>
    <cellStyle name="Normal 3 5 9" xfId="16862"/>
    <cellStyle name="Normal 3 5 9 10" xfId="16863"/>
    <cellStyle name="Normal 3 5 9 11" xfId="16864"/>
    <cellStyle name="Normal 3 5 9 12" xfId="16865"/>
    <cellStyle name="Normal 3 5 9 13" xfId="16866"/>
    <cellStyle name="Normal 3 5 9 14" xfId="16867"/>
    <cellStyle name="Normal 3 5 9 2" xfId="16868"/>
    <cellStyle name="Normal 3 5 9 3" xfId="16869"/>
    <cellStyle name="Normal 3 5 9 4" xfId="16870"/>
    <cellStyle name="Normal 3 5 9 5" xfId="16871"/>
    <cellStyle name="Normal 3 5 9 6" xfId="16872"/>
    <cellStyle name="Normal 3 5 9 7" xfId="16873"/>
    <cellStyle name="Normal 3 5 9 8" xfId="16874"/>
    <cellStyle name="Normal 3 5 9 9" xfId="16875"/>
    <cellStyle name="Normal 3 50" xfId="16876"/>
    <cellStyle name="Normal 3 51" xfId="16877"/>
    <cellStyle name="Normal 3 52" xfId="16878"/>
    <cellStyle name="Normal 3 53" xfId="16879"/>
    <cellStyle name="Normal 3 54" xfId="16880"/>
    <cellStyle name="Normal 3 55" xfId="16881"/>
    <cellStyle name="Normal 3 6" xfId="16882"/>
    <cellStyle name="Normal 3 6 10" xfId="16883"/>
    <cellStyle name="Normal 3 6 11" xfId="16884"/>
    <cellStyle name="Normal 3 6 11 10" xfId="16885"/>
    <cellStyle name="Normal 3 6 11 11" xfId="16886"/>
    <cellStyle name="Normal 3 6 11 12" xfId="16887"/>
    <cellStyle name="Normal 3 6 11 13" xfId="16888"/>
    <cellStyle name="Normal 3 6 11 14" xfId="16889"/>
    <cellStyle name="Normal 3 6 11 15" xfId="16890"/>
    <cellStyle name="Normal 3 6 11 16" xfId="16891"/>
    <cellStyle name="Normal 3 6 11 17" xfId="16892"/>
    <cellStyle name="Normal 3 6 11 2" xfId="16893"/>
    <cellStyle name="Normal 3 6 11 3" xfId="16894"/>
    <cellStyle name="Normal 3 6 11 4" xfId="16895"/>
    <cellStyle name="Normal 3 6 11 5" xfId="16896"/>
    <cellStyle name="Normal 3 6 11 6" xfId="16897"/>
    <cellStyle name="Normal 3 6 11 7" xfId="16898"/>
    <cellStyle name="Normal 3 6 11 8" xfId="16899"/>
    <cellStyle name="Normal 3 6 11 9" xfId="16900"/>
    <cellStyle name="Normal 3 6 12" xfId="16901"/>
    <cellStyle name="Normal 3 6 13" xfId="16902"/>
    <cellStyle name="Normal 3 6 14" xfId="16903"/>
    <cellStyle name="Normal 3 6 14 10" xfId="16904"/>
    <cellStyle name="Normal 3 6 14 11" xfId="16905"/>
    <cellStyle name="Normal 3 6 14 12" xfId="16906"/>
    <cellStyle name="Normal 3 6 14 13" xfId="16907"/>
    <cellStyle name="Normal 3 6 14 14" xfId="16908"/>
    <cellStyle name="Normal 3 6 14 15" xfId="16909"/>
    <cellStyle name="Normal 3 6 14 2" xfId="16910"/>
    <cellStyle name="Normal 3 6 14 2 10" xfId="16911"/>
    <cellStyle name="Normal 3 6 14 2 11" xfId="16912"/>
    <cellStyle name="Normal 3 6 14 2 12" xfId="16913"/>
    <cellStyle name="Normal 3 6 14 2 13" xfId="16914"/>
    <cellStyle name="Normal 3 6 14 2 14" xfId="16915"/>
    <cellStyle name="Normal 3 6 14 2 2" xfId="16916"/>
    <cellStyle name="Normal 3 6 14 2 3" xfId="16917"/>
    <cellStyle name="Normal 3 6 14 2 4" xfId="16918"/>
    <cellStyle name="Normal 3 6 14 2 5" xfId="16919"/>
    <cellStyle name="Normal 3 6 14 2 6" xfId="16920"/>
    <cellStyle name="Normal 3 6 14 2 7" xfId="16921"/>
    <cellStyle name="Normal 3 6 14 2 8" xfId="16922"/>
    <cellStyle name="Normal 3 6 14 2 9" xfId="16923"/>
    <cellStyle name="Normal 3 6 14 3" xfId="16924"/>
    <cellStyle name="Normal 3 6 14 4" xfId="16925"/>
    <cellStyle name="Normal 3 6 14 5" xfId="16926"/>
    <cellStyle name="Normal 3 6 14 6" xfId="16927"/>
    <cellStyle name="Normal 3 6 14 7" xfId="16928"/>
    <cellStyle name="Normal 3 6 14 8" xfId="16929"/>
    <cellStyle name="Normal 3 6 14 9" xfId="16930"/>
    <cellStyle name="Normal 3 6 15" xfId="16931"/>
    <cellStyle name="Normal 3 6 15 10" xfId="16932"/>
    <cellStyle name="Normal 3 6 15 11" xfId="16933"/>
    <cellStyle name="Normal 3 6 15 12" xfId="16934"/>
    <cellStyle name="Normal 3 6 15 13" xfId="16935"/>
    <cellStyle name="Normal 3 6 15 14" xfId="16936"/>
    <cellStyle name="Normal 3 6 15 15" xfId="16937"/>
    <cellStyle name="Normal 3 6 15 2" xfId="16938"/>
    <cellStyle name="Normal 3 6 15 2 10" xfId="16939"/>
    <cellStyle name="Normal 3 6 15 2 11" xfId="16940"/>
    <cellStyle name="Normal 3 6 15 2 12" xfId="16941"/>
    <cellStyle name="Normal 3 6 15 2 13" xfId="16942"/>
    <cellStyle name="Normal 3 6 15 2 14" xfId="16943"/>
    <cellStyle name="Normal 3 6 15 2 2" xfId="16944"/>
    <cellStyle name="Normal 3 6 15 2 3" xfId="16945"/>
    <cellStyle name="Normal 3 6 15 2 4" xfId="16946"/>
    <cellStyle name="Normal 3 6 15 2 5" xfId="16947"/>
    <cellStyle name="Normal 3 6 15 2 6" xfId="16948"/>
    <cellStyle name="Normal 3 6 15 2 7" xfId="16949"/>
    <cellStyle name="Normal 3 6 15 2 8" xfId="16950"/>
    <cellStyle name="Normal 3 6 15 2 9" xfId="16951"/>
    <cellStyle name="Normal 3 6 15 3" xfId="16952"/>
    <cellStyle name="Normal 3 6 15 4" xfId="16953"/>
    <cellStyle name="Normal 3 6 15 5" xfId="16954"/>
    <cellStyle name="Normal 3 6 15 6" xfId="16955"/>
    <cellStyle name="Normal 3 6 15 7" xfId="16956"/>
    <cellStyle name="Normal 3 6 15 8" xfId="16957"/>
    <cellStyle name="Normal 3 6 15 9" xfId="16958"/>
    <cellStyle name="Normal 3 6 16" xfId="16959"/>
    <cellStyle name="Normal 3 6 16 10" xfId="16960"/>
    <cellStyle name="Normal 3 6 16 11" xfId="16961"/>
    <cellStyle name="Normal 3 6 16 12" xfId="16962"/>
    <cellStyle name="Normal 3 6 16 13" xfId="16963"/>
    <cellStyle name="Normal 3 6 16 14" xfId="16964"/>
    <cellStyle name="Normal 3 6 16 15" xfId="16965"/>
    <cellStyle name="Normal 3 6 16 2" xfId="16966"/>
    <cellStyle name="Normal 3 6 16 2 10" xfId="16967"/>
    <cellStyle name="Normal 3 6 16 2 11" xfId="16968"/>
    <cellStyle name="Normal 3 6 16 2 12" xfId="16969"/>
    <cellStyle name="Normal 3 6 16 2 13" xfId="16970"/>
    <cellStyle name="Normal 3 6 16 2 14" xfId="16971"/>
    <cellStyle name="Normal 3 6 16 2 2" xfId="16972"/>
    <cellStyle name="Normal 3 6 16 2 3" xfId="16973"/>
    <cellStyle name="Normal 3 6 16 2 4" xfId="16974"/>
    <cellStyle name="Normal 3 6 16 2 5" xfId="16975"/>
    <cellStyle name="Normal 3 6 16 2 6" xfId="16976"/>
    <cellStyle name="Normal 3 6 16 2 7" xfId="16977"/>
    <cellStyle name="Normal 3 6 16 2 8" xfId="16978"/>
    <cellStyle name="Normal 3 6 16 2 9" xfId="16979"/>
    <cellStyle name="Normal 3 6 16 3" xfId="16980"/>
    <cellStyle name="Normal 3 6 16 4" xfId="16981"/>
    <cellStyle name="Normal 3 6 16 5" xfId="16982"/>
    <cellStyle name="Normal 3 6 16 6" xfId="16983"/>
    <cellStyle name="Normal 3 6 16 7" xfId="16984"/>
    <cellStyle name="Normal 3 6 16 8" xfId="16985"/>
    <cellStyle name="Normal 3 6 16 9" xfId="16986"/>
    <cellStyle name="Normal 3 6 17" xfId="16987"/>
    <cellStyle name="Normal 3 6 17 10" xfId="16988"/>
    <cellStyle name="Normal 3 6 17 11" xfId="16989"/>
    <cellStyle name="Normal 3 6 17 12" xfId="16990"/>
    <cellStyle name="Normal 3 6 17 13" xfId="16991"/>
    <cellStyle name="Normal 3 6 17 14" xfId="16992"/>
    <cellStyle name="Normal 3 6 17 2" xfId="16993"/>
    <cellStyle name="Normal 3 6 17 3" xfId="16994"/>
    <cellStyle name="Normal 3 6 17 4" xfId="16995"/>
    <cellStyle name="Normal 3 6 17 5" xfId="16996"/>
    <cellStyle name="Normal 3 6 17 6" xfId="16997"/>
    <cellStyle name="Normal 3 6 17 7" xfId="16998"/>
    <cellStyle name="Normal 3 6 17 8" xfId="16999"/>
    <cellStyle name="Normal 3 6 17 9" xfId="17000"/>
    <cellStyle name="Normal 3 6 18" xfId="17001"/>
    <cellStyle name="Normal 3 6 18 10" xfId="17002"/>
    <cellStyle name="Normal 3 6 18 11" xfId="17003"/>
    <cellStyle name="Normal 3 6 18 12" xfId="17004"/>
    <cellStyle name="Normal 3 6 18 13" xfId="17005"/>
    <cellStyle name="Normal 3 6 18 14" xfId="17006"/>
    <cellStyle name="Normal 3 6 18 2" xfId="17007"/>
    <cellStyle name="Normal 3 6 18 3" xfId="17008"/>
    <cellStyle name="Normal 3 6 18 4" xfId="17009"/>
    <cellStyle name="Normal 3 6 18 5" xfId="17010"/>
    <cellStyle name="Normal 3 6 18 6" xfId="17011"/>
    <cellStyle name="Normal 3 6 18 7" xfId="17012"/>
    <cellStyle name="Normal 3 6 18 8" xfId="17013"/>
    <cellStyle name="Normal 3 6 18 9" xfId="17014"/>
    <cellStyle name="Normal 3 6 19" xfId="17015"/>
    <cellStyle name="Normal 3 6 19 10" xfId="17016"/>
    <cellStyle name="Normal 3 6 19 11" xfId="17017"/>
    <cellStyle name="Normal 3 6 19 12" xfId="17018"/>
    <cellStyle name="Normal 3 6 19 13" xfId="17019"/>
    <cellStyle name="Normal 3 6 19 14" xfId="17020"/>
    <cellStyle name="Normal 3 6 19 2" xfId="17021"/>
    <cellStyle name="Normal 3 6 19 3" xfId="17022"/>
    <cellStyle name="Normal 3 6 19 4" xfId="17023"/>
    <cellStyle name="Normal 3 6 19 5" xfId="17024"/>
    <cellStyle name="Normal 3 6 19 6" xfId="17025"/>
    <cellStyle name="Normal 3 6 19 7" xfId="17026"/>
    <cellStyle name="Normal 3 6 19 8" xfId="17027"/>
    <cellStyle name="Normal 3 6 19 9" xfId="17028"/>
    <cellStyle name="Normal 3 6 2" xfId="17029"/>
    <cellStyle name="Normal 3 6 20" xfId="17030"/>
    <cellStyle name="Normal 3 6 20 10" xfId="17031"/>
    <cellStyle name="Normal 3 6 20 11" xfId="17032"/>
    <cellStyle name="Normal 3 6 20 12" xfId="17033"/>
    <cellStyle name="Normal 3 6 20 13" xfId="17034"/>
    <cellStyle name="Normal 3 6 20 14" xfId="17035"/>
    <cellStyle name="Normal 3 6 20 2" xfId="17036"/>
    <cellStyle name="Normal 3 6 20 3" xfId="17037"/>
    <cellStyle name="Normal 3 6 20 4" xfId="17038"/>
    <cellStyle name="Normal 3 6 20 5" xfId="17039"/>
    <cellStyle name="Normal 3 6 20 6" xfId="17040"/>
    <cellStyle name="Normal 3 6 20 7" xfId="17041"/>
    <cellStyle name="Normal 3 6 20 8" xfId="17042"/>
    <cellStyle name="Normal 3 6 20 9" xfId="17043"/>
    <cellStyle name="Normal 3 6 21" xfId="17044"/>
    <cellStyle name="Normal 3 6 21 10" xfId="17045"/>
    <cellStyle name="Normal 3 6 21 11" xfId="17046"/>
    <cellStyle name="Normal 3 6 21 12" xfId="17047"/>
    <cellStyle name="Normal 3 6 21 13" xfId="17048"/>
    <cellStyle name="Normal 3 6 21 14" xfId="17049"/>
    <cellStyle name="Normal 3 6 21 2" xfId="17050"/>
    <cellStyle name="Normal 3 6 21 3" xfId="17051"/>
    <cellStyle name="Normal 3 6 21 4" xfId="17052"/>
    <cellStyle name="Normal 3 6 21 5" xfId="17053"/>
    <cellStyle name="Normal 3 6 21 6" xfId="17054"/>
    <cellStyle name="Normal 3 6 21 7" xfId="17055"/>
    <cellStyle name="Normal 3 6 21 8" xfId="17056"/>
    <cellStyle name="Normal 3 6 21 9" xfId="17057"/>
    <cellStyle name="Normal 3 6 22" xfId="17058"/>
    <cellStyle name="Normal 3 6 22 10" xfId="17059"/>
    <cellStyle name="Normal 3 6 22 11" xfId="17060"/>
    <cellStyle name="Normal 3 6 22 12" xfId="17061"/>
    <cellStyle name="Normal 3 6 22 13" xfId="17062"/>
    <cellStyle name="Normal 3 6 22 14" xfId="17063"/>
    <cellStyle name="Normal 3 6 22 2" xfId="17064"/>
    <cellStyle name="Normal 3 6 22 3" xfId="17065"/>
    <cellStyle name="Normal 3 6 22 4" xfId="17066"/>
    <cellStyle name="Normal 3 6 22 5" xfId="17067"/>
    <cellStyle name="Normal 3 6 22 6" xfId="17068"/>
    <cellStyle name="Normal 3 6 22 7" xfId="17069"/>
    <cellStyle name="Normal 3 6 22 8" xfId="17070"/>
    <cellStyle name="Normal 3 6 22 9" xfId="17071"/>
    <cellStyle name="Normal 3 6 23" xfId="17072"/>
    <cellStyle name="Normal 3 6 24" xfId="17073"/>
    <cellStyle name="Normal 3 6 25" xfId="17074"/>
    <cellStyle name="Normal 3 6 25 10" xfId="17075"/>
    <cellStyle name="Normal 3 6 25 11" xfId="17076"/>
    <cellStyle name="Normal 3 6 25 12" xfId="17077"/>
    <cellStyle name="Normal 3 6 25 13" xfId="17078"/>
    <cellStyle name="Normal 3 6 25 14" xfId="17079"/>
    <cellStyle name="Normal 3 6 25 2" xfId="17080"/>
    <cellStyle name="Normal 3 6 25 3" xfId="17081"/>
    <cellStyle name="Normal 3 6 25 4" xfId="17082"/>
    <cellStyle name="Normal 3 6 25 5" xfId="17083"/>
    <cellStyle name="Normal 3 6 25 6" xfId="17084"/>
    <cellStyle name="Normal 3 6 25 7" xfId="17085"/>
    <cellStyle name="Normal 3 6 25 8" xfId="17086"/>
    <cellStyle name="Normal 3 6 25 9" xfId="17087"/>
    <cellStyle name="Normal 3 6 26" xfId="17088"/>
    <cellStyle name="Normal 3 6 26 10" xfId="17089"/>
    <cellStyle name="Normal 3 6 26 11" xfId="17090"/>
    <cellStyle name="Normal 3 6 26 12" xfId="17091"/>
    <cellStyle name="Normal 3 6 26 13" xfId="17092"/>
    <cellStyle name="Normal 3 6 26 14" xfId="17093"/>
    <cellStyle name="Normal 3 6 26 2" xfId="17094"/>
    <cellStyle name="Normal 3 6 26 3" xfId="17095"/>
    <cellStyle name="Normal 3 6 26 4" xfId="17096"/>
    <cellStyle name="Normal 3 6 26 5" xfId="17097"/>
    <cellStyle name="Normal 3 6 26 6" xfId="17098"/>
    <cellStyle name="Normal 3 6 26 7" xfId="17099"/>
    <cellStyle name="Normal 3 6 26 8" xfId="17100"/>
    <cellStyle name="Normal 3 6 26 9" xfId="17101"/>
    <cellStyle name="Normal 3 6 3" xfId="17102"/>
    <cellStyle name="Normal 3 6 4" xfId="17103"/>
    <cellStyle name="Normal 3 6 5" xfId="17104"/>
    <cellStyle name="Normal 3 6 6" xfId="17105"/>
    <cellStyle name="Normal 3 6 7" xfId="17106"/>
    <cellStyle name="Normal 3 6 8" xfId="17107"/>
    <cellStyle name="Normal 3 6 9" xfId="17108"/>
    <cellStyle name="Normal 3 7" xfId="17109"/>
    <cellStyle name="Normal 3 7 10" xfId="17110"/>
    <cellStyle name="Normal 3 7 11" xfId="17111"/>
    <cellStyle name="Normal 3 7 11 10" xfId="17112"/>
    <cellStyle name="Normal 3 7 11 11" xfId="17113"/>
    <cellStyle name="Normal 3 7 11 12" xfId="17114"/>
    <cellStyle name="Normal 3 7 11 13" xfId="17115"/>
    <cellStyle name="Normal 3 7 11 14" xfId="17116"/>
    <cellStyle name="Normal 3 7 11 15" xfId="17117"/>
    <cellStyle name="Normal 3 7 11 16" xfId="17118"/>
    <cellStyle name="Normal 3 7 11 17" xfId="17119"/>
    <cellStyle name="Normal 3 7 11 2" xfId="17120"/>
    <cellStyle name="Normal 3 7 11 3" xfId="17121"/>
    <cellStyle name="Normal 3 7 11 4" xfId="17122"/>
    <cellStyle name="Normal 3 7 11 5" xfId="17123"/>
    <cellStyle name="Normal 3 7 11 6" xfId="17124"/>
    <cellStyle name="Normal 3 7 11 7" xfId="17125"/>
    <cellStyle name="Normal 3 7 11 8" xfId="17126"/>
    <cellStyle name="Normal 3 7 11 9" xfId="17127"/>
    <cellStyle name="Normal 3 7 12" xfId="17128"/>
    <cellStyle name="Normal 3 7 13" xfId="17129"/>
    <cellStyle name="Normal 3 7 14" xfId="17130"/>
    <cellStyle name="Normal 3 7 14 10" xfId="17131"/>
    <cellStyle name="Normal 3 7 14 11" xfId="17132"/>
    <cellStyle name="Normal 3 7 14 12" xfId="17133"/>
    <cellStyle name="Normal 3 7 14 13" xfId="17134"/>
    <cellStyle name="Normal 3 7 14 14" xfId="17135"/>
    <cellStyle name="Normal 3 7 14 15" xfId="17136"/>
    <cellStyle name="Normal 3 7 14 2" xfId="17137"/>
    <cellStyle name="Normal 3 7 14 2 10" xfId="17138"/>
    <cellStyle name="Normal 3 7 14 2 11" xfId="17139"/>
    <cellStyle name="Normal 3 7 14 2 12" xfId="17140"/>
    <cellStyle name="Normal 3 7 14 2 13" xfId="17141"/>
    <cellStyle name="Normal 3 7 14 2 14" xfId="17142"/>
    <cellStyle name="Normal 3 7 14 2 2" xfId="17143"/>
    <cellStyle name="Normal 3 7 14 2 3" xfId="17144"/>
    <cellStyle name="Normal 3 7 14 2 4" xfId="17145"/>
    <cellStyle name="Normal 3 7 14 2 5" xfId="17146"/>
    <cellStyle name="Normal 3 7 14 2 6" xfId="17147"/>
    <cellStyle name="Normal 3 7 14 2 7" xfId="17148"/>
    <cellStyle name="Normal 3 7 14 2 8" xfId="17149"/>
    <cellStyle name="Normal 3 7 14 2 9" xfId="17150"/>
    <cellStyle name="Normal 3 7 14 3" xfId="17151"/>
    <cellStyle name="Normal 3 7 14 4" xfId="17152"/>
    <cellStyle name="Normal 3 7 14 5" xfId="17153"/>
    <cellStyle name="Normal 3 7 14 6" xfId="17154"/>
    <cellStyle name="Normal 3 7 14 7" xfId="17155"/>
    <cellStyle name="Normal 3 7 14 8" xfId="17156"/>
    <cellStyle name="Normal 3 7 14 9" xfId="17157"/>
    <cellStyle name="Normal 3 7 15" xfId="17158"/>
    <cellStyle name="Normal 3 7 15 10" xfId="17159"/>
    <cellStyle name="Normal 3 7 15 11" xfId="17160"/>
    <cellStyle name="Normal 3 7 15 12" xfId="17161"/>
    <cellStyle name="Normal 3 7 15 13" xfId="17162"/>
    <cellStyle name="Normal 3 7 15 14" xfId="17163"/>
    <cellStyle name="Normal 3 7 15 15" xfId="17164"/>
    <cellStyle name="Normal 3 7 15 2" xfId="17165"/>
    <cellStyle name="Normal 3 7 15 2 10" xfId="17166"/>
    <cellStyle name="Normal 3 7 15 2 11" xfId="17167"/>
    <cellStyle name="Normal 3 7 15 2 12" xfId="17168"/>
    <cellStyle name="Normal 3 7 15 2 13" xfId="17169"/>
    <cellStyle name="Normal 3 7 15 2 14" xfId="17170"/>
    <cellStyle name="Normal 3 7 15 2 2" xfId="17171"/>
    <cellStyle name="Normal 3 7 15 2 3" xfId="17172"/>
    <cellStyle name="Normal 3 7 15 2 4" xfId="17173"/>
    <cellStyle name="Normal 3 7 15 2 5" xfId="17174"/>
    <cellStyle name="Normal 3 7 15 2 6" xfId="17175"/>
    <cellStyle name="Normal 3 7 15 2 7" xfId="17176"/>
    <cellStyle name="Normal 3 7 15 2 8" xfId="17177"/>
    <cellStyle name="Normal 3 7 15 2 9" xfId="17178"/>
    <cellStyle name="Normal 3 7 15 3" xfId="17179"/>
    <cellStyle name="Normal 3 7 15 4" xfId="17180"/>
    <cellStyle name="Normal 3 7 15 5" xfId="17181"/>
    <cellStyle name="Normal 3 7 15 6" xfId="17182"/>
    <cellStyle name="Normal 3 7 15 7" xfId="17183"/>
    <cellStyle name="Normal 3 7 15 8" xfId="17184"/>
    <cellStyle name="Normal 3 7 15 9" xfId="17185"/>
    <cellStyle name="Normal 3 7 16" xfId="17186"/>
    <cellStyle name="Normal 3 7 16 10" xfId="17187"/>
    <cellStyle name="Normal 3 7 16 11" xfId="17188"/>
    <cellStyle name="Normal 3 7 16 12" xfId="17189"/>
    <cellStyle name="Normal 3 7 16 13" xfId="17190"/>
    <cellStyle name="Normal 3 7 16 14" xfId="17191"/>
    <cellStyle name="Normal 3 7 16 15" xfId="17192"/>
    <cellStyle name="Normal 3 7 16 2" xfId="17193"/>
    <cellStyle name="Normal 3 7 16 2 10" xfId="17194"/>
    <cellStyle name="Normal 3 7 16 2 11" xfId="17195"/>
    <cellStyle name="Normal 3 7 16 2 12" xfId="17196"/>
    <cellStyle name="Normal 3 7 16 2 13" xfId="17197"/>
    <cellStyle name="Normal 3 7 16 2 14" xfId="17198"/>
    <cellStyle name="Normal 3 7 16 2 2" xfId="17199"/>
    <cellStyle name="Normal 3 7 16 2 3" xfId="17200"/>
    <cellStyle name="Normal 3 7 16 2 4" xfId="17201"/>
    <cellStyle name="Normal 3 7 16 2 5" xfId="17202"/>
    <cellStyle name="Normal 3 7 16 2 6" xfId="17203"/>
    <cellStyle name="Normal 3 7 16 2 7" xfId="17204"/>
    <cellStyle name="Normal 3 7 16 2 8" xfId="17205"/>
    <cellStyle name="Normal 3 7 16 2 9" xfId="17206"/>
    <cellStyle name="Normal 3 7 16 3" xfId="17207"/>
    <cellStyle name="Normal 3 7 16 4" xfId="17208"/>
    <cellStyle name="Normal 3 7 16 5" xfId="17209"/>
    <cellStyle name="Normal 3 7 16 6" xfId="17210"/>
    <cellStyle name="Normal 3 7 16 7" xfId="17211"/>
    <cellStyle name="Normal 3 7 16 8" xfId="17212"/>
    <cellStyle name="Normal 3 7 16 9" xfId="17213"/>
    <cellStyle name="Normal 3 7 17" xfId="17214"/>
    <cellStyle name="Normal 3 7 17 10" xfId="17215"/>
    <cellStyle name="Normal 3 7 17 11" xfId="17216"/>
    <cellStyle name="Normal 3 7 17 12" xfId="17217"/>
    <cellStyle name="Normal 3 7 17 13" xfId="17218"/>
    <cellStyle name="Normal 3 7 17 14" xfId="17219"/>
    <cellStyle name="Normal 3 7 17 2" xfId="17220"/>
    <cellStyle name="Normal 3 7 17 3" xfId="17221"/>
    <cellStyle name="Normal 3 7 17 4" xfId="17222"/>
    <cellStyle name="Normal 3 7 17 5" xfId="17223"/>
    <cellStyle name="Normal 3 7 17 6" xfId="17224"/>
    <cellStyle name="Normal 3 7 17 7" xfId="17225"/>
    <cellStyle name="Normal 3 7 17 8" xfId="17226"/>
    <cellStyle name="Normal 3 7 17 9" xfId="17227"/>
    <cellStyle name="Normal 3 7 18" xfId="17228"/>
    <cellStyle name="Normal 3 7 18 10" xfId="17229"/>
    <cellStyle name="Normal 3 7 18 11" xfId="17230"/>
    <cellStyle name="Normal 3 7 18 12" xfId="17231"/>
    <cellStyle name="Normal 3 7 18 13" xfId="17232"/>
    <cellStyle name="Normal 3 7 18 14" xfId="17233"/>
    <cellStyle name="Normal 3 7 18 2" xfId="17234"/>
    <cellStyle name="Normal 3 7 18 3" xfId="17235"/>
    <cellStyle name="Normal 3 7 18 4" xfId="17236"/>
    <cellStyle name="Normal 3 7 18 5" xfId="17237"/>
    <cellStyle name="Normal 3 7 18 6" xfId="17238"/>
    <cellStyle name="Normal 3 7 18 7" xfId="17239"/>
    <cellStyle name="Normal 3 7 18 8" xfId="17240"/>
    <cellStyle name="Normal 3 7 18 9" xfId="17241"/>
    <cellStyle name="Normal 3 7 19" xfId="17242"/>
    <cellStyle name="Normal 3 7 19 10" xfId="17243"/>
    <cellStyle name="Normal 3 7 19 11" xfId="17244"/>
    <cellStyle name="Normal 3 7 19 12" xfId="17245"/>
    <cellStyle name="Normal 3 7 19 13" xfId="17246"/>
    <cellStyle name="Normal 3 7 19 14" xfId="17247"/>
    <cellStyle name="Normal 3 7 19 2" xfId="17248"/>
    <cellStyle name="Normal 3 7 19 3" xfId="17249"/>
    <cellStyle name="Normal 3 7 19 4" xfId="17250"/>
    <cellStyle name="Normal 3 7 19 5" xfId="17251"/>
    <cellStyle name="Normal 3 7 19 6" xfId="17252"/>
    <cellStyle name="Normal 3 7 19 7" xfId="17253"/>
    <cellStyle name="Normal 3 7 19 8" xfId="17254"/>
    <cellStyle name="Normal 3 7 19 9" xfId="17255"/>
    <cellStyle name="Normal 3 7 2" xfId="17256"/>
    <cellStyle name="Normal 3 7 20" xfId="17257"/>
    <cellStyle name="Normal 3 7 20 10" xfId="17258"/>
    <cellStyle name="Normal 3 7 20 11" xfId="17259"/>
    <cellStyle name="Normal 3 7 20 12" xfId="17260"/>
    <cellStyle name="Normal 3 7 20 13" xfId="17261"/>
    <cellStyle name="Normal 3 7 20 14" xfId="17262"/>
    <cellStyle name="Normal 3 7 20 2" xfId="17263"/>
    <cellStyle name="Normal 3 7 20 3" xfId="17264"/>
    <cellStyle name="Normal 3 7 20 4" xfId="17265"/>
    <cellStyle name="Normal 3 7 20 5" xfId="17266"/>
    <cellStyle name="Normal 3 7 20 6" xfId="17267"/>
    <cellStyle name="Normal 3 7 20 7" xfId="17268"/>
    <cellStyle name="Normal 3 7 20 8" xfId="17269"/>
    <cellStyle name="Normal 3 7 20 9" xfId="17270"/>
    <cellStyle name="Normal 3 7 21" xfId="17271"/>
    <cellStyle name="Normal 3 7 21 10" xfId="17272"/>
    <cellStyle name="Normal 3 7 21 11" xfId="17273"/>
    <cellStyle name="Normal 3 7 21 12" xfId="17274"/>
    <cellStyle name="Normal 3 7 21 13" xfId="17275"/>
    <cellStyle name="Normal 3 7 21 14" xfId="17276"/>
    <cellStyle name="Normal 3 7 21 2" xfId="17277"/>
    <cellStyle name="Normal 3 7 21 3" xfId="17278"/>
    <cellStyle name="Normal 3 7 21 4" xfId="17279"/>
    <cellStyle name="Normal 3 7 21 5" xfId="17280"/>
    <cellStyle name="Normal 3 7 21 6" xfId="17281"/>
    <cellStyle name="Normal 3 7 21 7" xfId="17282"/>
    <cellStyle name="Normal 3 7 21 8" xfId="17283"/>
    <cellStyle name="Normal 3 7 21 9" xfId="17284"/>
    <cellStyle name="Normal 3 7 22" xfId="17285"/>
    <cellStyle name="Normal 3 7 22 10" xfId="17286"/>
    <cellStyle name="Normal 3 7 22 11" xfId="17287"/>
    <cellStyle name="Normal 3 7 22 12" xfId="17288"/>
    <cellStyle name="Normal 3 7 22 13" xfId="17289"/>
    <cellStyle name="Normal 3 7 22 14" xfId="17290"/>
    <cellStyle name="Normal 3 7 22 2" xfId="17291"/>
    <cellStyle name="Normal 3 7 22 3" xfId="17292"/>
    <cellStyle name="Normal 3 7 22 4" xfId="17293"/>
    <cellStyle name="Normal 3 7 22 5" xfId="17294"/>
    <cellStyle name="Normal 3 7 22 6" xfId="17295"/>
    <cellStyle name="Normal 3 7 22 7" xfId="17296"/>
    <cellStyle name="Normal 3 7 22 8" xfId="17297"/>
    <cellStyle name="Normal 3 7 22 9" xfId="17298"/>
    <cellStyle name="Normal 3 7 23" xfId="17299"/>
    <cellStyle name="Normal 3 7 24" xfId="17300"/>
    <cellStyle name="Normal 3 7 25" xfId="17301"/>
    <cellStyle name="Normal 3 7 25 10" xfId="17302"/>
    <cellStyle name="Normal 3 7 25 11" xfId="17303"/>
    <cellStyle name="Normal 3 7 25 12" xfId="17304"/>
    <cellStyle name="Normal 3 7 25 13" xfId="17305"/>
    <cellStyle name="Normal 3 7 25 14" xfId="17306"/>
    <cellStyle name="Normal 3 7 25 2" xfId="17307"/>
    <cellStyle name="Normal 3 7 25 3" xfId="17308"/>
    <cellStyle name="Normal 3 7 25 4" xfId="17309"/>
    <cellStyle name="Normal 3 7 25 5" xfId="17310"/>
    <cellStyle name="Normal 3 7 25 6" xfId="17311"/>
    <cellStyle name="Normal 3 7 25 7" xfId="17312"/>
    <cellStyle name="Normal 3 7 25 8" xfId="17313"/>
    <cellStyle name="Normal 3 7 25 9" xfId="17314"/>
    <cellStyle name="Normal 3 7 26" xfId="17315"/>
    <cellStyle name="Normal 3 7 26 10" xfId="17316"/>
    <cellStyle name="Normal 3 7 26 11" xfId="17317"/>
    <cellStyle name="Normal 3 7 26 12" xfId="17318"/>
    <cellStyle name="Normal 3 7 26 13" xfId="17319"/>
    <cellStyle name="Normal 3 7 26 14" xfId="17320"/>
    <cellStyle name="Normal 3 7 26 2" xfId="17321"/>
    <cellStyle name="Normal 3 7 26 3" xfId="17322"/>
    <cellStyle name="Normal 3 7 26 4" xfId="17323"/>
    <cellStyle name="Normal 3 7 26 5" xfId="17324"/>
    <cellStyle name="Normal 3 7 26 6" xfId="17325"/>
    <cellStyle name="Normal 3 7 26 7" xfId="17326"/>
    <cellStyle name="Normal 3 7 26 8" xfId="17327"/>
    <cellStyle name="Normal 3 7 26 9" xfId="17328"/>
    <cellStyle name="Normal 3 7 3" xfId="17329"/>
    <cellStyle name="Normal 3 7 4" xfId="17330"/>
    <cellStyle name="Normal 3 7 5" xfId="17331"/>
    <cellStyle name="Normal 3 7 6" xfId="17332"/>
    <cellStyle name="Normal 3 7 7" xfId="17333"/>
    <cellStyle name="Normal 3 7 8" xfId="17334"/>
    <cellStyle name="Normal 3 7 9" xfId="17335"/>
    <cellStyle name="Normal 3 8" xfId="17336"/>
    <cellStyle name="Normal 3 8 10" xfId="17337"/>
    <cellStyle name="Normal 3 8 11" xfId="17338"/>
    <cellStyle name="Normal 3 8 11 10" xfId="17339"/>
    <cellStyle name="Normal 3 8 11 11" xfId="17340"/>
    <cellStyle name="Normal 3 8 11 12" xfId="17341"/>
    <cellStyle name="Normal 3 8 11 13" xfId="17342"/>
    <cellStyle name="Normal 3 8 11 14" xfId="17343"/>
    <cellStyle name="Normal 3 8 11 15" xfId="17344"/>
    <cellStyle name="Normal 3 8 11 16" xfId="17345"/>
    <cellStyle name="Normal 3 8 11 17" xfId="17346"/>
    <cellStyle name="Normal 3 8 11 2" xfId="17347"/>
    <cellStyle name="Normal 3 8 11 3" xfId="17348"/>
    <cellStyle name="Normal 3 8 11 4" xfId="17349"/>
    <cellStyle name="Normal 3 8 11 5" xfId="17350"/>
    <cellStyle name="Normal 3 8 11 6" xfId="17351"/>
    <cellStyle name="Normal 3 8 11 7" xfId="17352"/>
    <cellStyle name="Normal 3 8 11 8" xfId="17353"/>
    <cellStyle name="Normal 3 8 11 9" xfId="17354"/>
    <cellStyle name="Normal 3 8 12" xfId="17355"/>
    <cellStyle name="Normal 3 8 13" xfId="17356"/>
    <cellStyle name="Normal 3 8 14" xfId="17357"/>
    <cellStyle name="Normal 3 8 14 10" xfId="17358"/>
    <cellStyle name="Normal 3 8 14 11" xfId="17359"/>
    <cellStyle name="Normal 3 8 14 12" xfId="17360"/>
    <cellStyle name="Normal 3 8 14 13" xfId="17361"/>
    <cellStyle name="Normal 3 8 14 14" xfId="17362"/>
    <cellStyle name="Normal 3 8 14 15" xfId="17363"/>
    <cellStyle name="Normal 3 8 14 2" xfId="17364"/>
    <cellStyle name="Normal 3 8 14 2 10" xfId="17365"/>
    <cellStyle name="Normal 3 8 14 2 11" xfId="17366"/>
    <cellStyle name="Normal 3 8 14 2 12" xfId="17367"/>
    <cellStyle name="Normal 3 8 14 2 13" xfId="17368"/>
    <cellStyle name="Normal 3 8 14 2 14" xfId="17369"/>
    <cellStyle name="Normal 3 8 14 2 2" xfId="17370"/>
    <cellStyle name="Normal 3 8 14 2 3" xfId="17371"/>
    <cellStyle name="Normal 3 8 14 2 4" xfId="17372"/>
    <cellStyle name="Normal 3 8 14 2 5" xfId="17373"/>
    <cellStyle name="Normal 3 8 14 2 6" xfId="17374"/>
    <cellStyle name="Normal 3 8 14 2 7" xfId="17375"/>
    <cellStyle name="Normal 3 8 14 2 8" xfId="17376"/>
    <cellStyle name="Normal 3 8 14 2 9" xfId="17377"/>
    <cellStyle name="Normal 3 8 14 3" xfId="17378"/>
    <cellStyle name="Normal 3 8 14 4" xfId="17379"/>
    <cellStyle name="Normal 3 8 14 5" xfId="17380"/>
    <cellStyle name="Normal 3 8 14 6" xfId="17381"/>
    <cellStyle name="Normal 3 8 14 7" xfId="17382"/>
    <cellStyle name="Normal 3 8 14 8" xfId="17383"/>
    <cellStyle name="Normal 3 8 14 9" xfId="17384"/>
    <cellStyle name="Normal 3 8 15" xfId="17385"/>
    <cellStyle name="Normal 3 8 15 10" xfId="17386"/>
    <cellStyle name="Normal 3 8 15 11" xfId="17387"/>
    <cellStyle name="Normal 3 8 15 12" xfId="17388"/>
    <cellStyle name="Normal 3 8 15 13" xfId="17389"/>
    <cellStyle name="Normal 3 8 15 14" xfId="17390"/>
    <cellStyle name="Normal 3 8 15 15" xfId="17391"/>
    <cellStyle name="Normal 3 8 15 2" xfId="17392"/>
    <cellStyle name="Normal 3 8 15 2 10" xfId="17393"/>
    <cellStyle name="Normal 3 8 15 2 11" xfId="17394"/>
    <cellStyle name="Normal 3 8 15 2 12" xfId="17395"/>
    <cellStyle name="Normal 3 8 15 2 13" xfId="17396"/>
    <cellStyle name="Normal 3 8 15 2 14" xfId="17397"/>
    <cellStyle name="Normal 3 8 15 2 2" xfId="17398"/>
    <cellStyle name="Normal 3 8 15 2 3" xfId="17399"/>
    <cellStyle name="Normal 3 8 15 2 4" xfId="17400"/>
    <cellStyle name="Normal 3 8 15 2 5" xfId="17401"/>
    <cellStyle name="Normal 3 8 15 2 6" xfId="17402"/>
    <cellStyle name="Normal 3 8 15 2 7" xfId="17403"/>
    <cellStyle name="Normal 3 8 15 2 8" xfId="17404"/>
    <cellStyle name="Normal 3 8 15 2 9" xfId="17405"/>
    <cellStyle name="Normal 3 8 15 3" xfId="17406"/>
    <cellStyle name="Normal 3 8 15 4" xfId="17407"/>
    <cellStyle name="Normal 3 8 15 5" xfId="17408"/>
    <cellStyle name="Normal 3 8 15 6" xfId="17409"/>
    <cellStyle name="Normal 3 8 15 7" xfId="17410"/>
    <cellStyle name="Normal 3 8 15 8" xfId="17411"/>
    <cellStyle name="Normal 3 8 15 9" xfId="17412"/>
    <cellStyle name="Normal 3 8 16" xfId="17413"/>
    <cellStyle name="Normal 3 8 16 10" xfId="17414"/>
    <cellStyle name="Normal 3 8 16 11" xfId="17415"/>
    <cellStyle name="Normal 3 8 16 12" xfId="17416"/>
    <cellStyle name="Normal 3 8 16 13" xfId="17417"/>
    <cellStyle name="Normal 3 8 16 14" xfId="17418"/>
    <cellStyle name="Normal 3 8 16 15" xfId="17419"/>
    <cellStyle name="Normal 3 8 16 2" xfId="17420"/>
    <cellStyle name="Normal 3 8 16 2 10" xfId="17421"/>
    <cellStyle name="Normal 3 8 16 2 11" xfId="17422"/>
    <cellStyle name="Normal 3 8 16 2 12" xfId="17423"/>
    <cellStyle name="Normal 3 8 16 2 13" xfId="17424"/>
    <cellStyle name="Normal 3 8 16 2 14" xfId="17425"/>
    <cellStyle name="Normal 3 8 16 2 2" xfId="17426"/>
    <cellStyle name="Normal 3 8 16 2 3" xfId="17427"/>
    <cellStyle name="Normal 3 8 16 2 4" xfId="17428"/>
    <cellStyle name="Normal 3 8 16 2 5" xfId="17429"/>
    <cellStyle name="Normal 3 8 16 2 6" xfId="17430"/>
    <cellStyle name="Normal 3 8 16 2 7" xfId="17431"/>
    <cellStyle name="Normal 3 8 16 2 8" xfId="17432"/>
    <cellStyle name="Normal 3 8 16 2 9" xfId="17433"/>
    <cellStyle name="Normal 3 8 16 3" xfId="17434"/>
    <cellStyle name="Normal 3 8 16 4" xfId="17435"/>
    <cellStyle name="Normal 3 8 16 5" xfId="17436"/>
    <cellStyle name="Normal 3 8 16 6" xfId="17437"/>
    <cellStyle name="Normal 3 8 16 7" xfId="17438"/>
    <cellStyle name="Normal 3 8 16 8" xfId="17439"/>
    <cellStyle name="Normal 3 8 16 9" xfId="17440"/>
    <cellStyle name="Normal 3 8 17" xfId="17441"/>
    <cellStyle name="Normal 3 8 17 10" xfId="17442"/>
    <cellStyle name="Normal 3 8 17 11" xfId="17443"/>
    <cellStyle name="Normal 3 8 17 12" xfId="17444"/>
    <cellStyle name="Normal 3 8 17 13" xfId="17445"/>
    <cellStyle name="Normal 3 8 17 14" xfId="17446"/>
    <cellStyle name="Normal 3 8 17 2" xfId="17447"/>
    <cellStyle name="Normal 3 8 17 3" xfId="17448"/>
    <cellStyle name="Normal 3 8 17 4" xfId="17449"/>
    <cellStyle name="Normal 3 8 17 5" xfId="17450"/>
    <cellStyle name="Normal 3 8 17 6" xfId="17451"/>
    <cellStyle name="Normal 3 8 17 7" xfId="17452"/>
    <cellStyle name="Normal 3 8 17 8" xfId="17453"/>
    <cellStyle name="Normal 3 8 17 9" xfId="17454"/>
    <cellStyle name="Normal 3 8 18" xfId="17455"/>
    <cellStyle name="Normal 3 8 18 10" xfId="17456"/>
    <cellStyle name="Normal 3 8 18 11" xfId="17457"/>
    <cellStyle name="Normal 3 8 18 12" xfId="17458"/>
    <cellStyle name="Normal 3 8 18 13" xfId="17459"/>
    <cellStyle name="Normal 3 8 18 14" xfId="17460"/>
    <cellStyle name="Normal 3 8 18 2" xfId="17461"/>
    <cellStyle name="Normal 3 8 18 3" xfId="17462"/>
    <cellStyle name="Normal 3 8 18 4" xfId="17463"/>
    <cellStyle name="Normal 3 8 18 5" xfId="17464"/>
    <cellStyle name="Normal 3 8 18 6" xfId="17465"/>
    <cellStyle name="Normal 3 8 18 7" xfId="17466"/>
    <cellStyle name="Normal 3 8 18 8" xfId="17467"/>
    <cellStyle name="Normal 3 8 18 9" xfId="17468"/>
    <cellStyle name="Normal 3 8 19" xfId="17469"/>
    <cellStyle name="Normal 3 8 19 10" xfId="17470"/>
    <cellStyle name="Normal 3 8 19 11" xfId="17471"/>
    <cellStyle name="Normal 3 8 19 12" xfId="17472"/>
    <cellStyle name="Normal 3 8 19 13" xfId="17473"/>
    <cellStyle name="Normal 3 8 19 14" xfId="17474"/>
    <cellStyle name="Normal 3 8 19 2" xfId="17475"/>
    <cellStyle name="Normal 3 8 19 3" xfId="17476"/>
    <cellStyle name="Normal 3 8 19 4" xfId="17477"/>
    <cellStyle name="Normal 3 8 19 5" xfId="17478"/>
    <cellStyle name="Normal 3 8 19 6" xfId="17479"/>
    <cellStyle name="Normal 3 8 19 7" xfId="17480"/>
    <cellStyle name="Normal 3 8 19 8" xfId="17481"/>
    <cellStyle name="Normal 3 8 19 9" xfId="17482"/>
    <cellStyle name="Normal 3 8 2" xfId="17483"/>
    <cellStyle name="Normal 3 8 20" xfId="17484"/>
    <cellStyle name="Normal 3 8 20 10" xfId="17485"/>
    <cellStyle name="Normal 3 8 20 11" xfId="17486"/>
    <cellStyle name="Normal 3 8 20 12" xfId="17487"/>
    <cellStyle name="Normal 3 8 20 13" xfId="17488"/>
    <cellStyle name="Normal 3 8 20 14" xfId="17489"/>
    <cellStyle name="Normal 3 8 20 2" xfId="17490"/>
    <cellStyle name="Normal 3 8 20 3" xfId="17491"/>
    <cellStyle name="Normal 3 8 20 4" xfId="17492"/>
    <cellStyle name="Normal 3 8 20 5" xfId="17493"/>
    <cellStyle name="Normal 3 8 20 6" xfId="17494"/>
    <cellStyle name="Normal 3 8 20 7" xfId="17495"/>
    <cellStyle name="Normal 3 8 20 8" xfId="17496"/>
    <cellStyle name="Normal 3 8 20 9" xfId="17497"/>
    <cellStyle name="Normal 3 8 21" xfId="17498"/>
    <cellStyle name="Normal 3 8 21 10" xfId="17499"/>
    <cellStyle name="Normal 3 8 21 11" xfId="17500"/>
    <cellStyle name="Normal 3 8 21 12" xfId="17501"/>
    <cellStyle name="Normal 3 8 21 13" xfId="17502"/>
    <cellStyle name="Normal 3 8 21 14" xfId="17503"/>
    <cellStyle name="Normal 3 8 21 2" xfId="17504"/>
    <cellStyle name="Normal 3 8 21 3" xfId="17505"/>
    <cellStyle name="Normal 3 8 21 4" xfId="17506"/>
    <cellStyle name="Normal 3 8 21 5" xfId="17507"/>
    <cellStyle name="Normal 3 8 21 6" xfId="17508"/>
    <cellStyle name="Normal 3 8 21 7" xfId="17509"/>
    <cellStyle name="Normal 3 8 21 8" xfId="17510"/>
    <cellStyle name="Normal 3 8 21 9" xfId="17511"/>
    <cellStyle name="Normal 3 8 22" xfId="17512"/>
    <cellStyle name="Normal 3 8 22 10" xfId="17513"/>
    <cellStyle name="Normal 3 8 22 11" xfId="17514"/>
    <cellStyle name="Normal 3 8 22 12" xfId="17515"/>
    <cellStyle name="Normal 3 8 22 13" xfId="17516"/>
    <cellStyle name="Normal 3 8 22 14" xfId="17517"/>
    <cellStyle name="Normal 3 8 22 2" xfId="17518"/>
    <cellStyle name="Normal 3 8 22 3" xfId="17519"/>
    <cellStyle name="Normal 3 8 22 4" xfId="17520"/>
    <cellStyle name="Normal 3 8 22 5" xfId="17521"/>
    <cellStyle name="Normal 3 8 22 6" xfId="17522"/>
    <cellStyle name="Normal 3 8 22 7" xfId="17523"/>
    <cellStyle name="Normal 3 8 22 8" xfId="17524"/>
    <cellStyle name="Normal 3 8 22 9" xfId="17525"/>
    <cellStyle name="Normal 3 8 23" xfId="17526"/>
    <cellStyle name="Normal 3 8 24" xfId="17527"/>
    <cellStyle name="Normal 3 8 25" xfId="17528"/>
    <cellStyle name="Normal 3 8 25 10" xfId="17529"/>
    <cellStyle name="Normal 3 8 25 11" xfId="17530"/>
    <cellStyle name="Normal 3 8 25 12" xfId="17531"/>
    <cellStyle name="Normal 3 8 25 13" xfId="17532"/>
    <cellStyle name="Normal 3 8 25 14" xfId="17533"/>
    <cellStyle name="Normal 3 8 25 2" xfId="17534"/>
    <cellStyle name="Normal 3 8 25 3" xfId="17535"/>
    <cellStyle name="Normal 3 8 25 4" xfId="17536"/>
    <cellStyle name="Normal 3 8 25 5" xfId="17537"/>
    <cellStyle name="Normal 3 8 25 6" xfId="17538"/>
    <cellStyle name="Normal 3 8 25 7" xfId="17539"/>
    <cellStyle name="Normal 3 8 25 8" xfId="17540"/>
    <cellStyle name="Normal 3 8 25 9" xfId="17541"/>
    <cellStyle name="Normal 3 8 26" xfId="17542"/>
    <cellStyle name="Normal 3 8 26 10" xfId="17543"/>
    <cellStyle name="Normal 3 8 26 11" xfId="17544"/>
    <cellStyle name="Normal 3 8 26 12" xfId="17545"/>
    <cellStyle name="Normal 3 8 26 13" xfId="17546"/>
    <cellStyle name="Normal 3 8 26 14" xfId="17547"/>
    <cellStyle name="Normal 3 8 26 2" xfId="17548"/>
    <cellStyle name="Normal 3 8 26 3" xfId="17549"/>
    <cellStyle name="Normal 3 8 26 4" xfId="17550"/>
    <cellStyle name="Normal 3 8 26 5" xfId="17551"/>
    <cellStyle name="Normal 3 8 26 6" xfId="17552"/>
    <cellStyle name="Normal 3 8 26 7" xfId="17553"/>
    <cellStyle name="Normal 3 8 26 8" xfId="17554"/>
    <cellStyle name="Normal 3 8 26 9" xfId="17555"/>
    <cellStyle name="Normal 3 8 3" xfId="17556"/>
    <cellStyle name="Normal 3 8 4" xfId="17557"/>
    <cellStyle name="Normal 3 8 5" xfId="17558"/>
    <cellStyle name="Normal 3 8 6" xfId="17559"/>
    <cellStyle name="Normal 3 8 7" xfId="17560"/>
    <cellStyle name="Normal 3 8 8" xfId="17561"/>
    <cellStyle name="Normal 3 8 9" xfId="17562"/>
    <cellStyle name="Normal 3 9" xfId="17563"/>
    <cellStyle name="Normal 3 9 10" xfId="17564"/>
    <cellStyle name="Normal 3 9 11" xfId="17565"/>
    <cellStyle name="Normal 3 9 11 10" xfId="17566"/>
    <cellStyle name="Normal 3 9 11 11" xfId="17567"/>
    <cellStyle name="Normal 3 9 11 12" xfId="17568"/>
    <cellStyle name="Normal 3 9 11 13" xfId="17569"/>
    <cellStyle name="Normal 3 9 11 14" xfId="17570"/>
    <cellStyle name="Normal 3 9 11 15" xfId="17571"/>
    <cellStyle name="Normal 3 9 11 16" xfId="17572"/>
    <cellStyle name="Normal 3 9 11 17" xfId="17573"/>
    <cellStyle name="Normal 3 9 11 2" xfId="17574"/>
    <cellStyle name="Normal 3 9 11 3" xfId="17575"/>
    <cellStyle name="Normal 3 9 11 4" xfId="17576"/>
    <cellStyle name="Normal 3 9 11 5" xfId="17577"/>
    <cellStyle name="Normal 3 9 11 6" xfId="17578"/>
    <cellStyle name="Normal 3 9 11 7" xfId="17579"/>
    <cellStyle name="Normal 3 9 11 8" xfId="17580"/>
    <cellStyle name="Normal 3 9 11 9" xfId="17581"/>
    <cellStyle name="Normal 3 9 12" xfId="17582"/>
    <cellStyle name="Normal 3 9 13" xfId="17583"/>
    <cellStyle name="Normal 3 9 14" xfId="17584"/>
    <cellStyle name="Normal 3 9 14 10" xfId="17585"/>
    <cellStyle name="Normal 3 9 14 11" xfId="17586"/>
    <cellStyle name="Normal 3 9 14 12" xfId="17587"/>
    <cellStyle name="Normal 3 9 14 13" xfId="17588"/>
    <cellStyle name="Normal 3 9 14 14" xfId="17589"/>
    <cellStyle name="Normal 3 9 14 15" xfId="17590"/>
    <cellStyle name="Normal 3 9 14 2" xfId="17591"/>
    <cellStyle name="Normal 3 9 14 2 10" xfId="17592"/>
    <cellStyle name="Normal 3 9 14 2 11" xfId="17593"/>
    <cellStyle name="Normal 3 9 14 2 12" xfId="17594"/>
    <cellStyle name="Normal 3 9 14 2 13" xfId="17595"/>
    <cellStyle name="Normal 3 9 14 2 14" xfId="17596"/>
    <cellStyle name="Normal 3 9 14 2 2" xfId="17597"/>
    <cellStyle name="Normal 3 9 14 2 3" xfId="17598"/>
    <cellStyle name="Normal 3 9 14 2 4" xfId="17599"/>
    <cellStyle name="Normal 3 9 14 2 5" xfId="17600"/>
    <cellStyle name="Normal 3 9 14 2 6" xfId="17601"/>
    <cellStyle name="Normal 3 9 14 2 7" xfId="17602"/>
    <cellStyle name="Normal 3 9 14 2 8" xfId="17603"/>
    <cellStyle name="Normal 3 9 14 2 9" xfId="17604"/>
    <cellStyle name="Normal 3 9 14 3" xfId="17605"/>
    <cellStyle name="Normal 3 9 14 4" xfId="17606"/>
    <cellStyle name="Normal 3 9 14 5" xfId="17607"/>
    <cellStyle name="Normal 3 9 14 6" xfId="17608"/>
    <cellStyle name="Normal 3 9 14 7" xfId="17609"/>
    <cellStyle name="Normal 3 9 14 8" xfId="17610"/>
    <cellStyle name="Normal 3 9 14 9" xfId="17611"/>
    <cellStyle name="Normal 3 9 15" xfId="17612"/>
    <cellStyle name="Normal 3 9 15 10" xfId="17613"/>
    <cellStyle name="Normal 3 9 15 11" xfId="17614"/>
    <cellStyle name="Normal 3 9 15 12" xfId="17615"/>
    <cellStyle name="Normal 3 9 15 13" xfId="17616"/>
    <cellStyle name="Normal 3 9 15 14" xfId="17617"/>
    <cellStyle name="Normal 3 9 15 15" xfId="17618"/>
    <cellStyle name="Normal 3 9 15 2" xfId="17619"/>
    <cellStyle name="Normal 3 9 15 2 10" xfId="17620"/>
    <cellStyle name="Normal 3 9 15 2 11" xfId="17621"/>
    <cellStyle name="Normal 3 9 15 2 12" xfId="17622"/>
    <cellStyle name="Normal 3 9 15 2 13" xfId="17623"/>
    <cellStyle name="Normal 3 9 15 2 14" xfId="17624"/>
    <cellStyle name="Normal 3 9 15 2 2" xfId="17625"/>
    <cellStyle name="Normal 3 9 15 2 3" xfId="17626"/>
    <cellStyle name="Normal 3 9 15 2 4" xfId="17627"/>
    <cellStyle name="Normal 3 9 15 2 5" xfId="17628"/>
    <cellStyle name="Normal 3 9 15 2 6" xfId="17629"/>
    <cellStyle name="Normal 3 9 15 2 7" xfId="17630"/>
    <cellStyle name="Normal 3 9 15 2 8" xfId="17631"/>
    <cellStyle name="Normal 3 9 15 2 9" xfId="17632"/>
    <cellStyle name="Normal 3 9 15 3" xfId="17633"/>
    <cellStyle name="Normal 3 9 15 4" xfId="17634"/>
    <cellStyle name="Normal 3 9 15 5" xfId="17635"/>
    <cellStyle name="Normal 3 9 15 6" xfId="17636"/>
    <cellStyle name="Normal 3 9 15 7" xfId="17637"/>
    <cellStyle name="Normal 3 9 15 8" xfId="17638"/>
    <cellStyle name="Normal 3 9 15 9" xfId="17639"/>
    <cellStyle name="Normal 3 9 16" xfId="17640"/>
    <cellStyle name="Normal 3 9 16 10" xfId="17641"/>
    <cellStyle name="Normal 3 9 16 11" xfId="17642"/>
    <cellStyle name="Normal 3 9 16 12" xfId="17643"/>
    <cellStyle name="Normal 3 9 16 13" xfId="17644"/>
    <cellStyle name="Normal 3 9 16 14" xfId="17645"/>
    <cellStyle name="Normal 3 9 16 15" xfId="17646"/>
    <cellStyle name="Normal 3 9 16 2" xfId="17647"/>
    <cellStyle name="Normal 3 9 16 2 10" xfId="17648"/>
    <cellStyle name="Normal 3 9 16 2 11" xfId="17649"/>
    <cellStyle name="Normal 3 9 16 2 12" xfId="17650"/>
    <cellStyle name="Normal 3 9 16 2 13" xfId="17651"/>
    <cellStyle name="Normal 3 9 16 2 14" xfId="17652"/>
    <cellStyle name="Normal 3 9 16 2 2" xfId="17653"/>
    <cellStyle name="Normal 3 9 16 2 3" xfId="17654"/>
    <cellStyle name="Normal 3 9 16 2 4" xfId="17655"/>
    <cellStyle name="Normal 3 9 16 2 5" xfId="17656"/>
    <cellStyle name="Normal 3 9 16 2 6" xfId="17657"/>
    <cellStyle name="Normal 3 9 16 2 7" xfId="17658"/>
    <cellStyle name="Normal 3 9 16 2 8" xfId="17659"/>
    <cellStyle name="Normal 3 9 16 2 9" xfId="17660"/>
    <cellStyle name="Normal 3 9 16 3" xfId="17661"/>
    <cellStyle name="Normal 3 9 16 4" xfId="17662"/>
    <cellStyle name="Normal 3 9 16 5" xfId="17663"/>
    <cellStyle name="Normal 3 9 16 6" xfId="17664"/>
    <cellStyle name="Normal 3 9 16 7" xfId="17665"/>
    <cellStyle name="Normal 3 9 16 8" xfId="17666"/>
    <cellStyle name="Normal 3 9 16 9" xfId="17667"/>
    <cellStyle name="Normal 3 9 17" xfId="17668"/>
    <cellStyle name="Normal 3 9 17 10" xfId="17669"/>
    <cellStyle name="Normal 3 9 17 11" xfId="17670"/>
    <cellStyle name="Normal 3 9 17 12" xfId="17671"/>
    <cellStyle name="Normal 3 9 17 13" xfId="17672"/>
    <cellStyle name="Normal 3 9 17 14" xfId="17673"/>
    <cellStyle name="Normal 3 9 17 2" xfId="17674"/>
    <cellStyle name="Normal 3 9 17 3" xfId="17675"/>
    <cellStyle name="Normal 3 9 17 4" xfId="17676"/>
    <cellStyle name="Normal 3 9 17 5" xfId="17677"/>
    <cellStyle name="Normal 3 9 17 6" xfId="17678"/>
    <cellStyle name="Normal 3 9 17 7" xfId="17679"/>
    <cellStyle name="Normal 3 9 17 8" xfId="17680"/>
    <cellStyle name="Normal 3 9 17 9" xfId="17681"/>
    <cellStyle name="Normal 3 9 18" xfId="17682"/>
    <cellStyle name="Normal 3 9 18 10" xfId="17683"/>
    <cellStyle name="Normal 3 9 18 11" xfId="17684"/>
    <cellStyle name="Normal 3 9 18 12" xfId="17685"/>
    <cellStyle name="Normal 3 9 18 13" xfId="17686"/>
    <cellStyle name="Normal 3 9 18 14" xfId="17687"/>
    <cellStyle name="Normal 3 9 18 2" xfId="17688"/>
    <cellStyle name="Normal 3 9 18 3" xfId="17689"/>
    <cellStyle name="Normal 3 9 18 4" xfId="17690"/>
    <cellStyle name="Normal 3 9 18 5" xfId="17691"/>
    <cellStyle name="Normal 3 9 18 6" xfId="17692"/>
    <cellStyle name="Normal 3 9 18 7" xfId="17693"/>
    <cellStyle name="Normal 3 9 18 8" xfId="17694"/>
    <cellStyle name="Normal 3 9 18 9" xfId="17695"/>
    <cellStyle name="Normal 3 9 19" xfId="17696"/>
    <cellStyle name="Normal 3 9 19 10" xfId="17697"/>
    <cellStyle name="Normal 3 9 19 11" xfId="17698"/>
    <cellStyle name="Normal 3 9 19 12" xfId="17699"/>
    <cellStyle name="Normal 3 9 19 13" xfId="17700"/>
    <cellStyle name="Normal 3 9 19 14" xfId="17701"/>
    <cellStyle name="Normal 3 9 19 2" xfId="17702"/>
    <cellStyle name="Normal 3 9 19 3" xfId="17703"/>
    <cellStyle name="Normal 3 9 19 4" xfId="17704"/>
    <cellStyle name="Normal 3 9 19 5" xfId="17705"/>
    <cellStyle name="Normal 3 9 19 6" xfId="17706"/>
    <cellStyle name="Normal 3 9 19 7" xfId="17707"/>
    <cellStyle name="Normal 3 9 19 8" xfId="17708"/>
    <cellStyle name="Normal 3 9 19 9" xfId="17709"/>
    <cellStyle name="Normal 3 9 2" xfId="17710"/>
    <cellStyle name="Normal 3 9 20" xfId="17711"/>
    <cellStyle name="Normal 3 9 20 10" xfId="17712"/>
    <cellStyle name="Normal 3 9 20 11" xfId="17713"/>
    <cellStyle name="Normal 3 9 20 12" xfId="17714"/>
    <cellStyle name="Normal 3 9 20 13" xfId="17715"/>
    <cellStyle name="Normal 3 9 20 14" xfId="17716"/>
    <cellStyle name="Normal 3 9 20 2" xfId="17717"/>
    <cellStyle name="Normal 3 9 20 3" xfId="17718"/>
    <cellStyle name="Normal 3 9 20 4" xfId="17719"/>
    <cellStyle name="Normal 3 9 20 5" xfId="17720"/>
    <cellStyle name="Normal 3 9 20 6" xfId="17721"/>
    <cellStyle name="Normal 3 9 20 7" xfId="17722"/>
    <cellStyle name="Normal 3 9 20 8" xfId="17723"/>
    <cellStyle name="Normal 3 9 20 9" xfId="17724"/>
    <cellStyle name="Normal 3 9 21" xfId="17725"/>
    <cellStyle name="Normal 3 9 21 10" xfId="17726"/>
    <cellStyle name="Normal 3 9 21 11" xfId="17727"/>
    <cellStyle name="Normal 3 9 21 12" xfId="17728"/>
    <cellStyle name="Normal 3 9 21 13" xfId="17729"/>
    <cellStyle name="Normal 3 9 21 14" xfId="17730"/>
    <cellStyle name="Normal 3 9 21 2" xfId="17731"/>
    <cellStyle name="Normal 3 9 21 3" xfId="17732"/>
    <cellStyle name="Normal 3 9 21 4" xfId="17733"/>
    <cellStyle name="Normal 3 9 21 5" xfId="17734"/>
    <cellStyle name="Normal 3 9 21 6" xfId="17735"/>
    <cellStyle name="Normal 3 9 21 7" xfId="17736"/>
    <cellStyle name="Normal 3 9 21 8" xfId="17737"/>
    <cellStyle name="Normal 3 9 21 9" xfId="17738"/>
    <cellStyle name="Normal 3 9 22" xfId="17739"/>
    <cellStyle name="Normal 3 9 22 10" xfId="17740"/>
    <cellStyle name="Normal 3 9 22 11" xfId="17741"/>
    <cellStyle name="Normal 3 9 22 12" xfId="17742"/>
    <cellStyle name="Normal 3 9 22 13" xfId="17743"/>
    <cellStyle name="Normal 3 9 22 14" xfId="17744"/>
    <cellStyle name="Normal 3 9 22 2" xfId="17745"/>
    <cellStyle name="Normal 3 9 22 3" xfId="17746"/>
    <cellStyle name="Normal 3 9 22 4" xfId="17747"/>
    <cellStyle name="Normal 3 9 22 5" xfId="17748"/>
    <cellStyle name="Normal 3 9 22 6" xfId="17749"/>
    <cellStyle name="Normal 3 9 22 7" xfId="17750"/>
    <cellStyle name="Normal 3 9 22 8" xfId="17751"/>
    <cellStyle name="Normal 3 9 22 9" xfId="17752"/>
    <cellStyle name="Normal 3 9 23" xfId="17753"/>
    <cellStyle name="Normal 3 9 24" xfId="17754"/>
    <cellStyle name="Normal 3 9 25" xfId="17755"/>
    <cellStyle name="Normal 3 9 25 10" xfId="17756"/>
    <cellStyle name="Normal 3 9 25 11" xfId="17757"/>
    <cellStyle name="Normal 3 9 25 12" xfId="17758"/>
    <cellStyle name="Normal 3 9 25 13" xfId="17759"/>
    <cellStyle name="Normal 3 9 25 14" xfId="17760"/>
    <cellStyle name="Normal 3 9 25 2" xfId="17761"/>
    <cellStyle name="Normal 3 9 25 3" xfId="17762"/>
    <cellStyle name="Normal 3 9 25 4" xfId="17763"/>
    <cellStyle name="Normal 3 9 25 5" xfId="17764"/>
    <cellStyle name="Normal 3 9 25 6" xfId="17765"/>
    <cellStyle name="Normal 3 9 25 7" xfId="17766"/>
    <cellStyle name="Normal 3 9 25 8" xfId="17767"/>
    <cellStyle name="Normal 3 9 25 9" xfId="17768"/>
    <cellStyle name="Normal 3 9 26" xfId="17769"/>
    <cellStyle name="Normal 3 9 26 10" xfId="17770"/>
    <cellStyle name="Normal 3 9 26 11" xfId="17771"/>
    <cellStyle name="Normal 3 9 26 12" xfId="17772"/>
    <cellStyle name="Normal 3 9 26 13" xfId="17773"/>
    <cellStyle name="Normal 3 9 26 14" xfId="17774"/>
    <cellStyle name="Normal 3 9 26 2" xfId="17775"/>
    <cellStyle name="Normal 3 9 26 3" xfId="17776"/>
    <cellStyle name="Normal 3 9 26 4" xfId="17777"/>
    <cellStyle name="Normal 3 9 26 5" xfId="17778"/>
    <cellStyle name="Normal 3 9 26 6" xfId="17779"/>
    <cellStyle name="Normal 3 9 26 7" xfId="17780"/>
    <cellStyle name="Normal 3 9 26 8" xfId="17781"/>
    <cellStyle name="Normal 3 9 26 9" xfId="17782"/>
    <cellStyle name="Normal 3 9 3" xfId="17783"/>
    <cellStyle name="Normal 3 9 4" xfId="17784"/>
    <cellStyle name="Normal 3 9 5" xfId="17785"/>
    <cellStyle name="Normal 3 9 6" xfId="17786"/>
    <cellStyle name="Normal 3 9 7" xfId="17787"/>
    <cellStyle name="Normal 3 9 8" xfId="17788"/>
    <cellStyle name="Normal 3 9 9" xfId="17789"/>
    <cellStyle name="Normal 3_01_ResLighting" xfId="17790"/>
    <cellStyle name="Normal 30" xfId="17791"/>
    <cellStyle name="Normal 30 2" xfId="17792"/>
    <cellStyle name="Normal 30 2 10" xfId="17793"/>
    <cellStyle name="Normal 30 2 10 10" xfId="17794"/>
    <cellStyle name="Normal 30 2 10 11" xfId="17795"/>
    <cellStyle name="Normal 30 2 10 12" xfId="17796"/>
    <cellStyle name="Normal 30 2 10 13" xfId="17797"/>
    <cellStyle name="Normal 30 2 10 14" xfId="17798"/>
    <cellStyle name="Normal 30 2 10 2" xfId="17799"/>
    <cellStyle name="Normal 30 2 10 3" xfId="17800"/>
    <cellStyle name="Normal 30 2 10 4" xfId="17801"/>
    <cellStyle name="Normal 30 2 10 5" xfId="17802"/>
    <cellStyle name="Normal 30 2 10 6" xfId="17803"/>
    <cellStyle name="Normal 30 2 10 7" xfId="17804"/>
    <cellStyle name="Normal 30 2 10 8" xfId="17805"/>
    <cellStyle name="Normal 30 2 10 9" xfId="17806"/>
    <cellStyle name="Normal 30 2 11" xfId="17807"/>
    <cellStyle name="Normal 30 2 11 10" xfId="17808"/>
    <cellStyle name="Normal 30 2 11 11" xfId="17809"/>
    <cellStyle name="Normal 30 2 11 12" xfId="17810"/>
    <cellStyle name="Normal 30 2 11 13" xfId="17811"/>
    <cellStyle name="Normal 30 2 11 14" xfId="17812"/>
    <cellStyle name="Normal 30 2 11 2" xfId="17813"/>
    <cellStyle name="Normal 30 2 11 3" xfId="17814"/>
    <cellStyle name="Normal 30 2 11 4" xfId="17815"/>
    <cellStyle name="Normal 30 2 11 5" xfId="17816"/>
    <cellStyle name="Normal 30 2 11 6" xfId="17817"/>
    <cellStyle name="Normal 30 2 11 7" xfId="17818"/>
    <cellStyle name="Normal 30 2 11 8" xfId="17819"/>
    <cellStyle name="Normal 30 2 11 9" xfId="17820"/>
    <cellStyle name="Normal 30 2 12" xfId="17821"/>
    <cellStyle name="Normal 30 2 12 10" xfId="17822"/>
    <cellStyle name="Normal 30 2 12 11" xfId="17823"/>
    <cellStyle name="Normal 30 2 12 12" xfId="17824"/>
    <cellStyle name="Normal 30 2 12 13" xfId="17825"/>
    <cellStyle name="Normal 30 2 12 14" xfId="17826"/>
    <cellStyle name="Normal 30 2 12 2" xfId="17827"/>
    <cellStyle name="Normal 30 2 12 3" xfId="17828"/>
    <cellStyle name="Normal 30 2 12 4" xfId="17829"/>
    <cellStyle name="Normal 30 2 12 5" xfId="17830"/>
    <cellStyle name="Normal 30 2 12 6" xfId="17831"/>
    <cellStyle name="Normal 30 2 12 7" xfId="17832"/>
    <cellStyle name="Normal 30 2 12 8" xfId="17833"/>
    <cellStyle name="Normal 30 2 12 9" xfId="17834"/>
    <cellStyle name="Normal 30 2 13" xfId="17835"/>
    <cellStyle name="Normal 30 2 13 10" xfId="17836"/>
    <cellStyle name="Normal 30 2 13 11" xfId="17837"/>
    <cellStyle name="Normal 30 2 13 12" xfId="17838"/>
    <cellStyle name="Normal 30 2 13 13" xfId="17839"/>
    <cellStyle name="Normal 30 2 13 14" xfId="17840"/>
    <cellStyle name="Normal 30 2 13 2" xfId="17841"/>
    <cellStyle name="Normal 30 2 13 3" xfId="17842"/>
    <cellStyle name="Normal 30 2 13 4" xfId="17843"/>
    <cellStyle name="Normal 30 2 13 5" xfId="17844"/>
    <cellStyle name="Normal 30 2 13 6" xfId="17845"/>
    <cellStyle name="Normal 30 2 13 7" xfId="17846"/>
    <cellStyle name="Normal 30 2 13 8" xfId="17847"/>
    <cellStyle name="Normal 30 2 13 9" xfId="17848"/>
    <cellStyle name="Normal 30 2 14" xfId="17849"/>
    <cellStyle name="Normal 30 2 14 10" xfId="17850"/>
    <cellStyle name="Normal 30 2 14 11" xfId="17851"/>
    <cellStyle name="Normal 30 2 14 12" xfId="17852"/>
    <cellStyle name="Normal 30 2 14 13" xfId="17853"/>
    <cellStyle name="Normal 30 2 14 14" xfId="17854"/>
    <cellStyle name="Normal 30 2 14 2" xfId="17855"/>
    <cellStyle name="Normal 30 2 14 3" xfId="17856"/>
    <cellStyle name="Normal 30 2 14 4" xfId="17857"/>
    <cellStyle name="Normal 30 2 14 5" xfId="17858"/>
    <cellStyle name="Normal 30 2 14 6" xfId="17859"/>
    <cellStyle name="Normal 30 2 14 7" xfId="17860"/>
    <cellStyle name="Normal 30 2 14 8" xfId="17861"/>
    <cellStyle name="Normal 30 2 14 9" xfId="17862"/>
    <cellStyle name="Normal 30 2 15" xfId="17863"/>
    <cellStyle name="Normal 30 2 15 10" xfId="17864"/>
    <cellStyle name="Normal 30 2 15 11" xfId="17865"/>
    <cellStyle name="Normal 30 2 15 12" xfId="17866"/>
    <cellStyle name="Normal 30 2 15 13" xfId="17867"/>
    <cellStyle name="Normal 30 2 15 14" xfId="17868"/>
    <cellStyle name="Normal 30 2 15 2" xfId="17869"/>
    <cellStyle name="Normal 30 2 15 3" xfId="17870"/>
    <cellStyle name="Normal 30 2 15 4" xfId="17871"/>
    <cellStyle name="Normal 30 2 15 5" xfId="17872"/>
    <cellStyle name="Normal 30 2 15 6" xfId="17873"/>
    <cellStyle name="Normal 30 2 15 7" xfId="17874"/>
    <cellStyle name="Normal 30 2 15 8" xfId="17875"/>
    <cellStyle name="Normal 30 2 15 9" xfId="17876"/>
    <cellStyle name="Normal 30 2 16" xfId="17877"/>
    <cellStyle name="Normal 30 2 17" xfId="17878"/>
    <cellStyle name="Normal 30 2 18" xfId="17879"/>
    <cellStyle name="Normal 30 2 19" xfId="17880"/>
    <cellStyle name="Normal 30 2 2" xfId="17881"/>
    <cellStyle name="Normal 30 2 2 10" xfId="17882"/>
    <cellStyle name="Normal 30 2 2 11" xfId="17883"/>
    <cellStyle name="Normal 30 2 2 12" xfId="17884"/>
    <cellStyle name="Normal 30 2 2 13" xfId="17885"/>
    <cellStyle name="Normal 30 2 2 14" xfId="17886"/>
    <cellStyle name="Normal 30 2 2 15" xfId="17887"/>
    <cellStyle name="Normal 30 2 2 2" xfId="17888"/>
    <cellStyle name="Normal 30 2 2 2 10" xfId="17889"/>
    <cellStyle name="Normal 30 2 2 2 11" xfId="17890"/>
    <cellStyle name="Normal 30 2 2 2 12" xfId="17891"/>
    <cellStyle name="Normal 30 2 2 2 13" xfId="17892"/>
    <cellStyle name="Normal 30 2 2 2 14" xfId="17893"/>
    <cellStyle name="Normal 30 2 2 2 2" xfId="17894"/>
    <cellStyle name="Normal 30 2 2 2 3" xfId="17895"/>
    <cellStyle name="Normal 30 2 2 2 4" xfId="17896"/>
    <cellStyle name="Normal 30 2 2 2 5" xfId="17897"/>
    <cellStyle name="Normal 30 2 2 2 6" xfId="17898"/>
    <cellStyle name="Normal 30 2 2 2 7" xfId="17899"/>
    <cellStyle name="Normal 30 2 2 2 8" xfId="17900"/>
    <cellStyle name="Normal 30 2 2 2 9" xfId="17901"/>
    <cellStyle name="Normal 30 2 2 3" xfId="17902"/>
    <cellStyle name="Normal 30 2 2 4" xfId="17903"/>
    <cellStyle name="Normal 30 2 2 5" xfId="17904"/>
    <cellStyle name="Normal 30 2 2 6" xfId="17905"/>
    <cellStyle name="Normal 30 2 2 7" xfId="17906"/>
    <cellStyle name="Normal 30 2 2 8" xfId="17907"/>
    <cellStyle name="Normal 30 2 2 9" xfId="17908"/>
    <cellStyle name="Normal 30 2 20" xfId="17909"/>
    <cellStyle name="Normal 30 2 21" xfId="17910"/>
    <cellStyle name="Normal 30 2 22" xfId="17911"/>
    <cellStyle name="Normal 30 2 23" xfId="17912"/>
    <cellStyle name="Normal 30 2 24" xfId="17913"/>
    <cellStyle name="Normal 30 2 25" xfId="17914"/>
    <cellStyle name="Normal 30 2 26" xfId="17915"/>
    <cellStyle name="Normal 30 2 27" xfId="17916"/>
    <cellStyle name="Normal 30 2 28" xfId="17917"/>
    <cellStyle name="Normal 30 2 3" xfId="17918"/>
    <cellStyle name="Normal 30 2 3 10" xfId="17919"/>
    <cellStyle name="Normal 30 2 3 11" xfId="17920"/>
    <cellStyle name="Normal 30 2 3 12" xfId="17921"/>
    <cellStyle name="Normal 30 2 3 13" xfId="17922"/>
    <cellStyle name="Normal 30 2 3 14" xfId="17923"/>
    <cellStyle name="Normal 30 2 3 15" xfId="17924"/>
    <cellStyle name="Normal 30 2 3 2" xfId="17925"/>
    <cellStyle name="Normal 30 2 3 2 10" xfId="17926"/>
    <cellStyle name="Normal 30 2 3 2 11" xfId="17927"/>
    <cellStyle name="Normal 30 2 3 2 12" xfId="17928"/>
    <cellStyle name="Normal 30 2 3 2 13" xfId="17929"/>
    <cellStyle name="Normal 30 2 3 2 14" xfId="17930"/>
    <cellStyle name="Normal 30 2 3 2 2" xfId="17931"/>
    <cellStyle name="Normal 30 2 3 2 3" xfId="17932"/>
    <cellStyle name="Normal 30 2 3 2 4" xfId="17933"/>
    <cellStyle name="Normal 30 2 3 2 5" xfId="17934"/>
    <cellStyle name="Normal 30 2 3 2 6" xfId="17935"/>
    <cellStyle name="Normal 30 2 3 2 7" xfId="17936"/>
    <cellStyle name="Normal 30 2 3 2 8" xfId="17937"/>
    <cellStyle name="Normal 30 2 3 2 9" xfId="17938"/>
    <cellStyle name="Normal 30 2 3 3" xfId="17939"/>
    <cellStyle name="Normal 30 2 3 4" xfId="17940"/>
    <cellStyle name="Normal 30 2 3 5" xfId="17941"/>
    <cellStyle name="Normal 30 2 3 6" xfId="17942"/>
    <cellStyle name="Normal 30 2 3 7" xfId="17943"/>
    <cellStyle name="Normal 30 2 3 8" xfId="17944"/>
    <cellStyle name="Normal 30 2 3 9" xfId="17945"/>
    <cellStyle name="Normal 30 2 4" xfId="17946"/>
    <cellStyle name="Normal 30 2 4 10" xfId="17947"/>
    <cellStyle name="Normal 30 2 4 11" xfId="17948"/>
    <cellStyle name="Normal 30 2 4 12" xfId="17949"/>
    <cellStyle name="Normal 30 2 4 13" xfId="17950"/>
    <cellStyle name="Normal 30 2 4 14" xfId="17951"/>
    <cellStyle name="Normal 30 2 4 15" xfId="17952"/>
    <cellStyle name="Normal 30 2 4 2" xfId="17953"/>
    <cellStyle name="Normal 30 2 4 2 10" xfId="17954"/>
    <cellStyle name="Normal 30 2 4 2 11" xfId="17955"/>
    <cellStyle name="Normal 30 2 4 2 12" xfId="17956"/>
    <cellStyle name="Normal 30 2 4 2 13" xfId="17957"/>
    <cellStyle name="Normal 30 2 4 2 14" xfId="17958"/>
    <cellStyle name="Normal 30 2 4 2 2" xfId="17959"/>
    <cellStyle name="Normal 30 2 4 2 3" xfId="17960"/>
    <cellStyle name="Normal 30 2 4 2 4" xfId="17961"/>
    <cellStyle name="Normal 30 2 4 2 5" xfId="17962"/>
    <cellStyle name="Normal 30 2 4 2 6" xfId="17963"/>
    <cellStyle name="Normal 30 2 4 2 7" xfId="17964"/>
    <cellStyle name="Normal 30 2 4 2 8" xfId="17965"/>
    <cellStyle name="Normal 30 2 4 2 9" xfId="17966"/>
    <cellStyle name="Normal 30 2 4 3" xfId="17967"/>
    <cellStyle name="Normal 30 2 4 4" xfId="17968"/>
    <cellStyle name="Normal 30 2 4 5" xfId="17969"/>
    <cellStyle name="Normal 30 2 4 6" xfId="17970"/>
    <cellStyle name="Normal 30 2 4 7" xfId="17971"/>
    <cellStyle name="Normal 30 2 4 8" xfId="17972"/>
    <cellStyle name="Normal 30 2 4 9" xfId="17973"/>
    <cellStyle name="Normal 30 2 5" xfId="17974"/>
    <cellStyle name="Normal 30 2 5 10" xfId="17975"/>
    <cellStyle name="Normal 30 2 5 11" xfId="17976"/>
    <cellStyle name="Normal 30 2 5 12" xfId="17977"/>
    <cellStyle name="Normal 30 2 5 13" xfId="17978"/>
    <cellStyle name="Normal 30 2 5 14" xfId="17979"/>
    <cellStyle name="Normal 30 2 5 2" xfId="17980"/>
    <cellStyle name="Normal 30 2 5 3" xfId="17981"/>
    <cellStyle name="Normal 30 2 5 4" xfId="17982"/>
    <cellStyle name="Normal 30 2 5 5" xfId="17983"/>
    <cellStyle name="Normal 30 2 5 6" xfId="17984"/>
    <cellStyle name="Normal 30 2 5 7" xfId="17985"/>
    <cellStyle name="Normal 30 2 5 8" xfId="17986"/>
    <cellStyle name="Normal 30 2 5 9" xfId="17987"/>
    <cellStyle name="Normal 30 2 6" xfId="17988"/>
    <cellStyle name="Normal 30 2 6 10" xfId="17989"/>
    <cellStyle name="Normal 30 2 6 11" xfId="17990"/>
    <cellStyle name="Normal 30 2 6 12" xfId="17991"/>
    <cellStyle name="Normal 30 2 6 13" xfId="17992"/>
    <cellStyle name="Normal 30 2 6 14" xfId="17993"/>
    <cellStyle name="Normal 30 2 6 2" xfId="17994"/>
    <cellStyle name="Normal 30 2 6 3" xfId="17995"/>
    <cellStyle name="Normal 30 2 6 4" xfId="17996"/>
    <cellStyle name="Normal 30 2 6 5" xfId="17997"/>
    <cellStyle name="Normal 30 2 6 6" xfId="17998"/>
    <cellStyle name="Normal 30 2 6 7" xfId="17999"/>
    <cellStyle name="Normal 30 2 6 8" xfId="18000"/>
    <cellStyle name="Normal 30 2 6 9" xfId="18001"/>
    <cellStyle name="Normal 30 2 7" xfId="18002"/>
    <cellStyle name="Normal 30 2 7 10" xfId="18003"/>
    <cellStyle name="Normal 30 2 7 11" xfId="18004"/>
    <cellStyle name="Normal 30 2 7 12" xfId="18005"/>
    <cellStyle name="Normal 30 2 7 13" xfId="18006"/>
    <cellStyle name="Normal 30 2 7 14" xfId="18007"/>
    <cellStyle name="Normal 30 2 7 2" xfId="18008"/>
    <cellStyle name="Normal 30 2 7 3" xfId="18009"/>
    <cellStyle name="Normal 30 2 7 4" xfId="18010"/>
    <cellStyle name="Normal 30 2 7 5" xfId="18011"/>
    <cellStyle name="Normal 30 2 7 6" xfId="18012"/>
    <cellStyle name="Normal 30 2 7 7" xfId="18013"/>
    <cellStyle name="Normal 30 2 7 8" xfId="18014"/>
    <cellStyle name="Normal 30 2 7 9" xfId="18015"/>
    <cellStyle name="Normal 30 2 8" xfId="18016"/>
    <cellStyle name="Normal 30 2 8 10" xfId="18017"/>
    <cellStyle name="Normal 30 2 8 11" xfId="18018"/>
    <cellStyle name="Normal 30 2 8 12" xfId="18019"/>
    <cellStyle name="Normal 30 2 8 13" xfId="18020"/>
    <cellStyle name="Normal 30 2 8 14" xfId="18021"/>
    <cellStyle name="Normal 30 2 8 2" xfId="18022"/>
    <cellStyle name="Normal 30 2 8 3" xfId="18023"/>
    <cellStyle name="Normal 30 2 8 4" xfId="18024"/>
    <cellStyle name="Normal 30 2 8 5" xfId="18025"/>
    <cellStyle name="Normal 30 2 8 6" xfId="18026"/>
    <cellStyle name="Normal 30 2 8 7" xfId="18027"/>
    <cellStyle name="Normal 30 2 8 8" xfId="18028"/>
    <cellStyle name="Normal 30 2 8 9" xfId="18029"/>
    <cellStyle name="Normal 30 2 9" xfId="18030"/>
    <cellStyle name="Normal 30 2 9 10" xfId="18031"/>
    <cellStyle name="Normal 30 2 9 11" xfId="18032"/>
    <cellStyle name="Normal 30 2 9 12" xfId="18033"/>
    <cellStyle name="Normal 30 2 9 13" xfId="18034"/>
    <cellStyle name="Normal 30 2 9 14" xfId="18035"/>
    <cellStyle name="Normal 30 2 9 2" xfId="18036"/>
    <cellStyle name="Normal 30 2 9 3" xfId="18037"/>
    <cellStyle name="Normal 30 2 9 4" xfId="18038"/>
    <cellStyle name="Normal 30 2 9 5" xfId="18039"/>
    <cellStyle name="Normal 30 2 9 6" xfId="18040"/>
    <cellStyle name="Normal 30 2 9 7" xfId="18041"/>
    <cellStyle name="Normal 30 2 9 8" xfId="18042"/>
    <cellStyle name="Normal 30 2 9 9" xfId="18043"/>
    <cellStyle name="Normal 30 3" xfId="18044"/>
    <cellStyle name="Normal 30 3 10" xfId="18045"/>
    <cellStyle name="Normal 30 3 10 10" xfId="18046"/>
    <cellStyle name="Normal 30 3 10 11" xfId="18047"/>
    <cellStyle name="Normal 30 3 10 12" xfId="18048"/>
    <cellStyle name="Normal 30 3 10 13" xfId="18049"/>
    <cellStyle name="Normal 30 3 10 14" xfId="18050"/>
    <cellStyle name="Normal 30 3 10 2" xfId="18051"/>
    <cellStyle name="Normal 30 3 10 3" xfId="18052"/>
    <cellStyle name="Normal 30 3 10 4" xfId="18053"/>
    <cellStyle name="Normal 30 3 10 5" xfId="18054"/>
    <cellStyle name="Normal 30 3 10 6" xfId="18055"/>
    <cellStyle name="Normal 30 3 10 7" xfId="18056"/>
    <cellStyle name="Normal 30 3 10 8" xfId="18057"/>
    <cellStyle name="Normal 30 3 10 9" xfId="18058"/>
    <cellStyle name="Normal 30 3 11" xfId="18059"/>
    <cellStyle name="Normal 30 3 11 10" xfId="18060"/>
    <cellStyle name="Normal 30 3 11 11" xfId="18061"/>
    <cellStyle name="Normal 30 3 11 12" xfId="18062"/>
    <cellStyle name="Normal 30 3 11 13" xfId="18063"/>
    <cellStyle name="Normal 30 3 11 14" xfId="18064"/>
    <cellStyle name="Normal 30 3 11 2" xfId="18065"/>
    <cellStyle name="Normal 30 3 11 3" xfId="18066"/>
    <cellStyle name="Normal 30 3 11 4" xfId="18067"/>
    <cellStyle name="Normal 30 3 11 5" xfId="18068"/>
    <cellStyle name="Normal 30 3 11 6" xfId="18069"/>
    <cellStyle name="Normal 30 3 11 7" xfId="18070"/>
    <cellStyle name="Normal 30 3 11 8" xfId="18071"/>
    <cellStyle name="Normal 30 3 11 9" xfId="18072"/>
    <cellStyle name="Normal 30 3 12" xfId="18073"/>
    <cellStyle name="Normal 30 3 12 10" xfId="18074"/>
    <cellStyle name="Normal 30 3 12 11" xfId="18075"/>
    <cellStyle name="Normal 30 3 12 12" xfId="18076"/>
    <cellStyle name="Normal 30 3 12 13" xfId="18077"/>
    <cellStyle name="Normal 30 3 12 14" xfId="18078"/>
    <cellStyle name="Normal 30 3 12 2" xfId="18079"/>
    <cellStyle name="Normal 30 3 12 3" xfId="18080"/>
    <cellStyle name="Normal 30 3 12 4" xfId="18081"/>
    <cellStyle name="Normal 30 3 12 5" xfId="18082"/>
    <cellStyle name="Normal 30 3 12 6" xfId="18083"/>
    <cellStyle name="Normal 30 3 12 7" xfId="18084"/>
    <cellStyle name="Normal 30 3 12 8" xfId="18085"/>
    <cellStyle name="Normal 30 3 12 9" xfId="18086"/>
    <cellStyle name="Normal 30 3 13" xfId="18087"/>
    <cellStyle name="Normal 30 3 13 10" xfId="18088"/>
    <cellStyle name="Normal 30 3 13 11" xfId="18089"/>
    <cellStyle name="Normal 30 3 13 12" xfId="18090"/>
    <cellStyle name="Normal 30 3 13 13" xfId="18091"/>
    <cellStyle name="Normal 30 3 13 14" xfId="18092"/>
    <cellStyle name="Normal 30 3 13 2" xfId="18093"/>
    <cellStyle name="Normal 30 3 13 3" xfId="18094"/>
    <cellStyle name="Normal 30 3 13 4" xfId="18095"/>
    <cellStyle name="Normal 30 3 13 5" xfId="18096"/>
    <cellStyle name="Normal 30 3 13 6" xfId="18097"/>
    <cellStyle name="Normal 30 3 13 7" xfId="18098"/>
    <cellStyle name="Normal 30 3 13 8" xfId="18099"/>
    <cellStyle name="Normal 30 3 13 9" xfId="18100"/>
    <cellStyle name="Normal 30 3 14" xfId="18101"/>
    <cellStyle name="Normal 30 3 14 10" xfId="18102"/>
    <cellStyle name="Normal 30 3 14 11" xfId="18103"/>
    <cellStyle name="Normal 30 3 14 12" xfId="18104"/>
    <cellStyle name="Normal 30 3 14 13" xfId="18105"/>
    <cellStyle name="Normal 30 3 14 14" xfId="18106"/>
    <cellStyle name="Normal 30 3 14 2" xfId="18107"/>
    <cellStyle name="Normal 30 3 14 3" xfId="18108"/>
    <cellStyle name="Normal 30 3 14 4" xfId="18109"/>
    <cellStyle name="Normal 30 3 14 5" xfId="18110"/>
    <cellStyle name="Normal 30 3 14 6" xfId="18111"/>
    <cellStyle name="Normal 30 3 14 7" xfId="18112"/>
    <cellStyle name="Normal 30 3 14 8" xfId="18113"/>
    <cellStyle name="Normal 30 3 14 9" xfId="18114"/>
    <cellStyle name="Normal 30 3 15" xfId="18115"/>
    <cellStyle name="Normal 30 3 15 10" xfId="18116"/>
    <cellStyle name="Normal 30 3 15 11" xfId="18117"/>
    <cellStyle name="Normal 30 3 15 12" xfId="18118"/>
    <cellStyle name="Normal 30 3 15 13" xfId="18119"/>
    <cellStyle name="Normal 30 3 15 14" xfId="18120"/>
    <cellStyle name="Normal 30 3 15 2" xfId="18121"/>
    <cellStyle name="Normal 30 3 15 3" xfId="18122"/>
    <cellStyle name="Normal 30 3 15 4" xfId="18123"/>
    <cellStyle name="Normal 30 3 15 5" xfId="18124"/>
    <cellStyle name="Normal 30 3 15 6" xfId="18125"/>
    <cellStyle name="Normal 30 3 15 7" xfId="18126"/>
    <cellStyle name="Normal 30 3 15 8" xfId="18127"/>
    <cellStyle name="Normal 30 3 15 9" xfId="18128"/>
    <cellStyle name="Normal 30 3 16" xfId="18129"/>
    <cellStyle name="Normal 30 3 17" xfId="18130"/>
    <cellStyle name="Normal 30 3 18" xfId="18131"/>
    <cellStyle name="Normal 30 3 19" xfId="18132"/>
    <cellStyle name="Normal 30 3 2" xfId="18133"/>
    <cellStyle name="Normal 30 3 2 10" xfId="18134"/>
    <cellStyle name="Normal 30 3 2 11" xfId="18135"/>
    <cellStyle name="Normal 30 3 2 12" xfId="18136"/>
    <cellStyle name="Normal 30 3 2 13" xfId="18137"/>
    <cellStyle name="Normal 30 3 2 14" xfId="18138"/>
    <cellStyle name="Normal 30 3 2 15" xfId="18139"/>
    <cellStyle name="Normal 30 3 2 2" xfId="18140"/>
    <cellStyle name="Normal 30 3 2 2 10" xfId="18141"/>
    <cellStyle name="Normal 30 3 2 2 11" xfId="18142"/>
    <cellStyle name="Normal 30 3 2 2 12" xfId="18143"/>
    <cellStyle name="Normal 30 3 2 2 13" xfId="18144"/>
    <cellStyle name="Normal 30 3 2 2 14" xfId="18145"/>
    <cellStyle name="Normal 30 3 2 2 2" xfId="18146"/>
    <cellStyle name="Normal 30 3 2 2 3" xfId="18147"/>
    <cellStyle name="Normal 30 3 2 2 4" xfId="18148"/>
    <cellStyle name="Normal 30 3 2 2 5" xfId="18149"/>
    <cellStyle name="Normal 30 3 2 2 6" xfId="18150"/>
    <cellStyle name="Normal 30 3 2 2 7" xfId="18151"/>
    <cellStyle name="Normal 30 3 2 2 8" xfId="18152"/>
    <cellStyle name="Normal 30 3 2 2 9" xfId="18153"/>
    <cellStyle name="Normal 30 3 2 3" xfId="18154"/>
    <cellStyle name="Normal 30 3 2 4" xfId="18155"/>
    <cellStyle name="Normal 30 3 2 5" xfId="18156"/>
    <cellStyle name="Normal 30 3 2 6" xfId="18157"/>
    <cellStyle name="Normal 30 3 2 7" xfId="18158"/>
    <cellStyle name="Normal 30 3 2 8" xfId="18159"/>
    <cellStyle name="Normal 30 3 2 9" xfId="18160"/>
    <cellStyle name="Normal 30 3 20" xfId="18161"/>
    <cellStyle name="Normal 30 3 21" xfId="18162"/>
    <cellStyle name="Normal 30 3 22" xfId="18163"/>
    <cellStyle name="Normal 30 3 23" xfId="18164"/>
    <cellStyle name="Normal 30 3 24" xfId="18165"/>
    <cellStyle name="Normal 30 3 25" xfId="18166"/>
    <cellStyle name="Normal 30 3 26" xfId="18167"/>
    <cellStyle name="Normal 30 3 27" xfId="18168"/>
    <cellStyle name="Normal 30 3 28" xfId="18169"/>
    <cellStyle name="Normal 30 3 3" xfId="18170"/>
    <cellStyle name="Normal 30 3 3 10" xfId="18171"/>
    <cellStyle name="Normal 30 3 3 11" xfId="18172"/>
    <cellStyle name="Normal 30 3 3 12" xfId="18173"/>
    <cellStyle name="Normal 30 3 3 13" xfId="18174"/>
    <cellStyle name="Normal 30 3 3 14" xfId="18175"/>
    <cellStyle name="Normal 30 3 3 15" xfId="18176"/>
    <cellStyle name="Normal 30 3 3 2" xfId="18177"/>
    <cellStyle name="Normal 30 3 3 2 10" xfId="18178"/>
    <cellStyle name="Normal 30 3 3 2 11" xfId="18179"/>
    <cellStyle name="Normal 30 3 3 2 12" xfId="18180"/>
    <cellStyle name="Normal 30 3 3 2 13" xfId="18181"/>
    <cellStyle name="Normal 30 3 3 2 14" xfId="18182"/>
    <cellStyle name="Normal 30 3 3 2 2" xfId="18183"/>
    <cellStyle name="Normal 30 3 3 2 3" xfId="18184"/>
    <cellStyle name="Normal 30 3 3 2 4" xfId="18185"/>
    <cellStyle name="Normal 30 3 3 2 5" xfId="18186"/>
    <cellStyle name="Normal 30 3 3 2 6" xfId="18187"/>
    <cellStyle name="Normal 30 3 3 2 7" xfId="18188"/>
    <cellStyle name="Normal 30 3 3 2 8" xfId="18189"/>
    <cellStyle name="Normal 30 3 3 2 9" xfId="18190"/>
    <cellStyle name="Normal 30 3 3 3" xfId="18191"/>
    <cellStyle name="Normal 30 3 3 4" xfId="18192"/>
    <cellStyle name="Normal 30 3 3 5" xfId="18193"/>
    <cellStyle name="Normal 30 3 3 6" xfId="18194"/>
    <cellStyle name="Normal 30 3 3 7" xfId="18195"/>
    <cellStyle name="Normal 30 3 3 8" xfId="18196"/>
    <cellStyle name="Normal 30 3 3 9" xfId="18197"/>
    <cellStyle name="Normal 30 3 4" xfId="18198"/>
    <cellStyle name="Normal 30 3 4 10" xfId="18199"/>
    <cellStyle name="Normal 30 3 4 11" xfId="18200"/>
    <cellStyle name="Normal 30 3 4 12" xfId="18201"/>
    <cellStyle name="Normal 30 3 4 13" xfId="18202"/>
    <cellStyle name="Normal 30 3 4 14" xfId="18203"/>
    <cellStyle name="Normal 30 3 4 15" xfId="18204"/>
    <cellStyle name="Normal 30 3 4 2" xfId="18205"/>
    <cellStyle name="Normal 30 3 4 2 10" xfId="18206"/>
    <cellStyle name="Normal 30 3 4 2 11" xfId="18207"/>
    <cellStyle name="Normal 30 3 4 2 12" xfId="18208"/>
    <cellStyle name="Normal 30 3 4 2 13" xfId="18209"/>
    <cellStyle name="Normal 30 3 4 2 14" xfId="18210"/>
    <cellStyle name="Normal 30 3 4 2 2" xfId="18211"/>
    <cellStyle name="Normal 30 3 4 2 3" xfId="18212"/>
    <cellStyle name="Normal 30 3 4 2 4" xfId="18213"/>
    <cellStyle name="Normal 30 3 4 2 5" xfId="18214"/>
    <cellStyle name="Normal 30 3 4 2 6" xfId="18215"/>
    <cellStyle name="Normal 30 3 4 2 7" xfId="18216"/>
    <cellStyle name="Normal 30 3 4 2 8" xfId="18217"/>
    <cellStyle name="Normal 30 3 4 2 9" xfId="18218"/>
    <cellStyle name="Normal 30 3 4 3" xfId="18219"/>
    <cellStyle name="Normal 30 3 4 4" xfId="18220"/>
    <cellStyle name="Normal 30 3 4 5" xfId="18221"/>
    <cellStyle name="Normal 30 3 4 6" xfId="18222"/>
    <cellStyle name="Normal 30 3 4 7" xfId="18223"/>
    <cellStyle name="Normal 30 3 4 8" xfId="18224"/>
    <cellStyle name="Normal 30 3 4 9" xfId="18225"/>
    <cellStyle name="Normal 30 3 5" xfId="18226"/>
    <cellStyle name="Normal 30 3 5 10" xfId="18227"/>
    <cellStyle name="Normal 30 3 5 11" xfId="18228"/>
    <cellStyle name="Normal 30 3 5 12" xfId="18229"/>
    <cellStyle name="Normal 30 3 5 13" xfId="18230"/>
    <cellStyle name="Normal 30 3 5 14" xfId="18231"/>
    <cellStyle name="Normal 30 3 5 2" xfId="18232"/>
    <cellStyle name="Normal 30 3 5 3" xfId="18233"/>
    <cellStyle name="Normal 30 3 5 4" xfId="18234"/>
    <cellStyle name="Normal 30 3 5 5" xfId="18235"/>
    <cellStyle name="Normal 30 3 5 6" xfId="18236"/>
    <cellStyle name="Normal 30 3 5 7" xfId="18237"/>
    <cellStyle name="Normal 30 3 5 8" xfId="18238"/>
    <cellStyle name="Normal 30 3 5 9" xfId="18239"/>
    <cellStyle name="Normal 30 3 6" xfId="18240"/>
    <cellStyle name="Normal 30 3 6 10" xfId="18241"/>
    <cellStyle name="Normal 30 3 6 11" xfId="18242"/>
    <cellStyle name="Normal 30 3 6 12" xfId="18243"/>
    <cellStyle name="Normal 30 3 6 13" xfId="18244"/>
    <cellStyle name="Normal 30 3 6 14" xfId="18245"/>
    <cellStyle name="Normal 30 3 6 2" xfId="18246"/>
    <cellStyle name="Normal 30 3 6 3" xfId="18247"/>
    <cellStyle name="Normal 30 3 6 4" xfId="18248"/>
    <cellStyle name="Normal 30 3 6 5" xfId="18249"/>
    <cellStyle name="Normal 30 3 6 6" xfId="18250"/>
    <cellStyle name="Normal 30 3 6 7" xfId="18251"/>
    <cellStyle name="Normal 30 3 6 8" xfId="18252"/>
    <cellStyle name="Normal 30 3 6 9" xfId="18253"/>
    <cellStyle name="Normal 30 3 7" xfId="18254"/>
    <cellStyle name="Normal 30 3 7 10" xfId="18255"/>
    <cellStyle name="Normal 30 3 7 11" xfId="18256"/>
    <cellStyle name="Normal 30 3 7 12" xfId="18257"/>
    <cellStyle name="Normal 30 3 7 13" xfId="18258"/>
    <cellStyle name="Normal 30 3 7 14" xfId="18259"/>
    <cellStyle name="Normal 30 3 7 2" xfId="18260"/>
    <cellStyle name="Normal 30 3 7 3" xfId="18261"/>
    <cellStyle name="Normal 30 3 7 4" xfId="18262"/>
    <cellStyle name="Normal 30 3 7 5" xfId="18263"/>
    <cellStyle name="Normal 30 3 7 6" xfId="18264"/>
    <cellStyle name="Normal 30 3 7 7" xfId="18265"/>
    <cellStyle name="Normal 30 3 7 8" xfId="18266"/>
    <cellStyle name="Normal 30 3 7 9" xfId="18267"/>
    <cellStyle name="Normal 30 3 8" xfId="18268"/>
    <cellStyle name="Normal 30 3 8 10" xfId="18269"/>
    <cellStyle name="Normal 30 3 8 11" xfId="18270"/>
    <cellStyle name="Normal 30 3 8 12" xfId="18271"/>
    <cellStyle name="Normal 30 3 8 13" xfId="18272"/>
    <cellStyle name="Normal 30 3 8 14" xfId="18273"/>
    <cellStyle name="Normal 30 3 8 2" xfId="18274"/>
    <cellStyle name="Normal 30 3 8 3" xfId="18275"/>
    <cellStyle name="Normal 30 3 8 4" xfId="18276"/>
    <cellStyle name="Normal 30 3 8 5" xfId="18277"/>
    <cellStyle name="Normal 30 3 8 6" xfId="18278"/>
    <cellStyle name="Normal 30 3 8 7" xfId="18279"/>
    <cellStyle name="Normal 30 3 8 8" xfId="18280"/>
    <cellStyle name="Normal 30 3 8 9" xfId="18281"/>
    <cellStyle name="Normal 30 3 9" xfId="18282"/>
    <cellStyle name="Normal 30 3 9 10" xfId="18283"/>
    <cellStyle name="Normal 30 3 9 11" xfId="18284"/>
    <cellStyle name="Normal 30 3 9 12" xfId="18285"/>
    <cellStyle name="Normal 30 3 9 13" xfId="18286"/>
    <cellStyle name="Normal 30 3 9 14" xfId="18287"/>
    <cellStyle name="Normal 30 3 9 2" xfId="18288"/>
    <cellStyle name="Normal 30 3 9 3" xfId="18289"/>
    <cellStyle name="Normal 30 3 9 4" xfId="18290"/>
    <cellStyle name="Normal 30 3 9 5" xfId="18291"/>
    <cellStyle name="Normal 30 3 9 6" xfId="18292"/>
    <cellStyle name="Normal 30 3 9 7" xfId="18293"/>
    <cellStyle name="Normal 30 3 9 8" xfId="18294"/>
    <cellStyle name="Normal 30 3 9 9" xfId="18295"/>
    <cellStyle name="Normal 30 4" xfId="18296"/>
    <cellStyle name="Normal 30 5" xfId="18297"/>
    <cellStyle name="Normal 30 6" xfId="18298"/>
    <cellStyle name="Normal 30 7" xfId="18299"/>
    <cellStyle name="Normal 30 8" xfId="18300"/>
    <cellStyle name="Normal 30 8 10" xfId="18301"/>
    <cellStyle name="Normal 30 8 10 10" xfId="18302"/>
    <cellStyle name="Normal 30 8 10 11" xfId="18303"/>
    <cellStyle name="Normal 30 8 10 12" xfId="18304"/>
    <cellStyle name="Normal 30 8 10 13" xfId="18305"/>
    <cellStyle name="Normal 30 8 10 14" xfId="18306"/>
    <cellStyle name="Normal 30 8 10 2" xfId="18307"/>
    <cellStyle name="Normal 30 8 10 3" xfId="18308"/>
    <cellStyle name="Normal 30 8 10 4" xfId="18309"/>
    <cellStyle name="Normal 30 8 10 5" xfId="18310"/>
    <cellStyle name="Normal 30 8 10 6" xfId="18311"/>
    <cellStyle name="Normal 30 8 10 7" xfId="18312"/>
    <cellStyle name="Normal 30 8 10 8" xfId="18313"/>
    <cellStyle name="Normal 30 8 10 9" xfId="18314"/>
    <cellStyle name="Normal 30 8 11" xfId="18315"/>
    <cellStyle name="Normal 30 8 11 10" xfId="18316"/>
    <cellStyle name="Normal 30 8 11 11" xfId="18317"/>
    <cellStyle name="Normal 30 8 11 12" xfId="18318"/>
    <cellStyle name="Normal 30 8 11 13" xfId="18319"/>
    <cellStyle name="Normal 30 8 11 14" xfId="18320"/>
    <cellStyle name="Normal 30 8 11 2" xfId="18321"/>
    <cellStyle name="Normal 30 8 11 3" xfId="18322"/>
    <cellStyle name="Normal 30 8 11 4" xfId="18323"/>
    <cellStyle name="Normal 30 8 11 5" xfId="18324"/>
    <cellStyle name="Normal 30 8 11 6" xfId="18325"/>
    <cellStyle name="Normal 30 8 11 7" xfId="18326"/>
    <cellStyle name="Normal 30 8 11 8" xfId="18327"/>
    <cellStyle name="Normal 30 8 11 9" xfId="18328"/>
    <cellStyle name="Normal 30 8 12" xfId="18329"/>
    <cellStyle name="Normal 30 8 12 10" xfId="18330"/>
    <cellStyle name="Normal 30 8 12 11" xfId="18331"/>
    <cellStyle name="Normal 30 8 12 12" xfId="18332"/>
    <cellStyle name="Normal 30 8 12 13" xfId="18333"/>
    <cellStyle name="Normal 30 8 12 14" xfId="18334"/>
    <cellStyle name="Normal 30 8 12 2" xfId="18335"/>
    <cellStyle name="Normal 30 8 12 3" xfId="18336"/>
    <cellStyle name="Normal 30 8 12 4" xfId="18337"/>
    <cellStyle name="Normal 30 8 12 5" xfId="18338"/>
    <cellStyle name="Normal 30 8 12 6" xfId="18339"/>
    <cellStyle name="Normal 30 8 12 7" xfId="18340"/>
    <cellStyle name="Normal 30 8 12 8" xfId="18341"/>
    <cellStyle name="Normal 30 8 12 9" xfId="18342"/>
    <cellStyle name="Normal 30 8 13" xfId="18343"/>
    <cellStyle name="Normal 30 8 13 10" xfId="18344"/>
    <cellStyle name="Normal 30 8 13 11" xfId="18345"/>
    <cellStyle name="Normal 30 8 13 12" xfId="18346"/>
    <cellStyle name="Normal 30 8 13 13" xfId="18347"/>
    <cellStyle name="Normal 30 8 13 14" xfId="18348"/>
    <cellStyle name="Normal 30 8 13 2" xfId="18349"/>
    <cellStyle name="Normal 30 8 13 3" xfId="18350"/>
    <cellStyle name="Normal 30 8 13 4" xfId="18351"/>
    <cellStyle name="Normal 30 8 13 5" xfId="18352"/>
    <cellStyle name="Normal 30 8 13 6" xfId="18353"/>
    <cellStyle name="Normal 30 8 13 7" xfId="18354"/>
    <cellStyle name="Normal 30 8 13 8" xfId="18355"/>
    <cellStyle name="Normal 30 8 13 9" xfId="18356"/>
    <cellStyle name="Normal 30 8 14" xfId="18357"/>
    <cellStyle name="Normal 30 8 14 10" xfId="18358"/>
    <cellStyle name="Normal 30 8 14 11" xfId="18359"/>
    <cellStyle name="Normal 30 8 14 12" xfId="18360"/>
    <cellStyle name="Normal 30 8 14 13" xfId="18361"/>
    <cellStyle name="Normal 30 8 14 14" xfId="18362"/>
    <cellStyle name="Normal 30 8 14 2" xfId="18363"/>
    <cellStyle name="Normal 30 8 14 3" xfId="18364"/>
    <cellStyle name="Normal 30 8 14 4" xfId="18365"/>
    <cellStyle name="Normal 30 8 14 5" xfId="18366"/>
    <cellStyle name="Normal 30 8 14 6" xfId="18367"/>
    <cellStyle name="Normal 30 8 14 7" xfId="18368"/>
    <cellStyle name="Normal 30 8 14 8" xfId="18369"/>
    <cellStyle name="Normal 30 8 14 9" xfId="18370"/>
    <cellStyle name="Normal 30 8 15" xfId="18371"/>
    <cellStyle name="Normal 30 8 15 10" xfId="18372"/>
    <cellStyle name="Normal 30 8 15 11" xfId="18373"/>
    <cellStyle name="Normal 30 8 15 12" xfId="18374"/>
    <cellStyle name="Normal 30 8 15 13" xfId="18375"/>
    <cellStyle name="Normal 30 8 15 14" xfId="18376"/>
    <cellStyle name="Normal 30 8 15 2" xfId="18377"/>
    <cellStyle name="Normal 30 8 15 3" xfId="18378"/>
    <cellStyle name="Normal 30 8 15 4" xfId="18379"/>
    <cellStyle name="Normal 30 8 15 5" xfId="18380"/>
    <cellStyle name="Normal 30 8 15 6" xfId="18381"/>
    <cellStyle name="Normal 30 8 15 7" xfId="18382"/>
    <cellStyle name="Normal 30 8 15 8" xfId="18383"/>
    <cellStyle name="Normal 30 8 15 9" xfId="18384"/>
    <cellStyle name="Normal 30 8 16" xfId="18385"/>
    <cellStyle name="Normal 30 8 17" xfId="18386"/>
    <cellStyle name="Normal 30 8 18" xfId="18387"/>
    <cellStyle name="Normal 30 8 19" xfId="18388"/>
    <cellStyle name="Normal 30 8 2" xfId="18389"/>
    <cellStyle name="Normal 30 8 2 10" xfId="18390"/>
    <cellStyle name="Normal 30 8 2 11" xfId="18391"/>
    <cellStyle name="Normal 30 8 2 12" xfId="18392"/>
    <cellStyle name="Normal 30 8 2 13" xfId="18393"/>
    <cellStyle name="Normal 30 8 2 14" xfId="18394"/>
    <cellStyle name="Normal 30 8 2 15" xfId="18395"/>
    <cellStyle name="Normal 30 8 2 2" xfId="18396"/>
    <cellStyle name="Normal 30 8 2 2 10" xfId="18397"/>
    <cellStyle name="Normal 30 8 2 2 11" xfId="18398"/>
    <cellStyle name="Normal 30 8 2 2 12" xfId="18399"/>
    <cellStyle name="Normal 30 8 2 2 13" xfId="18400"/>
    <cellStyle name="Normal 30 8 2 2 14" xfId="18401"/>
    <cellStyle name="Normal 30 8 2 2 2" xfId="18402"/>
    <cellStyle name="Normal 30 8 2 2 3" xfId="18403"/>
    <cellStyle name="Normal 30 8 2 2 4" xfId="18404"/>
    <cellStyle name="Normal 30 8 2 2 5" xfId="18405"/>
    <cellStyle name="Normal 30 8 2 2 6" xfId="18406"/>
    <cellStyle name="Normal 30 8 2 2 7" xfId="18407"/>
    <cellStyle name="Normal 30 8 2 2 8" xfId="18408"/>
    <cellStyle name="Normal 30 8 2 2 9" xfId="18409"/>
    <cellStyle name="Normal 30 8 2 3" xfId="18410"/>
    <cellStyle name="Normal 30 8 2 4" xfId="18411"/>
    <cellStyle name="Normal 30 8 2 5" xfId="18412"/>
    <cellStyle name="Normal 30 8 2 6" xfId="18413"/>
    <cellStyle name="Normal 30 8 2 7" xfId="18414"/>
    <cellStyle name="Normal 30 8 2 8" xfId="18415"/>
    <cellStyle name="Normal 30 8 2 9" xfId="18416"/>
    <cellStyle name="Normal 30 8 20" xfId="18417"/>
    <cellStyle name="Normal 30 8 21" xfId="18418"/>
    <cellStyle name="Normal 30 8 22" xfId="18419"/>
    <cellStyle name="Normal 30 8 23" xfId="18420"/>
    <cellStyle name="Normal 30 8 24" xfId="18421"/>
    <cellStyle name="Normal 30 8 25" xfId="18422"/>
    <cellStyle name="Normal 30 8 26" xfId="18423"/>
    <cellStyle name="Normal 30 8 27" xfId="18424"/>
    <cellStyle name="Normal 30 8 28" xfId="18425"/>
    <cellStyle name="Normal 30 8 3" xfId="18426"/>
    <cellStyle name="Normal 30 8 3 10" xfId="18427"/>
    <cellStyle name="Normal 30 8 3 11" xfId="18428"/>
    <cellStyle name="Normal 30 8 3 12" xfId="18429"/>
    <cellStyle name="Normal 30 8 3 13" xfId="18430"/>
    <cellStyle name="Normal 30 8 3 14" xfId="18431"/>
    <cellStyle name="Normal 30 8 3 15" xfId="18432"/>
    <cellStyle name="Normal 30 8 3 2" xfId="18433"/>
    <cellStyle name="Normal 30 8 3 2 10" xfId="18434"/>
    <cellStyle name="Normal 30 8 3 2 11" xfId="18435"/>
    <cellStyle name="Normal 30 8 3 2 12" xfId="18436"/>
    <cellStyle name="Normal 30 8 3 2 13" xfId="18437"/>
    <cellStyle name="Normal 30 8 3 2 14" xfId="18438"/>
    <cellStyle name="Normal 30 8 3 2 2" xfId="18439"/>
    <cellStyle name="Normal 30 8 3 2 3" xfId="18440"/>
    <cellStyle name="Normal 30 8 3 2 4" xfId="18441"/>
    <cellStyle name="Normal 30 8 3 2 5" xfId="18442"/>
    <cellStyle name="Normal 30 8 3 2 6" xfId="18443"/>
    <cellStyle name="Normal 30 8 3 2 7" xfId="18444"/>
    <cellStyle name="Normal 30 8 3 2 8" xfId="18445"/>
    <cellStyle name="Normal 30 8 3 2 9" xfId="18446"/>
    <cellStyle name="Normal 30 8 3 3" xfId="18447"/>
    <cellStyle name="Normal 30 8 3 4" xfId="18448"/>
    <cellStyle name="Normal 30 8 3 5" xfId="18449"/>
    <cellStyle name="Normal 30 8 3 6" xfId="18450"/>
    <cellStyle name="Normal 30 8 3 7" xfId="18451"/>
    <cellStyle name="Normal 30 8 3 8" xfId="18452"/>
    <cellStyle name="Normal 30 8 3 9" xfId="18453"/>
    <cellStyle name="Normal 30 8 4" xfId="18454"/>
    <cellStyle name="Normal 30 8 4 10" xfId="18455"/>
    <cellStyle name="Normal 30 8 4 11" xfId="18456"/>
    <cellStyle name="Normal 30 8 4 12" xfId="18457"/>
    <cellStyle name="Normal 30 8 4 13" xfId="18458"/>
    <cellStyle name="Normal 30 8 4 14" xfId="18459"/>
    <cellStyle name="Normal 30 8 4 15" xfId="18460"/>
    <cellStyle name="Normal 30 8 4 2" xfId="18461"/>
    <cellStyle name="Normal 30 8 4 2 10" xfId="18462"/>
    <cellStyle name="Normal 30 8 4 2 11" xfId="18463"/>
    <cellStyle name="Normal 30 8 4 2 12" xfId="18464"/>
    <cellStyle name="Normal 30 8 4 2 13" xfId="18465"/>
    <cellStyle name="Normal 30 8 4 2 14" xfId="18466"/>
    <cellStyle name="Normal 30 8 4 2 2" xfId="18467"/>
    <cellStyle name="Normal 30 8 4 2 3" xfId="18468"/>
    <cellStyle name="Normal 30 8 4 2 4" xfId="18469"/>
    <cellStyle name="Normal 30 8 4 2 5" xfId="18470"/>
    <cellStyle name="Normal 30 8 4 2 6" xfId="18471"/>
    <cellStyle name="Normal 30 8 4 2 7" xfId="18472"/>
    <cellStyle name="Normal 30 8 4 2 8" xfId="18473"/>
    <cellStyle name="Normal 30 8 4 2 9" xfId="18474"/>
    <cellStyle name="Normal 30 8 4 3" xfId="18475"/>
    <cellStyle name="Normal 30 8 4 4" xfId="18476"/>
    <cellStyle name="Normal 30 8 4 5" xfId="18477"/>
    <cellStyle name="Normal 30 8 4 6" xfId="18478"/>
    <cellStyle name="Normal 30 8 4 7" xfId="18479"/>
    <cellStyle name="Normal 30 8 4 8" xfId="18480"/>
    <cellStyle name="Normal 30 8 4 9" xfId="18481"/>
    <cellStyle name="Normal 30 8 5" xfId="18482"/>
    <cellStyle name="Normal 30 8 5 10" xfId="18483"/>
    <cellStyle name="Normal 30 8 5 11" xfId="18484"/>
    <cellStyle name="Normal 30 8 5 12" xfId="18485"/>
    <cellStyle name="Normal 30 8 5 13" xfId="18486"/>
    <cellStyle name="Normal 30 8 5 14" xfId="18487"/>
    <cellStyle name="Normal 30 8 5 2" xfId="18488"/>
    <cellStyle name="Normal 30 8 5 3" xfId="18489"/>
    <cellStyle name="Normal 30 8 5 4" xfId="18490"/>
    <cellStyle name="Normal 30 8 5 5" xfId="18491"/>
    <cellStyle name="Normal 30 8 5 6" xfId="18492"/>
    <cellStyle name="Normal 30 8 5 7" xfId="18493"/>
    <cellStyle name="Normal 30 8 5 8" xfId="18494"/>
    <cellStyle name="Normal 30 8 5 9" xfId="18495"/>
    <cellStyle name="Normal 30 8 6" xfId="18496"/>
    <cellStyle name="Normal 30 8 6 10" xfId="18497"/>
    <cellStyle name="Normal 30 8 6 11" xfId="18498"/>
    <cellStyle name="Normal 30 8 6 12" xfId="18499"/>
    <cellStyle name="Normal 30 8 6 13" xfId="18500"/>
    <cellStyle name="Normal 30 8 6 14" xfId="18501"/>
    <cellStyle name="Normal 30 8 6 2" xfId="18502"/>
    <cellStyle name="Normal 30 8 6 3" xfId="18503"/>
    <cellStyle name="Normal 30 8 6 4" xfId="18504"/>
    <cellStyle name="Normal 30 8 6 5" xfId="18505"/>
    <cellStyle name="Normal 30 8 6 6" xfId="18506"/>
    <cellStyle name="Normal 30 8 6 7" xfId="18507"/>
    <cellStyle name="Normal 30 8 6 8" xfId="18508"/>
    <cellStyle name="Normal 30 8 6 9" xfId="18509"/>
    <cellStyle name="Normal 30 8 7" xfId="18510"/>
    <cellStyle name="Normal 30 8 7 10" xfId="18511"/>
    <cellStyle name="Normal 30 8 7 11" xfId="18512"/>
    <cellStyle name="Normal 30 8 7 12" xfId="18513"/>
    <cellStyle name="Normal 30 8 7 13" xfId="18514"/>
    <cellStyle name="Normal 30 8 7 14" xfId="18515"/>
    <cellStyle name="Normal 30 8 7 2" xfId="18516"/>
    <cellStyle name="Normal 30 8 7 3" xfId="18517"/>
    <cellStyle name="Normal 30 8 7 4" xfId="18518"/>
    <cellStyle name="Normal 30 8 7 5" xfId="18519"/>
    <cellStyle name="Normal 30 8 7 6" xfId="18520"/>
    <cellStyle name="Normal 30 8 7 7" xfId="18521"/>
    <cellStyle name="Normal 30 8 7 8" xfId="18522"/>
    <cellStyle name="Normal 30 8 7 9" xfId="18523"/>
    <cellStyle name="Normal 30 8 8" xfId="18524"/>
    <cellStyle name="Normal 30 8 8 10" xfId="18525"/>
    <cellStyle name="Normal 30 8 8 11" xfId="18526"/>
    <cellStyle name="Normal 30 8 8 12" xfId="18527"/>
    <cellStyle name="Normal 30 8 8 13" xfId="18528"/>
    <cellStyle name="Normal 30 8 8 14" xfId="18529"/>
    <cellStyle name="Normal 30 8 8 2" xfId="18530"/>
    <cellStyle name="Normal 30 8 8 3" xfId="18531"/>
    <cellStyle name="Normal 30 8 8 4" xfId="18532"/>
    <cellStyle name="Normal 30 8 8 5" xfId="18533"/>
    <cellStyle name="Normal 30 8 8 6" xfId="18534"/>
    <cellStyle name="Normal 30 8 8 7" xfId="18535"/>
    <cellStyle name="Normal 30 8 8 8" xfId="18536"/>
    <cellStyle name="Normal 30 8 8 9" xfId="18537"/>
    <cellStyle name="Normal 30 8 9" xfId="18538"/>
    <cellStyle name="Normal 30 8 9 10" xfId="18539"/>
    <cellStyle name="Normal 30 8 9 11" xfId="18540"/>
    <cellStyle name="Normal 30 8 9 12" xfId="18541"/>
    <cellStyle name="Normal 30 8 9 13" xfId="18542"/>
    <cellStyle name="Normal 30 8 9 14" xfId="18543"/>
    <cellStyle name="Normal 30 8 9 2" xfId="18544"/>
    <cellStyle name="Normal 30 8 9 3" xfId="18545"/>
    <cellStyle name="Normal 30 8 9 4" xfId="18546"/>
    <cellStyle name="Normal 30 8 9 5" xfId="18547"/>
    <cellStyle name="Normal 30 8 9 6" xfId="18548"/>
    <cellStyle name="Normal 30 8 9 7" xfId="18549"/>
    <cellStyle name="Normal 30 8 9 8" xfId="18550"/>
    <cellStyle name="Normal 30 8 9 9" xfId="18551"/>
    <cellStyle name="Normal 31" xfId="18552"/>
    <cellStyle name="Normal 31 2" xfId="18553"/>
    <cellStyle name="Normal 31 3" xfId="18554"/>
    <cellStyle name="Normal 31 4" xfId="18555"/>
    <cellStyle name="Normal 31 5" xfId="18556"/>
    <cellStyle name="Normal 31 6" xfId="18557"/>
    <cellStyle name="Normal 32" xfId="18558"/>
    <cellStyle name="Normal 32 2" xfId="18559"/>
    <cellStyle name="Normal 32 3" xfId="18560"/>
    <cellStyle name="Normal 33" xfId="173"/>
    <cellStyle name="Normal 33 2" xfId="18561"/>
    <cellStyle name="Normal 33 3" xfId="18562"/>
    <cellStyle name="Normal 33 4" xfId="18563"/>
    <cellStyle name="Normal 34" xfId="18564"/>
    <cellStyle name="Normal 34 2" xfId="18565"/>
    <cellStyle name="Normal 34 3" xfId="18566"/>
    <cellStyle name="Normal 34 4" xfId="18567"/>
    <cellStyle name="Normal 34 5" xfId="18568"/>
    <cellStyle name="Normal 34 6" xfId="18569"/>
    <cellStyle name="Normal 35" xfId="18570"/>
    <cellStyle name="Normal 35 2" xfId="18571"/>
    <cellStyle name="Normal 35 3" xfId="18572"/>
    <cellStyle name="Normal 35 4" xfId="18573"/>
    <cellStyle name="Normal 35 5" xfId="18574"/>
    <cellStyle name="Normal 36" xfId="110"/>
    <cellStyle name="Normal 36 2" xfId="18575"/>
    <cellStyle name="Normal 36 3" xfId="18576"/>
    <cellStyle name="Normal 36 4" xfId="20878"/>
    <cellStyle name="Normal 37" xfId="111"/>
    <cellStyle name="Normal 37 2" xfId="18577"/>
    <cellStyle name="Normal 37 2 10" xfId="18578"/>
    <cellStyle name="Normal 37 2 10 10" xfId="18579"/>
    <cellStyle name="Normal 37 2 10 11" xfId="18580"/>
    <cellStyle name="Normal 37 2 10 12" xfId="18581"/>
    <cellStyle name="Normal 37 2 10 13" xfId="18582"/>
    <cellStyle name="Normal 37 2 10 14" xfId="18583"/>
    <cellStyle name="Normal 37 2 10 2" xfId="18584"/>
    <cellStyle name="Normal 37 2 10 3" xfId="18585"/>
    <cellStyle name="Normal 37 2 10 4" xfId="18586"/>
    <cellStyle name="Normal 37 2 10 5" xfId="18587"/>
    <cellStyle name="Normal 37 2 10 6" xfId="18588"/>
    <cellStyle name="Normal 37 2 10 7" xfId="18589"/>
    <cellStyle name="Normal 37 2 10 8" xfId="18590"/>
    <cellStyle name="Normal 37 2 10 9" xfId="18591"/>
    <cellStyle name="Normal 37 2 11" xfId="18592"/>
    <cellStyle name="Normal 37 2 11 10" xfId="18593"/>
    <cellStyle name="Normal 37 2 11 11" xfId="18594"/>
    <cellStyle name="Normal 37 2 11 12" xfId="18595"/>
    <cellStyle name="Normal 37 2 11 13" xfId="18596"/>
    <cellStyle name="Normal 37 2 11 14" xfId="18597"/>
    <cellStyle name="Normal 37 2 11 2" xfId="18598"/>
    <cellStyle name="Normal 37 2 11 3" xfId="18599"/>
    <cellStyle name="Normal 37 2 11 4" xfId="18600"/>
    <cellStyle name="Normal 37 2 11 5" xfId="18601"/>
    <cellStyle name="Normal 37 2 11 6" xfId="18602"/>
    <cellStyle name="Normal 37 2 11 7" xfId="18603"/>
    <cellStyle name="Normal 37 2 11 8" xfId="18604"/>
    <cellStyle name="Normal 37 2 11 9" xfId="18605"/>
    <cellStyle name="Normal 37 2 12" xfId="18606"/>
    <cellStyle name="Normal 37 2 12 10" xfId="18607"/>
    <cellStyle name="Normal 37 2 12 11" xfId="18608"/>
    <cellStyle name="Normal 37 2 12 12" xfId="18609"/>
    <cellStyle name="Normal 37 2 12 13" xfId="18610"/>
    <cellStyle name="Normal 37 2 12 14" xfId="18611"/>
    <cellStyle name="Normal 37 2 12 2" xfId="18612"/>
    <cellStyle name="Normal 37 2 12 3" xfId="18613"/>
    <cellStyle name="Normal 37 2 12 4" xfId="18614"/>
    <cellStyle name="Normal 37 2 12 5" xfId="18615"/>
    <cellStyle name="Normal 37 2 12 6" xfId="18616"/>
    <cellStyle name="Normal 37 2 12 7" xfId="18617"/>
    <cellStyle name="Normal 37 2 12 8" xfId="18618"/>
    <cellStyle name="Normal 37 2 12 9" xfId="18619"/>
    <cellStyle name="Normal 37 2 13" xfId="18620"/>
    <cellStyle name="Normal 37 2 13 10" xfId="18621"/>
    <cellStyle name="Normal 37 2 13 11" xfId="18622"/>
    <cellStyle name="Normal 37 2 13 12" xfId="18623"/>
    <cellStyle name="Normal 37 2 13 13" xfId="18624"/>
    <cellStyle name="Normal 37 2 13 14" xfId="18625"/>
    <cellStyle name="Normal 37 2 13 2" xfId="18626"/>
    <cellStyle name="Normal 37 2 13 3" xfId="18627"/>
    <cellStyle name="Normal 37 2 13 4" xfId="18628"/>
    <cellStyle name="Normal 37 2 13 5" xfId="18629"/>
    <cellStyle name="Normal 37 2 13 6" xfId="18630"/>
    <cellStyle name="Normal 37 2 13 7" xfId="18631"/>
    <cellStyle name="Normal 37 2 13 8" xfId="18632"/>
    <cellStyle name="Normal 37 2 13 9" xfId="18633"/>
    <cellStyle name="Normal 37 2 14" xfId="18634"/>
    <cellStyle name="Normal 37 2 14 10" xfId="18635"/>
    <cellStyle name="Normal 37 2 14 11" xfId="18636"/>
    <cellStyle name="Normal 37 2 14 12" xfId="18637"/>
    <cellStyle name="Normal 37 2 14 13" xfId="18638"/>
    <cellStyle name="Normal 37 2 14 14" xfId="18639"/>
    <cellStyle name="Normal 37 2 14 2" xfId="18640"/>
    <cellStyle name="Normal 37 2 14 3" xfId="18641"/>
    <cellStyle name="Normal 37 2 14 4" xfId="18642"/>
    <cellStyle name="Normal 37 2 14 5" xfId="18643"/>
    <cellStyle name="Normal 37 2 14 6" xfId="18644"/>
    <cellStyle name="Normal 37 2 14 7" xfId="18645"/>
    <cellStyle name="Normal 37 2 14 8" xfId="18646"/>
    <cellStyle name="Normal 37 2 14 9" xfId="18647"/>
    <cellStyle name="Normal 37 2 15" xfId="18648"/>
    <cellStyle name="Normal 37 2 15 10" xfId="18649"/>
    <cellStyle name="Normal 37 2 15 11" xfId="18650"/>
    <cellStyle name="Normal 37 2 15 12" xfId="18651"/>
    <cellStyle name="Normal 37 2 15 13" xfId="18652"/>
    <cellStyle name="Normal 37 2 15 14" xfId="18653"/>
    <cellStyle name="Normal 37 2 15 2" xfId="18654"/>
    <cellStyle name="Normal 37 2 15 3" xfId="18655"/>
    <cellStyle name="Normal 37 2 15 4" xfId="18656"/>
    <cellStyle name="Normal 37 2 15 5" xfId="18657"/>
    <cellStyle name="Normal 37 2 15 6" xfId="18658"/>
    <cellStyle name="Normal 37 2 15 7" xfId="18659"/>
    <cellStyle name="Normal 37 2 15 8" xfId="18660"/>
    <cellStyle name="Normal 37 2 15 9" xfId="18661"/>
    <cellStyle name="Normal 37 2 16" xfId="18662"/>
    <cellStyle name="Normal 37 2 16 10" xfId="18663"/>
    <cellStyle name="Normal 37 2 16 11" xfId="18664"/>
    <cellStyle name="Normal 37 2 16 12" xfId="18665"/>
    <cellStyle name="Normal 37 2 16 13" xfId="18666"/>
    <cellStyle name="Normal 37 2 16 14" xfId="18667"/>
    <cellStyle name="Normal 37 2 16 2" xfId="18668"/>
    <cellStyle name="Normal 37 2 16 3" xfId="18669"/>
    <cellStyle name="Normal 37 2 16 4" xfId="18670"/>
    <cellStyle name="Normal 37 2 16 5" xfId="18671"/>
    <cellStyle name="Normal 37 2 16 6" xfId="18672"/>
    <cellStyle name="Normal 37 2 16 7" xfId="18673"/>
    <cellStyle name="Normal 37 2 16 8" xfId="18674"/>
    <cellStyle name="Normal 37 2 16 9" xfId="18675"/>
    <cellStyle name="Normal 37 2 17" xfId="18676"/>
    <cellStyle name="Normal 37 2 17 10" xfId="18677"/>
    <cellStyle name="Normal 37 2 17 11" xfId="18678"/>
    <cellStyle name="Normal 37 2 17 12" xfId="18679"/>
    <cellStyle name="Normal 37 2 17 13" xfId="18680"/>
    <cellStyle name="Normal 37 2 17 14" xfId="18681"/>
    <cellStyle name="Normal 37 2 17 2" xfId="18682"/>
    <cellStyle name="Normal 37 2 17 3" xfId="18683"/>
    <cellStyle name="Normal 37 2 17 4" xfId="18684"/>
    <cellStyle name="Normal 37 2 17 5" xfId="18685"/>
    <cellStyle name="Normal 37 2 17 6" xfId="18686"/>
    <cellStyle name="Normal 37 2 17 7" xfId="18687"/>
    <cellStyle name="Normal 37 2 17 8" xfId="18688"/>
    <cellStyle name="Normal 37 2 17 9" xfId="18689"/>
    <cellStyle name="Normal 37 2 18" xfId="18690"/>
    <cellStyle name="Normal 37 2 19" xfId="18691"/>
    <cellStyle name="Normal 37 2 2" xfId="18692"/>
    <cellStyle name="Normal 37 2 20" xfId="18693"/>
    <cellStyle name="Normal 37 2 21" xfId="18694"/>
    <cellStyle name="Normal 37 2 22" xfId="18695"/>
    <cellStyle name="Normal 37 2 23" xfId="18696"/>
    <cellStyle name="Normal 37 2 24" xfId="18697"/>
    <cellStyle name="Normal 37 2 25" xfId="18698"/>
    <cellStyle name="Normal 37 2 26" xfId="18699"/>
    <cellStyle name="Normal 37 2 27" xfId="18700"/>
    <cellStyle name="Normal 37 2 28" xfId="18701"/>
    <cellStyle name="Normal 37 2 29" xfId="18702"/>
    <cellStyle name="Normal 37 2 3" xfId="18703"/>
    <cellStyle name="Normal 37 2 30" xfId="18704"/>
    <cellStyle name="Normal 37 2 4" xfId="18705"/>
    <cellStyle name="Normal 37 2 4 10" xfId="18706"/>
    <cellStyle name="Normal 37 2 4 11" xfId="18707"/>
    <cellStyle name="Normal 37 2 4 12" xfId="18708"/>
    <cellStyle name="Normal 37 2 4 13" xfId="18709"/>
    <cellStyle name="Normal 37 2 4 14" xfId="18710"/>
    <cellStyle name="Normal 37 2 4 15" xfId="18711"/>
    <cellStyle name="Normal 37 2 4 2" xfId="18712"/>
    <cellStyle name="Normal 37 2 4 2 10" xfId="18713"/>
    <cellStyle name="Normal 37 2 4 2 11" xfId="18714"/>
    <cellStyle name="Normal 37 2 4 2 12" xfId="18715"/>
    <cellStyle name="Normal 37 2 4 2 13" xfId="18716"/>
    <cellStyle name="Normal 37 2 4 2 14" xfId="18717"/>
    <cellStyle name="Normal 37 2 4 2 2" xfId="18718"/>
    <cellStyle name="Normal 37 2 4 2 3" xfId="18719"/>
    <cellStyle name="Normal 37 2 4 2 4" xfId="18720"/>
    <cellStyle name="Normal 37 2 4 2 5" xfId="18721"/>
    <cellStyle name="Normal 37 2 4 2 6" xfId="18722"/>
    <cellStyle name="Normal 37 2 4 2 7" xfId="18723"/>
    <cellStyle name="Normal 37 2 4 2 8" xfId="18724"/>
    <cellStyle name="Normal 37 2 4 2 9" xfId="18725"/>
    <cellStyle name="Normal 37 2 4 3" xfId="18726"/>
    <cellStyle name="Normal 37 2 4 4" xfId="18727"/>
    <cellStyle name="Normal 37 2 4 5" xfId="18728"/>
    <cellStyle name="Normal 37 2 4 6" xfId="18729"/>
    <cellStyle name="Normal 37 2 4 7" xfId="18730"/>
    <cellStyle name="Normal 37 2 4 8" xfId="18731"/>
    <cellStyle name="Normal 37 2 4 9" xfId="18732"/>
    <cellStyle name="Normal 37 2 5" xfId="18733"/>
    <cellStyle name="Normal 37 2 5 10" xfId="18734"/>
    <cellStyle name="Normal 37 2 5 11" xfId="18735"/>
    <cellStyle name="Normal 37 2 5 12" xfId="18736"/>
    <cellStyle name="Normal 37 2 5 13" xfId="18737"/>
    <cellStyle name="Normal 37 2 5 14" xfId="18738"/>
    <cellStyle name="Normal 37 2 5 15" xfId="18739"/>
    <cellStyle name="Normal 37 2 5 2" xfId="18740"/>
    <cellStyle name="Normal 37 2 5 2 10" xfId="18741"/>
    <cellStyle name="Normal 37 2 5 2 11" xfId="18742"/>
    <cellStyle name="Normal 37 2 5 2 12" xfId="18743"/>
    <cellStyle name="Normal 37 2 5 2 13" xfId="18744"/>
    <cellStyle name="Normal 37 2 5 2 14" xfId="18745"/>
    <cellStyle name="Normal 37 2 5 2 2" xfId="18746"/>
    <cellStyle name="Normal 37 2 5 2 3" xfId="18747"/>
    <cellStyle name="Normal 37 2 5 2 4" xfId="18748"/>
    <cellStyle name="Normal 37 2 5 2 5" xfId="18749"/>
    <cellStyle name="Normal 37 2 5 2 6" xfId="18750"/>
    <cellStyle name="Normal 37 2 5 2 7" xfId="18751"/>
    <cellStyle name="Normal 37 2 5 2 8" xfId="18752"/>
    <cellStyle name="Normal 37 2 5 2 9" xfId="18753"/>
    <cellStyle name="Normal 37 2 5 3" xfId="18754"/>
    <cellStyle name="Normal 37 2 5 4" xfId="18755"/>
    <cellStyle name="Normal 37 2 5 5" xfId="18756"/>
    <cellStyle name="Normal 37 2 5 6" xfId="18757"/>
    <cellStyle name="Normal 37 2 5 7" xfId="18758"/>
    <cellStyle name="Normal 37 2 5 8" xfId="18759"/>
    <cellStyle name="Normal 37 2 5 9" xfId="18760"/>
    <cellStyle name="Normal 37 2 6" xfId="18761"/>
    <cellStyle name="Normal 37 2 6 10" xfId="18762"/>
    <cellStyle name="Normal 37 2 6 11" xfId="18763"/>
    <cellStyle name="Normal 37 2 6 12" xfId="18764"/>
    <cellStyle name="Normal 37 2 6 13" xfId="18765"/>
    <cellStyle name="Normal 37 2 6 14" xfId="18766"/>
    <cellStyle name="Normal 37 2 6 15" xfId="18767"/>
    <cellStyle name="Normal 37 2 6 2" xfId="18768"/>
    <cellStyle name="Normal 37 2 6 2 10" xfId="18769"/>
    <cellStyle name="Normal 37 2 6 2 11" xfId="18770"/>
    <cellStyle name="Normal 37 2 6 2 12" xfId="18771"/>
    <cellStyle name="Normal 37 2 6 2 13" xfId="18772"/>
    <cellStyle name="Normal 37 2 6 2 14" xfId="18773"/>
    <cellStyle name="Normal 37 2 6 2 2" xfId="18774"/>
    <cellStyle name="Normal 37 2 6 2 3" xfId="18775"/>
    <cellStyle name="Normal 37 2 6 2 4" xfId="18776"/>
    <cellStyle name="Normal 37 2 6 2 5" xfId="18777"/>
    <cellStyle name="Normal 37 2 6 2 6" xfId="18778"/>
    <cellStyle name="Normal 37 2 6 2 7" xfId="18779"/>
    <cellStyle name="Normal 37 2 6 2 8" xfId="18780"/>
    <cellStyle name="Normal 37 2 6 2 9" xfId="18781"/>
    <cellStyle name="Normal 37 2 6 3" xfId="18782"/>
    <cellStyle name="Normal 37 2 6 4" xfId="18783"/>
    <cellStyle name="Normal 37 2 6 5" xfId="18784"/>
    <cellStyle name="Normal 37 2 6 6" xfId="18785"/>
    <cellStyle name="Normal 37 2 6 7" xfId="18786"/>
    <cellStyle name="Normal 37 2 6 8" xfId="18787"/>
    <cellStyle name="Normal 37 2 6 9" xfId="18788"/>
    <cellStyle name="Normal 37 2 7" xfId="18789"/>
    <cellStyle name="Normal 37 2 7 10" xfId="18790"/>
    <cellStyle name="Normal 37 2 7 11" xfId="18791"/>
    <cellStyle name="Normal 37 2 7 12" xfId="18792"/>
    <cellStyle name="Normal 37 2 7 13" xfId="18793"/>
    <cellStyle name="Normal 37 2 7 14" xfId="18794"/>
    <cellStyle name="Normal 37 2 7 2" xfId="18795"/>
    <cellStyle name="Normal 37 2 7 3" xfId="18796"/>
    <cellStyle name="Normal 37 2 7 4" xfId="18797"/>
    <cellStyle name="Normal 37 2 7 5" xfId="18798"/>
    <cellStyle name="Normal 37 2 7 6" xfId="18799"/>
    <cellStyle name="Normal 37 2 7 7" xfId="18800"/>
    <cellStyle name="Normal 37 2 7 8" xfId="18801"/>
    <cellStyle name="Normal 37 2 7 9" xfId="18802"/>
    <cellStyle name="Normal 37 2 8" xfId="18803"/>
    <cellStyle name="Normal 37 2 8 10" xfId="18804"/>
    <cellStyle name="Normal 37 2 8 11" xfId="18805"/>
    <cellStyle name="Normal 37 2 8 12" xfId="18806"/>
    <cellStyle name="Normal 37 2 8 13" xfId="18807"/>
    <cellStyle name="Normal 37 2 8 14" xfId="18808"/>
    <cellStyle name="Normal 37 2 8 2" xfId="18809"/>
    <cellStyle name="Normal 37 2 8 3" xfId="18810"/>
    <cellStyle name="Normal 37 2 8 4" xfId="18811"/>
    <cellStyle name="Normal 37 2 8 5" xfId="18812"/>
    <cellStyle name="Normal 37 2 8 6" xfId="18813"/>
    <cellStyle name="Normal 37 2 8 7" xfId="18814"/>
    <cellStyle name="Normal 37 2 8 8" xfId="18815"/>
    <cellStyle name="Normal 37 2 8 9" xfId="18816"/>
    <cellStyle name="Normal 37 2 9" xfId="18817"/>
    <cellStyle name="Normal 37 2 9 10" xfId="18818"/>
    <cellStyle name="Normal 37 2 9 11" xfId="18819"/>
    <cellStyle name="Normal 37 2 9 12" xfId="18820"/>
    <cellStyle name="Normal 37 2 9 13" xfId="18821"/>
    <cellStyle name="Normal 37 2 9 14" xfId="18822"/>
    <cellStyle name="Normal 37 2 9 2" xfId="18823"/>
    <cellStyle name="Normal 37 2 9 3" xfId="18824"/>
    <cellStyle name="Normal 37 2 9 4" xfId="18825"/>
    <cellStyle name="Normal 37 2 9 5" xfId="18826"/>
    <cellStyle name="Normal 37 2 9 6" xfId="18827"/>
    <cellStyle name="Normal 37 2 9 7" xfId="18828"/>
    <cellStyle name="Normal 37 2 9 8" xfId="18829"/>
    <cellStyle name="Normal 37 2 9 9" xfId="18830"/>
    <cellStyle name="Normal 37 3" xfId="18831"/>
    <cellStyle name="Normal 37 4" xfId="18832"/>
    <cellStyle name="Normal 37 4 10" xfId="18833"/>
    <cellStyle name="Normal 37 4 10 10" xfId="18834"/>
    <cellStyle name="Normal 37 4 10 11" xfId="18835"/>
    <cellStyle name="Normal 37 4 10 12" xfId="18836"/>
    <cellStyle name="Normal 37 4 10 13" xfId="18837"/>
    <cellStyle name="Normal 37 4 10 14" xfId="18838"/>
    <cellStyle name="Normal 37 4 10 2" xfId="18839"/>
    <cellStyle name="Normal 37 4 10 3" xfId="18840"/>
    <cellStyle name="Normal 37 4 10 4" xfId="18841"/>
    <cellStyle name="Normal 37 4 10 5" xfId="18842"/>
    <cellStyle name="Normal 37 4 10 6" xfId="18843"/>
    <cellStyle name="Normal 37 4 10 7" xfId="18844"/>
    <cellStyle name="Normal 37 4 10 8" xfId="18845"/>
    <cellStyle name="Normal 37 4 10 9" xfId="18846"/>
    <cellStyle name="Normal 37 4 11" xfId="18847"/>
    <cellStyle name="Normal 37 4 11 10" xfId="18848"/>
    <cellStyle name="Normal 37 4 11 11" xfId="18849"/>
    <cellStyle name="Normal 37 4 11 12" xfId="18850"/>
    <cellStyle name="Normal 37 4 11 13" xfId="18851"/>
    <cellStyle name="Normal 37 4 11 14" xfId="18852"/>
    <cellStyle name="Normal 37 4 11 2" xfId="18853"/>
    <cellStyle name="Normal 37 4 11 3" xfId="18854"/>
    <cellStyle name="Normal 37 4 11 4" xfId="18855"/>
    <cellStyle name="Normal 37 4 11 5" xfId="18856"/>
    <cellStyle name="Normal 37 4 11 6" xfId="18857"/>
    <cellStyle name="Normal 37 4 11 7" xfId="18858"/>
    <cellStyle name="Normal 37 4 11 8" xfId="18859"/>
    <cellStyle name="Normal 37 4 11 9" xfId="18860"/>
    <cellStyle name="Normal 37 4 12" xfId="18861"/>
    <cellStyle name="Normal 37 4 12 10" xfId="18862"/>
    <cellStyle name="Normal 37 4 12 11" xfId="18863"/>
    <cellStyle name="Normal 37 4 12 12" xfId="18864"/>
    <cellStyle name="Normal 37 4 12 13" xfId="18865"/>
    <cellStyle name="Normal 37 4 12 14" xfId="18866"/>
    <cellStyle name="Normal 37 4 12 2" xfId="18867"/>
    <cellStyle name="Normal 37 4 12 3" xfId="18868"/>
    <cellStyle name="Normal 37 4 12 4" xfId="18869"/>
    <cellStyle name="Normal 37 4 12 5" xfId="18870"/>
    <cellStyle name="Normal 37 4 12 6" xfId="18871"/>
    <cellStyle name="Normal 37 4 12 7" xfId="18872"/>
    <cellStyle name="Normal 37 4 12 8" xfId="18873"/>
    <cellStyle name="Normal 37 4 12 9" xfId="18874"/>
    <cellStyle name="Normal 37 4 13" xfId="18875"/>
    <cellStyle name="Normal 37 4 13 10" xfId="18876"/>
    <cellStyle name="Normal 37 4 13 11" xfId="18877"/>
    <cellStyle name="Normal 37 4 13 12" xfId="18878"/>
    <cellStyle name="Normal 37 4 13 13" xfId="18879"/>
    <cellStyle name="Normal 37 4 13 14" xfId="18880"/>
    <cellStyle name="Normal 37 4 13 2" xfId="18881"/>
    <cellStyle name="Normal 37 4 13 3" xfId="18882"/>
    <cellStyle name="Normal 37 4 13 4" xfId="18883"/>
    <cellStyle name="Normal 37 4 13 5" xfId="18884"/>
    <cellStyle name="Normal 37 4 13 6" xfId="18885"/>
    <cellStyle name="Normal 37 4 13 7" xfId="18886"/>
    <cellStyle name="Normal 37 4 13 8" xfId="18887"/>
    <cellStyle name="Normal 37 4 13 9" xfId="18888"/>
    <cellStyle name="Normal 37 4 14" xfId="18889"/>
    <cellStyle name="Normal 37 4 14 10" xfId="18890"/>
    <cellStyle name="Normal 37 4 14 11" xfId="18891"/>
    <cellStyle name="Normal 37 4 14 12" xfId="18892"/>
    <cellStyle name="Normal 37 4 14 13" xfId="18893"/>
    <cellStyle name="Normal 37 4 14 14" xfId="18894"/>
    <cellStyle name="Normal 37 4 14 2" xfId="18895"/>
    <cellStyle name="Normal 37 4 14 3" xfId="18896"/>
    <cellStyle name="Normal 37 4 14 4" xfId="18897"/>
    <cellStyle name="Normal 37 4 14 5" xfId="18898"/>
    <cellStyle name="Normal 37 4 14 6" xfId="18899"/>
    <cellStyle name="Normal 37 4 14 7" xfId="18900"/>
    <cellStyle name="Normal 37 4 14 8" xfId="18901"/>
    <cellStyle name="Normal 37 4 14 9" xfId="18902"/>
    <cellStyle name="Normal 37 4 15" xfId="18903"/>
    <cellStyle name="Normal 37 4 15 10" xfId="18904"/>
    <cellStyle name="Normal 37 4 15 11" xfId="18905"/>
    <cellStyle name="Normal 37 4 15 12" xfId="18906"/>
    <cellStyle name="Normal 37 4 15 13" xfId="18907"/>
    <cellStyle name="Normal 37 4 15 14" xfId="18908"/>
    <cellStyle name="Normal 37 4 15 2" xfId="18909"/>
    <cellStyle name="Normal 37 4 15 3" xfId="18910"/>
    <cellStyle name="Normal 37 4 15 4" xfId="18911"/>
    <cellStyle name="Normal 37 4 15 5" xfId="18912"/>
    <cellStyle name="Normal 37 4 15 6" xfId="18913"/>
    <cellStyle name="Normal 37 4 15 7" xfId="18914"/>
    <cellStyle name="Normal 37 4 15 8" xfId="18915"/>
    <cellStyle name="Normal 37 4 15 9" xfId="18916"/>
    <cellStyle name="Normal 37 4 16" xfId="18917"/>
    <cellStyle name="Normal 37 4 17" xfId="18918"/>
    <cellStyle name="Normal 37 4 18" xfId="18919"/>
    <cellStyle name="Normal 37 4 19" xfId="18920"/>
    <cellStyle name="Normal 37 4 2" xfId="18921"/>
    <cellStyle name="Normal 37 4 2 10" xfId="18922"/>
    <cellStyle name="Normal 37 4 2 11" xfId="18923"/>
    <cellStyle name="Normal 37 4 2 12" xfId="18924"/>
    <cellStyle name="Normal 37 4 2 13" xfId="18925"/>
    <cellStyle name="Normal 37 4 2 14" xfId="18926"/>
    <cellStyle name="Normal 37 4 2 15" xfId="18927"/>
    <cellStyle name="Normal 37 4 2 2" xfId="18928"/>
    <cellStyle name="Normal 37 4 2 2 10" xfId="18929"/>
    <cellStyle name="Normal 37 4 2 2 11" xfId="18930"/>
    <cellStyle name="Normal 37 4 2 2 12" xfId="18931"/>
    <cellStyle name="Normal 37 4 2 2 13" xfId="18932"/>
    <cellStyle name="Normal 37 4 2 2 14" xfId="18933"/>
    <cellStyle name="Normal 37 4 2 2 2" xfId="18934"/>
    <cellStyle name="Normal 37 4 2 2 3" xfId="18935"/>
    <cellStyle name="Normal 37 4 2 2 4" xfId="18936"/>
    <cellStyle name="Normal 37 4 2 2 5" xfId="18937"/>
    <cellStyle name="Normal 37 4 2 2 6" xfId="18938"/>
    <cellStyle name="Normal 37 4 2 2 7" xfId="18939"/>
    <cellStyle name="Normal 37 4 2 2 8" xfId="18940"/>
    <cellStyle name="Normal 37 4 2 2 9" xfId="18941"/>
    <cellStyle name="Normal 37 4 2 3" xfId="18942"/>
    <cellStyle name="Normal 37 4 2 4" xfId="18943"/>
    <cellStyle name="Normal 37 4 2 5" xfId="18944"/>
    <cellStyle name="Normal 37 4 2 6" xfId="18945"/>
    <cellStyle name="Normal 37 4 2 7" xfId="18946"/>
    <cellStyle name="Normal 37 4 2 8" xfId="18947"/>
    <cellStyle name="Normal 37 4 2 9" xfId="18948"/>
    <cellStyle name="Normal 37 4 20" xfId="18949"/>
    <cellStyle name="Normal 37 4 21" xfId="18950"/>
    <cellStyle name="Normal 37 4 22" xfId="18951"/>
    <cellStyle name="Normal 37 4 23" xfId="18952"/>
    <cellStyle name="Normal 37 4 24" xfId="18953"/>
    <cellStyle name="Normal 37 4 25" xfId="18954"/>
    <cellStyle name="Normal 37 4 26" xfId="18955"/>
    <cellStyle name="Normal 37 4 27" xfId="18956"/>
    <cellStyle name="Normal 37 4 28" xfId="18957"/>
    <cellStyle name="Normal 37 4 3" xfId="18958"/>
    <cellStyle name="Normal 37 4 3 10" xfId="18959"/>
    <cellStyle name="Normal 37 4 3 11" xfId="18960"/>
    <cellStyle name="Normal 37 4 3 12" xfId="18961"/>
    <cellStyle name="Normal 37 4 3 13" xfId="18962"/>
    <cellStyle name="Normal 37 4 3 14" xfId="18963"/>
    <cellStyle name="Normal 37 4 3 15" xfId="18964"/>
    <cellStyle name="Normal 37 4 3 2" xfId="18965"/>
    <cellStyle name="Normal 37 4 3 2 10" xfId="18966"/>
    <cellStyle name="Normal 37 4 3 2 11" xfId="18967"/>
    <cellStyle name="Normal 37 4 3 2 12" xfId="18968"/>
    <cellStyle name="Normal 37 4 3 2 13" xfId="18969"/>
    <cellStyle name="Normal 37 4 3 2 14" xfId="18970"/>
    <cellStyle name="Normal 37 4 3 2 2" xfId="18971"/>
    <cellStyle name="Normal 37 4 3 2 3" xfId="18972"/>
    <cellStyle name="Normal 37 4 3 2 4" xfId="18973"/>
    <cellStyle name="Normal 37 4 3 2 5" xfId="18974"/>
    <cellStyle name="Normal 37 4 3 2 6" xfId="18975"/>
    <cellStyle name="Normal 37 4 3 2 7" xfId="18976"/>
    <cellStyle name="Normal 37 4 3 2 8" xfId="18977"/>
    <cellStyle name="Normal 37 4 3 2 9" xfId="18978"/>
    <cellStyle name="Normal 37 4 3 3" xfId="18979"/>
    <cellStyle name="Normal 37 4 3 4" xfId="18980"/>
    <cellStyle name="Normal 37 4 3 5" xfId="18981"/>
    <cellStyle name="Normal 37 4 3 6" xfId="18982"/>
    <cellStyle name="Normal 37 4 3 7" xfId="18983"/>
    <cellStyle name="Normal 37 4 3 8" xfId="18984"/>
    <cellStyle name="Normal 37 4 3 9" xfId="18985"/>
    <cellStyle name="Normal 37 4 4" xfId="18986"/>
    <cellStyle name="Normal 37 4 4 10" xfId="18987"/>
    <cellStyle name="Normal 37 4 4 11" xfId="18988"/>
    <cellStyle name="Normal 37 4 4 12" xfId="18989"/>
    <cellStyle name="Normal 37 4 4 13" xfId="18990"/>
    <cellStyle name="Normal 37 4 4 14" xfId="18991"/>
    <cellStyle name="Normal 37 4 4 15" xfId="18992"/>
    <cellStyle name="Normal 37 4 4 2" xfId="18993"/>
    <cellStyle name="Normal 37 4 4 2 10" xfId="18994"/>
    <cellStyle name="Normal 37 4 4 2 11" xfId="18995"/>
    <cellStyle name="Normal 37 4 4 2 12" xfId="18996"/>
    <cellStyle name="Normal 37 4 4 2 13" xfId="18997"/>
    <cellStyle name="Normal 37 4 4 2 14" xfId="18998"/>
    <cellStyle name="Normal 37 4 4 2 2" xfId="18999"/>
    <cellStyle name="Normal 37 4 4 2 3" xfId="19000"/>
    <cellStyle name="Normal 37 4 4 2 4" xfId="19001"/>
    <cellStyle name="Normal 37 4 4 2 5" xfId="19002"/>
    <cellStyle name="Normal 37 4 4 2 6" xfId="19003"/>
    <cellStyle name="Normal 37 4 4 2 7" xfId="19004"/>
    <cellStyle name="Normal 37 4 4 2 8" xfId="19005"/>
    <cellStyle name="Normal 37 4 4 2 9" xfId="19006"/>
    <cellStyle name="Normal 37 4 4 3" xfId="19007"/>
    <cellStyle name="Normal 37 4 4 4" xfId="19008"/>
    <cellStyle name="Normal 37 4 4 5" xfId="19009"/>
    <cellStyle name="Normal 37 4 4 6" xfId="19010"/>
    <cellStyle name="Normal 37 4 4 7" xfId="19011"/>
    <cellStyle name="Normal 37 4 4 8" xfId="19012"/>
    <cellStyle name="Normal 37 4 4 9" xfId="19013"/>
    <cellStyle name="Normal 37 4 5" xfId="19014"/>
    <cellStyle name="Normal 37 4 5 10" xfId="19015"/>
    <cellStyle name="Normal 37 4 5 11" xfId="19016"/>
    <cellStyle name="Normal 37 4 5 12" xfId="19017"/>
    <cellStyle name="Normal 37 4 5 13" xfId="19018"/>
    <cellStyle name="Normal 37 4 5 14" xfId="19019"/>
    <cellStyle name="Normal 37 4 5 2" xfId="19020"/>
    <cellStyle name="Normal 37 4 5 3" xfId="19021"/>
    <cellStyle name="Normal 37 4 5 4" xfId="19022"/>
    <cellStyle name="Normal 37 4 5 5" xfId="19023"/>
    <cellStyle name="Normal 37 4 5 6" xfId="19024"/>
    <cellStyle name="Normal 37 4 5 7" xfId="19025"/>
    <cellStyle name="Normal 37 4 5 8" xfId="19026"/>
    <cellStyle name="Normal 37 4 5 9" xfId="19027"/>
    <cellStyle name="Normal 37 4 6" xfId="19028"/>
    <cellStyle name="Normal 37 4 6 10" xfId="19029"/>
    <cellStyle name="Normal 37 4 6 11" xfId="19030"/>
    <cellStyle name="Normal 37 4 6 12" xfId="19031"/>
    <cellStyle name="Normal 37 4 6 13" xfId="19032"/>
    <cellStyle name="Normal 37 4 6 14" xfId="19033"/>
    <cellStyle name="Normal 37 4 6 2" xfId="19034"/>
    <cellStyle name="Normal 37 4 6 3" xfId="19035"/>
    <cellStyle name="Normal 37 4 6 4" xfId="19036"/>
    <cellStyle name="Normal 37 4 6 5" xfId="19037"/>
    <cellStyle name="Normal 37 4 6 6" xfId="19038"/>
    <cellStyle name="Normal 37 4 6 7" xfId="19039"/>
    <cellStyle name="Normal 37 4 6 8" xfId="19040"/>
    <cellStyle name="Normal 37 4 6 9" xfId="19041"/>
    <cellStyle name="Normal 37 4 7" xfId="19042"/>
    <cellStyle name="Normal 37 4 7 10" xfId="19043"/>
    <cellStyle name="Normal 37 4 7 11" xfId="19044"/>
    <cellStyle name="Normal 37 4 7 12" xfId="19045"/>
    <cellStyle name="Normal 37 4 7 13" xfId="19046"/>
    <cellStyle name="Normal 37 4 7 14" xfId="19047"/>
    <cellStyle name="Normal 37 4 7 2" xfId="19048"/>
    <cellStyle name="Normal 37 4 7 3" xfId="19049"/>
    <cellStyle name="Normal 37 4 7 4" xfId="19050"/>
    <cellStyle name="Normal 37 4 7 5" xfId="19051"/>
    <cellStyle name="Normal 37 4 7 6" xfId="19052"/>
    <cellStyle name="Normal 37 4 7 7" xfId="19053"/>
    <cellStyle name="Normal 37 4 7 8" xfId="19054"/>
    <cellStyle name="Normal 37 4 7 9" xfId="19055"/>
    <cellStyle name="Normal 37 4 8" xfId="19056"/>
    <cellStyle name="Normal 37 4 8 10" xfId="19057"/>
    <cellStyle name="Normal 37 4 8 11" xfId="19058"/>
    <cellStyle name="Normal 37 4 8 12" xfId="19059"/>
    <cellStyle name="Normal 37 4 8 13" xfId="19060"/>
    <cellStyle name="Normal 37 4 8 14" xfId="19061"/>
    <cellStyle name="Normal 37 4 8 2" xfId="19062"/>
    <cellStyle name="Normal 37 4 8 3" xfId="19063"/>
    <cellStyle name="Normal 37 4 8 4" xfId="19064"/>
    <cellStyle name="Normal 37 4 8 5" xfId="19065"/>
    <cellStyle name="Normal 37 4 8 6" xfId="19066"/>
    <cellStyle name="Normal 37 4 8 7" xfId="19067"/>
    <cellStyle name="Normal 37 4 8 8" xfId="19068"/>
    <cellStyle name="Normal 37 4 8 9" xfId="19069"/>
    <cellStyle name="Normal 37 4 9" xfId="19070"/>
    <cellStyle name="Normal 37 4 9 10" xfId="19071"/>
    <cellStyle name="Normal 37 4 9 11" xfId="19072"/>
    <cellStyle name="Normal 37 4 9 12" xfId="19073"/>
    <cellStyle name="Normal 37 4 9 13" xfId="19074"/>
    <cellStyle name="Normal 37 4 9 14" xfId="19075"/>
    <cellStyle name="Normal 37 4 9 2" xfId="19076"/>
    <cellStyle name="Normal 37 4 9 3" xfId="19077"/>
    <cellStyle name="Normal 37 4 9 4" xfId="19078"/>
    <cellStyle name="Normal 37 4 9 5" xfId="19079"/>
    <cellStyle name="Normal 37 4 9 6" xfId="19080"/>
    <cellStyle name="Normal 37 4 9 7" xfId="19081"/>
    <cellStyle name="Normal 37 4 9 8" xfId="19082"/>
    <cellStyle name="Normal 37 4 9 9" xfId="19083"/>
    <cellStyle name="Normal 38" xfId="112"/>
    <cellStyle name="Normal 38 10" xfId="19084"/>
    <cellStyle name="Normal 38 10 10" xfId="19085"/>
    <cellStyle name="Normal 38 10 11" xfId="19086"/>
    <cellStyle name="Normal 38 10 12" xfId="19087"/>
    <cellStyle name="Normal 38 10 13" xfId="19088"/>
    <cellStyle name="Normal 38 10 14" xfId="19089"/>
    <cellStyle name="Normal 38 10 2" xfId="19090"/>
    <cellStyle name="Normal 38 10 3" xfId="19091"/>
    <cellStyle name="Normal 38 10 4" xfId="19092"/>
    <cellStyle name="Normal 38 10 5" xfId="19093"/>
    <cellStyle name="Normal 38 10 6" xfId="19094"/>
    <cellStyle name="Normal 38 10 7" xfId="19095"/>
    <cellStyle name="Normal 38 10 8" xfId="19096"/>
    <cellStyle name="Normal 38 10 9" xfId="19097"/>
    <cellStyle name="Normal 38 11" xfId="19098"/>
    <cellStyle name="Normal 38 11 10" xfId="19099"/>
    <cellStyle name="Normal 38 11 11" xfId="19100"/>
    <cellStyle name="Normal 38 11 12" xfId="19101"/>
    <cellStyle name="Normal 38 11 13" xfId="19102"/>
    <cellStyle name="Normal 38 11 14" xfId="19103"/>
    <cellStyle name="Normal 38 11 2" xfId="19104"/>
    <cellStyle name="Normal 38 11 3" xfId="19105"/>
    <cellStyle name="Normal 38 11 4" xfId="19106"/>
    <cellStyle name="Normal 38 11 5" xfId="19107"/>
    <cellStyle name="Normal 38 11 6" xfId="19108"/>
    <cellStyle name="Normal 38 11 7" xfId="19109"/>
    <cellStyle name="Normal 38 11 8" xfId="19110"/>
    <cellStyle name="Normal 38 11 9" xfId="19111"/>
    <cellStyle name="Normal 38 12" xfId="19112"/>
    <cellStyle name="Normal 38 12 10" xfId="19113"/>
    <cellStyle name="Normal 38 12 11" xfId="19114"/>
    <cellStyle name="Normal 38 12 12" xfId="19115"/>
    <cellStyle name="Normal 38 12 13" xfId="19116"/>
    <cellStyle name="Normal 38 12 14" xfId="19117"/>
    <cellStyle name="Normal 38 12 2" xfId="19118"/>
    <cellStyle name="Normal 38 12 3" xfId="19119"/>
    <cellStyle name="Normal 38 12 4" xfId="19120"/>
    <cellStyle name="Normal 38 12 5" xfId="19121"/>
    <cellStyle name="Normal 38 12 6" xfId="19122"/>
    <cellStyle name="Normal 38 12 7" xfId="19123"/>
    <cellStyle name="Normal 38 12 8" xfId="19124"/>
    <cellStyle name="Normal 38 12 9" xfId="19125"/>
    <cellStyle name="Normal 38 13" xfId="19126"/>
    <cellStyle name="Normal 38 13 10" xfId="19127"/>
    <cellStyle name="Normal 38 13 11" xfId="19128"/>
    <cellStyle name="Normal 38 13 12" xfId="19129"/>
    <cellStyle name="Normal 38 13 13" xfId="19130"/>
    <cellStyle name="Normal 38 13 14" xfId="19131"/>
    <cellStyle name="Normal 38 13 2" xfId="19132"/>
    <cellStyle name="Normal 38 13 3" xfId="19133"/>
    <cellStyle name="Normal 38 13 4" xfId="19134"/>
    <cellStyle name="Normal 38 13 5" xfId="19135"/>
    <cellStyle name="Normal 38 13 6" xfId="19136"/>
    <cellStyle name="Normal 38 13 7" xfId="19137"/>
    <cellStyle name="Normal 38 13 8" xfId="19138"/>
    <cellStyle name="Normal 38 13 9" xfId="19139"/>
    <cellStyle name="Normal 38 14" xfId="19140"/>
    <cellStyle name="Normal 38 14 10" xfId="19141"/>
    <cellStyle name="Normal 38 14 11" xfId="19142"/>
    <cellStyle name="Normal 38 14 12" xfId="19143"/>
    <cellStyle name="Normal 38 14 13" xfId="19144"/>
    <cellStyle name="Normal 38 14 14" xfId="19145"/>
    <cellStyle name="Normal 38 14 2" xfId="19146"/>
    <cellStyle name="Normal 38 14 3" xfId="19147"/>
    <cellStyle name="Normal 38 14 4" xfId="19148"/>
    <cellStyle name="Normal 38 14 5" xfId="19149"/>
    <cellStyle name="Normal 38 14 6" xfId="19150"/>
    <cellStyle name="Normal 38 14 7" xfId="19151"/>
    <cellStyle name="Normal 38 14 8" xfId="19152"/>
    <cellStyle name="Normal 38 14 9" xfId="19153"/>
    <cellStyle name="Normal 38 15" xfId="19154"/>
    <cellStyle name="Normal 38 15 10" xfId="19155"/>
    <cellStyle name="Normal 38 15 11" xfId="19156"/>
    <cellStyle name="Normal 38 15 12" xfId="19157"/>
    <cellStyle name="Normal 38 15 13" xfId="19158"/>
    <cellStyle name="Normal 38 15 14" xfId="19159"/>
    <cellStyle name="Normal 38 15 2" xfId="19160"/>
    <cellStyle name="Normal 38 15 3" xfId="19161"/>
    <cellStyle name="Normal 38 15 4" xfId="19162"/>
    <cellStyle name="Normal 38 15 5" xfId="19163"/>
    <cellStyle name="Normal 38 15 6" xfId="19164"/>
    <cellStyle name="Normal 38 15 7" xfId="19165"/>
    <cellStyle name="Normal 38 15 8" xfId="19166"/>
    <cellStyle name="Normal 38 15 9" xfId="19167"/>
    <cellStyle name="Normal 38 16" xfId="19168"/>
    <cellStyle name="Normal 38 16 10" xfId="19169"/>
    <cellStyle name="Normal 38 16 11" xfId="19170"/>
    <cellStyle name="Normal 38 16 12" xfId="19171"/>
    <cellStyle name="Normal 38 16 13" xfId="19172"/>
    <cellStyle name="Normal 38 16 14" xfId="19173"/>
    <cellStyle name="Normal 38 16 2" xfId="19174"/>
    <cellStyle name="Normal 38 16 3" xfId="19175"/>
    <cellStyle name="Normal 38 16 4" xfId="19176"/>
    <cellStyle name="Normal 38 16 5" xfId="19177"/>
    <cellStyle name="Normal 38 16 6" xfId="19178"/>
    <cellStyle name="Normal 38 16 7" xfId="19179"/>
    <cellStyle name="Normal 38 16 8" xfId="19180"/>
    <cellStyle name="Normal 38 16 9" xfId="19181"/>
    <cellStyle name="Normal 38 17" xfId="19182"/>
    <cellStyle name="Normal 38 17 10" xfId="19183"/>
    <cellStyle name="Normal 38 17 11" xfId="19184"/>
    <cellStyle name="Normal 38 17 12" xfId="19185"/>
    <cellStyle name="Normal 38 17 13" xfId="19186"/>
    <cellStyle name="Normal 38 17 14" xfId="19187"/>
    <cellStyle name="Normal 38 17 2" xfId="19188"/>
    <cellStyle name="Normal 38 17 3" xfId="19189"/>
    <cellStyle name="Normal 38 17 4" xfId="19190"/>
    <cellStyle name="Normal 38 17 5" xfId="19191"/>
    <cellStyle name="Normal 38 17 6" xfId="19192"/>
    <cellStyle name="Normal 38 17 7" xfId="19193"/>
    <cellStyle name="Normal 38 17 8" xfId="19194"/>
    <cellStyle name="Normal 38 17 9" xfId="19195"/>
    <cellStyle name="Normal 38 18" xfId="19196"/>
    <cellStyle name="Normal 38 19" xfId="19197"/>
    <cellStyle name="Normal 38 2" xfId="19198"/>
    <cellStyle name="Normal 38 20" xfId="19199"/>
    <cellStyle name="Normal 38 21" xfId="19200"/>
    <cellStyle name="Normal 38 22" xfId="19201"/>
    <cellStyle name="Normal 38 23" xfId="19202"/>
    <cellStyle name="Normal 38 24" xfId="19203"/>
    <cellStyle name="Normal 38 25" xfId="19204"/>
    <cellStyle name="Normal 38 26" xfId="19205"/>
    <cellStyle name="Normal 38 27" xfId="19206"/>
    <cellStyle name="Normal 38 28" xfId="19207"/>
    <cellStyle name="Normal 38 29" xfId="19208"/>
    <cellStyle name="Normal 38 3" xfId="19209"/>
    <cellStyle name="Normal 38 30" xfId="19210"/>
    <cellStyle name="Normal 38 4" xfId="19211"/>
    <cellStyle name="Normal 38 4 10" xfId="19212"/>
    <cellStyle name="Normal 38 4 11" xfId="19213"/>
    <cellStyle name="Normal 38 4 12" xfId="19214"/>
    <cellStyle name="Normal 38 4 13" xfId="19215"/>
    <cellStyle name="Normal 38 4 14" xfId="19216"/>
    <cellStyle name="Normal 38 4 15" xfId="19217"/>
    <cellStyle name="Normal 38 4 2" xfId="19218"/>
    <cellStyle name="Normal 38 4 2 10" xfId="19219"/>
    <cellStyle name="Normal 38 4 2 11" xfId="19220"/>
    <cellStyle name="Normal 38 4 2 12" xfId="19221"/>
    <cellStyle name="Normal 38 4 2 13" xfId="19222"/>
    <cellStyle name="Normal 38 4 2 14" xfId="19223"/>
    <cellStyle name="Normal 38 4 2 2" xfId="19224"/>
    <cellStyle name="Normal 38 4 2 3" xfId="19225"/>
    <cellStyle name="Normal 38 4 2 4" xfId="19226"/>
    <cellStyle name="Normal 38 4 2 5" xfId="19227"/>
    <cellStyle name="Normal 38 4 2 6" xfId="19228"/>
    <cellStyle name="Normal 38 4 2 7" xfId="19229"/>
    <cellStyle name="Normal 38 4 2 8" xfId="19230"/>
    <cellStyle name="Normal 38 4 2 9" xfId="19231"/>
    <cellStyle name="Normal 38 4 3" xfId="19232"/>
    <cellStyle name="Normal 38 4 4" xfId="19233"/>
    <cellStyle name="Normal 38 4 5" xfId="19234"/>
    <cellStyle name="Normal 38 4 6" xfId="19235"/>
    <cellStyle name="Normal 38 4 7" xfId="19236"/>
    <cellStyle name="Normal 38 4 8" xfId="19237"/>
    <cellStyle name="Normal 38 4 9" xfId="19238"/>
    <cellStyle name="Normal 38 5" xfId="19239"/>
    <cellStyle name="Normal 38 5 10" xfId="19240"/>
    <cellStyle name="Normal 38 5 11" xfId="19241"/>
    <cellStyle name="Normal 38 5 12" xfId="19242"/>
    <cellStyle name="Normal 38 5 13" xfId="19243"/>
    <cellStyle name="Normal 38 5 14" xfId="19244"/>
    <cellStyle name="Normal 38 5 15" xfId="19245"/>
    <cellStyle name="Normal 38 5 2" xfId="19246"/>
    <cellStyle name="Normal 38 5 2 10" xfId="19247"/>
    <cellStyle name="Normal 38 5 2 11" xfId="19248"/>
    <cellStyle name="Normal 38 5 2 12" xfId="19249"/>
    <cellStyle name="Normal 38 5 2 13" xfId="19250"/>
    <cellStyle name="Normal 38 5 2 14" xfId="19251"/>
    <cellStyle name="Normal 38 5 2 2" xfId="19252"/>
    <cellStyle name="Normal 38 5 2 3" xfId="19253"/>
    <cellStyle name="Normal 38 5 2 4" xfId="19254"/>
    <cellStyle name="Normal 38 5 2 5" xfId="19255"/>
    <cellStyle name="Normal 38 5 2 6" xfId="19256"/>
    <cellStyle name="Normal 38 5 2 7" xfId="19257"/>
    <cellStyle name="Normal 38 5 2 8" xfId="19258"/>
    <cellStyle name="Normal 38 5 2 9" xfId="19259"/>
    <cellStyle name="Normal 38 5 3" xfId="19260"/>
    <cellStyle name="Normal 38 5 4" xfId="19261"/>
    <cellStyle name="Normal 38 5 5" xfId="19262"/>
    <cellStyle name="Normal 38 5 6" xfId="19263"/>
    <cellStyle name="Normal 38 5 7" xfId="19264"/>
    <cellStyle name="Normal 38 5 8" xfId="19265"/>
    <cellStyle name="Normal 38 5 9" xfId="19266"/>
    <cellStyle name="Normal 38 6" xfId="19267"/>
    <cellStyle name="Normal 38 6 10" xfId="19268"/>
    <cellStyle name="Normal 38 6 11" xfId="19269"/>
    <cellStyle name="Normal 38 6 12" xfId="19270"/>
    <cellStyle name="Normal 38 6 13" xfId="19271"/>
    <cellStyle name="Normal 38 6 14" xfId="19272"/>
    <cellStyle name="Normal 38 6 15" xfId="19273"/>
    <cellStyle name="Normal 38 6 2" xfId="19274"/>
    <cellStyle name="Normal 38 6 2 10" xfId="19275"/>
    <cellStyle name="Normal 38 6 2 11" xfId="19276"/>
    <cellStyle name="Normal 38 6 2 12" xfId="19277"/>
    <cellStyle name="Normal 38 6 2 13" xfId="19278"/>
    <cellStyle name="Normal 38 6 2 14" xfId="19279"/>
    <cellStyle name="Normal 38 6 2 2" xfId="19280"/>
    <cellStyle name="Normal 38 6 2 3" xfId="19281"/>
    <cellStyle name="Normal 38 6 2 4" xfId="19282"/>
    <cellStyle name="Normal 38 6 2 5" xfId="19283"/>
    <cellStyle name="Normal 38 6 2 6" xfId="19284"/>
    <cellStyle name="Normal 38 6 2 7" xfId="19285"/>
    <cellStyle name="Normal 38 6 2 8" xfId="19286"/>
    <cellStyle name="Normal 38 6 2 9" xfId="19287"/>
    <cellStyle name="Normal 38 6 3" xfId="19288"/>
    <cellStyle name="Normal 38 6 4" xfId="19289"/>
    <cellStyle name="Normal 38 6 5" xfId="19290"/>
    <cellStyle name="Normal 38 6 6" xfId="19291"/>
    <cellStyle name="Normal 38 6 7" xfId="19292"/>
    <cellStyle name="Normal 38 6 8" xfId="19293"/>
    <cellStyle name="Normal 38 6 9" xfId="19294"/>
    <cellStyle name="Normal 38 7" xfId="19295"/>
    <cellStyle name="Normal 38 7 10" xfId="19296"/>
    <cellStyle name="Normal 38 7 11" xfId="19297"/>
    <cellStyle name="Normal 38 7 12" xfId="19298"/>
    <cellStyle name="Normal 38 7 13" xfId="19299"/>
    <cellStyle name="Normal 38 7 14" xfId="19300"/>
    <cellStyle name="Normal 38 7 2" xfId="19301"/>
    <cellStyle name="Normal 38 7 3" xfId="19302"/>
    <cellStyle name="Normal 38 7 4" xfId="19303"/>
    <cellStyle name="Normal 38 7 5" xfId="19304"/>
    <cellStyle name="Normal 38 7 6" xfId="19305"/>
    <cellStyle name="Normal 38 7 7" xfId="19306"/>
    <cellStyle name="Normal 38 7 8" xfId="19307"/>
    <cellStyle name="Normal 38 7 9" xfId="19308"/>
    <cellStyle name="Normal 38 8" xfId="19309"/>
    <cellStyle name="Normal 38 8 10" xfId="19310"/>
    <cellStyle name="Normal 38 8 11" xfId="19311"/>
    <cellStyle name="Normal 38 8 12" xfId="19312"/>
    <cellStyle name="Normal 38 8 13" xfId="19313"/>
    <cellStyle name="Normal 38 8 14" xfId="19314"/>
    <cellStyle name="Normal 38 8 2" xfId="19315"/>
    <cellStyle name="Normal 38 8 3" xfId="19316"/>
    <cellStyle name="Normal 38 8 4" xfId="19317"/>
    <cellStyle name="Normal 38 8 5" xfId="19318"/>
    <cellStyle name="Normal 38 8 6" xfId="19319"/>
    <cellStyle name="Normal 38 8 7" xfId="19320"/>
    <cellStyle name="Normal 38 8 8" xfId="19321"/>
    <cellStyle name="Normal 38 8 9" xfId="19322"/>
    <cellStyle name="Normal 38 9" xfId="19323"/>
    <cellStyle name="Normal 38 9 10" xfId="19324"/>
    <cellStyle name="Normal 38 9 11" xfId="19325"/>
    <cellStyle name="Normal 38 9 12" xfId="19326"/>
    <cellStyle name="Normal 38 9 13" xfId="19327"/>
    <cellStyle name="Normal 38 9 14" xfId="19328"/>
    <cellStyle name="Normal 38 9 2" xfId="19329"/>
    <cellStyle name="Normal 38 9 3" xfId="19330"/>
    <cellStyle name="Normal 38 9 4" xfId="19331"/>
    <cellStyle name="Normal 38 9 5" xfId="19332"/>
    <cellStyle name="Normal 38 9 6" xfId="19333"/>
    <cellStyle name="Normal 38 9 7" xfId="19334"/>
    <cellStyle name="Normal 38 9 8" xfId="19335"/>
    <cellStyle name="Normal 38 9 9" xfId="19336"/>
    <cellStyle name="Normal 39" xfId="113"/>
    <cellStyle name="Normal 39 10" xfId="19337"/>
    <cellStyle name="Normal 39 10 10" xfId="19338"/>
    <cellStyle name="Normal 39 10 11" xfId="19339"/>
    <cellStyle name="Normal 39 10 12" xfId="19340"/>
    <cellStyle name="Normal 39 10 13" xfId="19341"/>
    <cellStyle name="Normal 39 10 14" xfId="19342"/>
    <cellStyle name="Normal 39 10 2" xfId="19343"/>
    <cellStyle name="Normal 39 10 3" xfId="19344"/>
    <cellStyle name="Normal 39 10 4" xfId="19345"/>
    <cellStyle name="Normal 39 10 5" xfId="19346"/>
    <cellStyle name="Normal 39 10 6" xfId="19347"/>
    <cellStyle name="Normal 39 10 7" xfId="19348"/>
    <cellStyle name="Normal 39 10 8" xfId="19349"/>
    <cellStyle name="Normal 39 10 9" xfId="19350"/>
    <cellStyle name="Normal 39 11" xfId="19351"/>
    <cellStyle name="Normal 39 11 10" xfId="19352"/>
    <cellStyle name="Normal 39 11 11" xfId="19353"/>
    <cellStyle name="Normal 39 11 12" xfId="19354"/>
    <cellStyle name="Normal 39 11 13" xfId="19355"/>
    <cellStyle name="Normal 39 11 14" xfId="19356"/>
    <cellStyle name="Normal 39 11 2" xfId="19357"/>
    <cellStyle name="Normal 39 11 3" xfId="19358"/>
    <cellStyle name="Normal 39 11 4" xfId="19359"/>
    <cellStyle name="Normal 39 11 5" xfId="19360"/>
    <cellStyle name="Normal 39 11 6" xfId="19361"/>
    <cellStyle name="Normal 39 11 7" xfId="19362"/>
    <cellStyle name="Normal 39 11 8" xfId="19363"/>
    <cellStyle name="Normal 39 11 9" xfId="19364"/>
    <cellStyle name="Normal 39 12" xfId="19365"/>
    <cellStyle name="Normal 39 12 10" xfId="19366"/>
    <cellStyle name="Normal 39 12 11" xfId="19367"/>
    <cellStyle name="Normal 39 12 12" xfId="19368"/>
    <cellStyle name="Normal 39 12 13" xfId="19369"/>
    <cellStyle name="Normal 39 12 14" xfId="19370"/>
    <cellStyle name="Normal 39 12 2" xfId="19371"/>
    <cellStyle name="Normal 39 12 3" xfId="19372"/>
    <cellStyle name="Normal 39 12 4" xfId="19373"/>
    <cellStyle name="Normal 39 12 5" xfId="19374"/>
    <cellStyle name="Normal 39 12 6" xfId="19375"/>
    <cellStyle name="Normal 39 12 7" xfId="19376"/>
    <cellStyle name="Normal 39 12 8" xfId="19377"/>
    <cellStyle name="Normal 39 12 9" xfId="19378"/>
    <cellStyle name="Normal 39 13" xfId="19379"/>
    <cellStyle name="Normal 39 13 10" xfId="19380"/>
    <cellStyle name="Normal 39 13 11" xfId="19381"/>
    <cellStyle name="Normal 39 13 12" xfId="19382"/>
    <cellStyle name="Normal 39 13 13" xfId="19383"/>
    <cellStyle name="Normal 39 13 14" xfId="19384"/>
    <cellStyle name="Normal 39 13 2" xfId="19385"/>
    <cellStyle name="Normal 39 13 3" xfId="19386"/>
    <cellStyle name="Normal 39 13 4" xfId="19387"/>
    <cellStyle name="Normal 39 13 5" xfId="19388"/>
    <cellStyle name="Normal 39 13 6" xfId="19389"/>
    <cellStyle name="Normal 39 13 7" xfId="19390"/>
    <cellStyle name="Normal 39 13 8" xfId="19391"/>
    <cellStyle name="Normal 39 13 9" xfId="19392"/>
    <cellStyle name="Normal 39 14" xfId="19393"/>
    <cellStyle name="Normal 39 14 10" xfId="19394"/>
    <cellStyle name="Normal 39 14 11" xfId="19395"/>
    <cellStyle name="Normal 39 14 12" xfId="19396"/>
    <cellStyle name="Normal 39 14 13" xfId="19397"/>
    <cellStyle name="Normal 39 14 14" xfId="19398"/>
    <cellStyle name="Normal 39 14 2" xfId="19399"/>
    <cellStyle name="Normal 39 14 3" xfId="19400"/>
    <cellStyle name="Normal 39 14 4" xfId="19401"/>
    <cellStyle name="Normal 39 14 5" xfId="19402"/>
    <cellStyle name="Normal 39 14 6" xfId="19403"/>
    <cellStyle name="Normal 39 14 7" xfId="19404"/>
    <cellStyle name="Normal 39 14 8" xfId="19405"/>
    <cellStyle name="Normal 39 14 9" xfId="19406"/>
    <cellStyle name="Normal 39 15" xfId="19407"/>
    <cellStyle name="Normal 39 15 10" xfId="19408"/>
    <cellStyle name="Normal 39 15 11" xfId="19409"/>
    <cellStyle name="Normal 39 15 12" xfId="19410"/>
    <cellStyle name="Normal 39 15 13" xfId="19411"/>
    <cellStyle name="Normal 39 15 14" xfId="19412"/>
    <cellStyle name="Normal 39 15 2" xfId="19413"/>
    <cellStyle name="Normal 39 15 3" xfId="19414"/>
    <cellStyle name="Normal 39 15 4" xfId="19415"/>
    <cellStyle name="Normal 39 15 5" xfId="19416"/>
    <cellStyle name="Normal 39 15 6" xfId="19417"/>
    <cellStyle name="Normal 39 15 7" xfId="19418"/>
    <cellStyle name="Normal 39 15 8" xfId="19419"/>
    <cellStyle name="Normal 39 15 9" xfId="19420"/>
    <cellStyle name="Normal 39 16" xfId="19421"/>
    <cellStyle name="Normal 39 16 10" xfId="19422"/>
    <cellStyle name="Normal 39 16 11" xfId="19423"/>
    <cellStyle name="Normal 39 16 12" xfId="19424"/>
    <cellStyle name="Normal 39 16 13" xfId="19425"/>
    <cellStyle name="Normal 39 16 14" xfId="19426"/>
    <cellStyle name="Normal 39 16 2" xfId="19427"/>
    <cellStyle name="Normal 39 16 3" xfId="19428"/>
    <cellStyle name="Normal 39 16 4" xfId="19429"/>
    <cellStyle name="Normal 39 16 5" xfId="19430"/>
    <cellStyle name="Normal 39 16 6" xfId="19431"/>
    <cellStyle name="Normal 39 16 7" xfId="19432"/>
    <cellStyle name="Normal 39 16 8" xfId="19433"/>
    <cellStyle name="Normal 39 16 9" xfId="19434"/>
    <cellStyle name="Normal 39 17" xfId="19435"/>
    <cellStyle name="Normal 39 17 10" xfId="19436"/>
    <cellStyle name="Normal 39 17 11" xfId="19437"/>
    <cellStyle name="Normal 39 17 12" xfId="19438"/>
    <cellStyle name="Normal 39 17 13" xfId="19439"/>
    <cellStyle name="Normal 39 17 14" xfId="19440"/>
    <cellStyle name="Normal 39 17 2" xfId="19441"/>
    <cellStyle name="Normal 39 17 3" xfId="19442"/>
    <cellStyle name="Normal 39 17 4" xfId="19443"/>
    <cellStyle name="Normal 39 17 5" xfId="19444"/>
    <cellStyle name="Normal 39 17 6" xfId="19445"/>
    <cellStyle name="Normal 39 17 7" xfId="19446"/>
    <cellStyle name="Normal 39 17 8" xfId="19447"/>
    <cellStyle name="Normal 39 17 9" xfId="19448"/>
    <cellStyle name="Normal 39 18" xfId="19449"/>
    <cellStyle name="Normal 39 19" xfId="19450"/>
    <cellStyle name="Normal 39 2" xfId="19451"/>
    <cellStyle name="Normal 39 20" xfId="19452"/>
    <cellStyle name="Normal 39 21" xfId="19453"/>
    <cellStyle name="Normal 39 22" xfId="19454"/>
    <cellStyle name="Normal 39 23" xfId="19455"/>
    <cellStyle name="Normal 39 24" xfId="19456"/>
    <cellStyle name="Normal 39 25" xfId="19457"/>
    <cellStyle name="Normal 39 26" xfId="19458"/>
    <cellStyle name="Normal 39 27" xfId="19459"/>
    <cellStyle name="Normal 39 28" xfId="19460"/>
    <cellStyle name="Normal 39 29" xfId="19461"/>
    <cellStyle name="Normal 39 3" xfId="19462"/>
    <cellStyle name="Normal 39 30" xfId="19463"/>
    <cellStyle name="Normal 39 4" xfId="19464"/>
    <cellStyle name="Normal 39 4 10" xfId="19465"/>
    <cellStyle name="Normal 39 4 11" xfId="19466"/>
    <cellStyle name="Normal 39 4 12" xfId="19467"/>
    <cellStyle name="Normal 39 4 13" xfId="19468"/>
    <cellStyle name="Normal 39 4 14" xfId="19469"/>
    <cellStyle name="Normal 39 4 15" xfId="19470"/>
    <cellStyle name="Normal 39 4 2" xfId="19471"/>
    <cellStyle name="Normal 39 4 2 10" xfId="19472"/>
    <cellStyle name="Normal 39 4 2 11" xfId="19473"/>
    <cellStyle name="Normal 39 4 2 12" xfId="19474"/>
    <cellStyle name="Normal 39 4 2 13" xfId="19475"/>
    <cellStyle name="Normal 39 4 2 14" xfId="19476"/>
    <cellStyle name="Normal 39 4 2 2" xfId="19477"/>
    <cellStyle name="Normal 39 4 2 3" xfId="19478"/>
    <cellStyle name="Normal 39 4 2 4" xfId="19479"/>
    <cellStyle name="Normal 39 4 2 5" xfId="19480"/>
    <cellStyle name="Normal 39 4 2 6" xfId="19481"/>
    <cellStyle name="Normal 39 4 2 7" xfId="19482"/>
    <cellStyle name="Normal 39 4 2 8" xfId="19483"/>
    <cellStyle name="Normal 39 4 2 9" xfId="19484"/>
    <cellStyle name="Normal 39 4 3" xfId="19485"/>
    <cellStyle name="Normal 39 4 4" xfId="19486"/>
    <cellStyle name="Normal 39 4 5" xfId="19487"/>
    <cellStyle name="Normal 39 4 6" xfId="19488"/>
    <cellStyle name="Normal 39 4 7" xfId="19489"/>
    <cellStyle name="Normal 39 4 8" xfId="19490"/>
    <cellStyle name="Normal 39 4 9" xfId="19491"/>
    <cellStyle name="Normal 39 5" xfId="19492"/>
    <cellStyle name="Normal 39 5 10" xfId="19493"/>
    <cellStyle name="Normal 39 5 11" xfId="19494"/>
    <cellStyle name="Normal 39 5 12" xfId="19495"/>
    <cellStyle name="Normal 39 5 13" xfId="19496"/>
    <cellStyle name="Normal 39 5 14" xfId="19497"/>
    <cellStyle name="Normal 39 5 15" xfId="19498"/>
    <cellStyle name="Normal 39 5 2" xfId="19499"/>
    <cellStyle name="Normal 39 5 2 10" xfId="19500"/>
    <cellStyle name="Normal 39 5 2 11" xfId="19501"/>
    <cellStyle name="Normal 39 5 2 12" xfId="19502"/>
    <cellStyle name="Normal 39 5 2 13" xfId="19503"/>
    <cellStyle name="Normal 39 5 2 14" xfId="19504"/>
    <cellStyle name="Normal 39 5 2 2" xfId="19505"/>
    <cellStyle name="Normal 39 5 2 3" xfId="19506"/>
    <cellStyle name="Normal 39 5 2 4" xfId="19507"/>
    <cellStyle name="Normal 39 5 2 5" xfId="19508"/>
    <cellStyle name="Normal 39 5 2 6" xfId="19509"/>
    <cellStyle name="Normal 39 5 2 7" xfId="19510"/>
    <cellStyle name="Normal 39 5 2 8" xfId="19511"/>
    <cellStyle name="Normal 39 5 2 9" xfId="19512"/>
    <cellStyle name="Normal 39 5 3" xfId="19513"/>
    <cellStyle name="Normal 39 5 4" xfId="19514"/>
    <cellStyle name="Normal 39 5 5" xfId="19515"/>
    <cellStyle name="Normal 39 5 6" xfId="19516"/>
    <cellStyle name="Normal 39 5 7" xfId="19517"/>
    <cellStyle name="Normal 39 5 8" xfId="19518"/>
    <cellStyle name="Normal 39 5 9" xfId="19519"/>
    <cellStyle name="Normal 39 6" xfId="19520"/>
    <cellStyle name="Normal 39 6 10" xfId="19521"/>
    <cellStyle name="Normal 39 6 11" xfId="19522"/>
    <cellStyle name="Normal 39 6 12" xfId="19523"/>
    <cellStyle name="Normal 39 6 13" xfId="19524"/>
    <cellStyle name="Normal 39 6 14" xfId="19525"/>
    <cellStyle name="Normal 39 6 15" xfId="19526"/>
    <cellStyle name="Normal 39 6 2" xfId="19527"/>
    <cellStyle name="Normal 39 6 2 10" xfId="19528"/>
    <cellStyle name="Normal 39 6 2 11" xfId="19529"/>
    <cellStyle name="Normal 39 6 2 12" xfId="19530"/>
    <cellStyle name="Normal 39 6 2 13" xfId="19531"/>
    <cellStyle name="Normal 39 6 2 14" xfId="19532"/>
    <cellStyle name="Normal 39 6 2 2" xfId="19533"/>
    <cellStyle name="Normal 39 6 2 3" xfId="19534"/>
    <cellStyle name="Normal 39 6 2 4" xfId="19535"/>
    <cellStyle name="Normal 39 6 2 5" xfId="19536"/>
    <cellStyle name="Normal 39 6 2 6" xfId="19537"/>
    <cellStyle name="Normal 39 6 2 7" xfId="19538"/>
    <cellStyle name="Normal 39 6 2 8" xfId="19539"/>
    <cellStyle name="Normal 39 6 2 9" xfId="19540"/>
    <cellStyle name="Normal 39 6 3" xfId="19541"/>
    <cellStyle name="Normal 39 6 4" xfId="19542"/>
    <cellStyle name="Normal 39 6 5" xfId="19543"/>
    <cellStyle name="Normal 39 6 6" xfId="19544"/>
    <cellStyle name="Normal 39 6 7" xfId="19545"/>
    <cellStyle name="Normal 39 6 8" xfId="19546"/>
    <cellStyle name="Normal 39 6 9" xfId="19547"/>
    <cellStyle name="Normal 39 7" xfId="19548"/>
    <cellStyle name="Normal 39 7 10" xfId="19549"/>
    <cellStyle name="Normal 39 7 11" xfId="19550"/>
    <cellStyle name="Normal 39 7 12" xfId="19551"/>
    <cellStyle name="Normal 39 7 13" xfId="19552"/>
    <cellStyle name="Normal 39 7 14" xfId="19553"/>
    <cellStyle name="Normal 39 7 2" xfId="19554"/>
    <cellStyle name="Normal 39 7 3" xfId="19555"/>
    <cellStyle name="Normal 39 7 4" xfId="19556"/>
    <cellStyle name="Normal 39 7 5" xfId="19557"/>
    <cellStyle name="Normal 39 7 6" xfId="19558"/>
    <cellStyle name="Normal 39 7 7" xfId="19559"/>
    <cellStyle name="Normal 39 7 8" xfId="19560"/>
    <cellStyle name="Normal 39 7 9" xfId="19561"/>
    <cellStyle name="Normal 39 8" xfId="19562"/>
    <cellStyle name="Normal 39 8 10" xfId="19563"/>
    <cellStyle name="Normal 39 8 11" xfId="19564"/>
    <cellStyle name="Normal 39 8 12" xfId="19565"/>
    <cellStyle name="Normal 39 8 13" xfId="19566"/>
    <cellStyle name="Normal 39 8 14" xfId="19567"/>
    <cellStyle name="Normal 39 8 2" xfId="19568"/>
    <cellStyle name="Normal 39 8 3" xfId="19569"/>
    <cellStyle name="Normal 39 8 4" xfId="19570"/>
    <cellStyle name="Normal 39 8 5" xfId="19571"/>
    <cellStyle name="Normal 39 8 6" xfId="19572"/>
    <cellStyle name="Normal 39 8 7" xfId="19573"/>
    <cellStyle name="Normal 39 8 8" xfId="19574"/>
    <cellStyle name="Normal 39 8 9" xfId="19575"/>
    <cellStyle name="Normal 39 9" xfId="19576"/>
    <cellStyle name="Normal 39 9 10" xfId="19577"/>
    <cellStyle name="Normal 39 9 11" xfId="19578"/>
    <cellStyle name="Normal 39 9 12" xfId="19579"/>
    <cellStyle name="Normal 39 9 13" xfId="19580"/>
    <cellStyle name="Normal 39 9 14" xfId="19581"/>
    <cellStyle name="Normal 39 9 2" xfId="19582"/>
    <cellStyle name="Normal 39 9 3" xfId="19583"/>
    <cellStyle name="Normal 39 9 4" xfId="19584"/>
    <cellStyle name="Normal 39 9 5" xfId="19585"/>
    <cellStyle name="Normal 39 9 6" xfId="19586"/>
    <cellStyle name="Normal 39 9 7" xfId="19587"/>
    <cellStyle name="Normal 39 9 8" xfId="19588"/>
    <cellStyle name="Normal 39 9 9" xfId="19589"/>
    <cellStyle name="Normal 4" xfId="43"/>
    <cellStyle name="Normal 4 10" xfId="19590"/>
    <cellStyle name="Normal 4 11" xfId="19591"/>
    <cellStyle name="Normal 4 12" xfId="19592"/>
    <cellStyle name="Normal 4 2" xfId="72"/>
    <cellStyle name="Normal 4 2 2" xfId="19593"/>
    <cellStyle name="Normal 4 2 3" xfId="19594"/>
    <cellStyle name="Normal 4 3" xfId="71"/>
    <cellStyle name="Normal 4 3 2" xfId="19595"/>
    <cellStyle name="Normal 4 3 3" xfId="19596"/>
    <cellStyle name="Normal 4 3 3 2" xfId="19597"/>
    <cellStyle name="Normal 4 3 4" xfId="19598"/>
    <cellStyle name="Normal 4 4" xfId="19599"/>
    <cellStyle name="Normal 4 4 2" xfId="19600"/>
    <cellStyle name="Normal 4 5" xfId="19601"/>
    <cellStyle name="Normal 4 5 2" xfId="19602"/>
    <cellStyle name="Normal 4 6" xfId="19603"/>
    <cellStyle name="Normal 4 7" xfId="19604"/>
    <cellStyle name="Normal 4 8" xfId="19605"/>
    <cellStyle name="Normal 4 9" xfId="19606"/>
    <cellStyle name="Normal 40" xfId="114"/>
    <cellStyle name="Normal 40 10" xfId="19607"/>
    <cellStyle name="Normal 40 10 10" xfId="19608"/>
    <cellStyle name="Normal 40 10 11" xfId="19609"/>
    <cellStyle name="Normal 40 10 12" xfId="19610"/>
    <cellStyle name="Normal 40 10 13" xfId="19611"/>
    <cellStyle name="Normal 40 10 14" xfId="19612"/>
    <cellStyle name="Normal 40 10 2" xfId="19613"/>
    <cellStyle name="Normal 40 10 3" xfId="19614"/>
    <cellStyle name="Normal 40 10 4" xfId="19615"/>
    <cellStyle name="Normal 40 10 5" xfId="19616"/>
    <cellStyle name="Normal 40 10 6" xfId="19617"/>
    <cellStyle name="Normal 40 10 7" xfId="19618"/>
    <cellStyle name="Normal 40 10 8" xfId="19619"/>
    <cellStyle name="Normal 40 10 9" xfId="19620"/>
    <cellStyle name="Normal 40 11" xfId="19621"/>
    <cellStyle name="Normal 40 11 10" xfId="19622"/>
    <cellStyle name="Normal 40 11 11" xfId="19623"/>
    <cellStyle name="Normal 40 11 12" xfId="19624"/>
    <cellStyle name="Normal 40 11 13" xfId="19625"/>
    <cellStyle name="Normal 40 11 14" xfId="19626"/>
    <cellStyle name="Normal 40 11 2" xfId="19627"/>
    <cellStyle name="Normal 40 11 3" xfId="19628"/>
    <cellStyle name="Normal 40 11 4" xfId="19629"/>
    <cellStyle name="Normal 40 11 5" xfId="19630"/>
    <cellStyle name="Normal 40 11 6" xfId="19631"/>
    <cellStyle name="Normal 40 11 7" xfId="19632"/>
    <cellStyle name="Normal 40 11 8" xfId="19633"/>
    <cellStyle name="Normal 40 11 9" xfId="19634"/>
    <cellStyle name="Normal 40 12" xfId="19635"/>
    <cellStyle name="Normal 40 12 10" xfId="19636"/>
    <cellStyle name="Normal 40 12 11" xfId="19637"/>
    <cellStyle name="Normal 40 12 12" xfId="19638"/>
    <cellStyle name="Normal 40 12 13" xfId="19639"/>
    <cellStyle name="Normal 40 12 14" xfId="19640"/>
    <cellStyle name="Normal 40 12 2" xfId="19641"/>
    <cellStyle name="Normal 40 12 3" xfId="19642"/>
    <cellStyle name="Normal 40 12 4" xfId="19643"/>
    <cellStyle name="Normal 40 12 5" xfId="19644"/>
    <cellStyle name="Normal 40 12 6" xfId="19645"/>
    <cellStyle name="Normal 40 12 7" xfId="19646"/>
    <cellStyle name="Normal 40 12 8" xfId="19647"/>
    <cellStyle name="Normal 40 12 9" xfId="19648"/>
    <cellStyle name="Normal 40 13" xfId="19649"/>
    <cellStyle name="Normal 40 13 10" xfId="19650"/>
    <cellStyle name="Normal 40 13 11" xfId="19651"/>
    <cellStyle name="Normal 40 13 12" xfId="19652"/>
    <cellStyle name="Normal 40 13 13" xfId="19653"/>
    <cellStyle name="Normal 40 13 14" xfId="19654"/>
    <cellStyle name="Normal 40 13 2" xfId="19655"/>
    <cellStyle name="Normal 40 13 3" xfId="19656"/>
    <cellStyle name="Normal 40 13 4" xfId="19657"/>
    <cellStyle name="Normal 40 13 5" xfId="19658"/>
    <cellStyle name="Normal 40 13 6" xfId="19659"/>
    <cellStyle name="Normal 40 13 7" xfId="19660"/>
    <cellStyle name="Normal 40 13 8" xfId="19661"/>
    <cellStyle name="Normal 40 13 9" xfId="19662"/>
    <cellStyle name="Normal 40 14" xfId="19663"/>
    <cellStyle name="Normal 40 14 10" xfId="19664"/>
    <cellStyle name="Normal 40 14 11" xfId="19665"/>
    <cellStyle name="Normal 40 14 12" xfId="19666"/>
    <cellStyle name="Normal 40 14 13" xfId="19667"/>
    <cellStyle name="Normal 40 14 14" xfId="19668"/>
    <cellStyle name="Normal 40 14 2" xfId="19669"/>
    <cellStyle name="Normal 40 14 3" xfId="19670"/>
    <cellStyle name="Normal 40 14 4" xfId="19671"/>
    <cellStyle name="Normal 40 14 5" xfId="19672"/>
    <cellStyle name="Normal 40 14 6" xfId="19673"/>
    <cellStyle name="Normal 40 14 7" xfId="19674"/>
    <cellStyle name="Normal 40 14 8" xfId="19675"/>
    <cellStyle name="Normal 40 14 9" xfId="19676"/>
    <cellStyle name="Normal 40 15" xfId="19677"/>
    <cellStyle name="Normal 40 15 10" xfId="19678"/>
    <cellStyle name="Normal 40 15 11" xfId="19679"/>
    <cellStyle name="Normal 40 15 12" xfId="19680"/>
    <cellStyle name="Normal 40 15 13" xfId="19681"/>
    <cellStyle name="Normal 40 15 14" xfId="19682"/>
    <cellStyle name="Normal 40 15 2" xfId="19683"/>
    <cellStyle name="Normal 40 15 3" xfId="19684"/>
    <cellStyle name="Normal 40 15 4" xfId="19685"/>
    <cellStyle name="Normal 40 15 5" xfId="19686"/>
    <cellStyle name="Normal 40 15 6" xfId="19687"/>
    <cellStyle name="Normal 40 15 7" xfId="19688"/>
    <cellStyle name="Normal 40 15 8" xfId="19689"/>
    <cellStyle name="Normal 40 15 9" xfId="19690"/>
    <cellStyle name="Normal 40 16" xfId="19691"/>
    <cellStyle name="Normal 40 16 10" xfId="19692"/>
    <cellStyle name="Normal 40 16 11" xfId="19693"/>
    <cellStyle name="Normal 40 16 12" xfId="19694"/>
    <cellStyle name="Normal 40 16 13" xfId="19695"/>
    <cellStyle name="Normal 40 16 14" xfId="19696"/>
    <cellStyle name="Normal 40 16 2" xfId="19697"/>
    <cellStyle name="Normal 40 16 3" xfId="19698"/>
    <cellStyle name="Normal 40 16 4" xfId="19699"/>
    <cellStyle name="Normal 40 16 5" xfId="19700"/>
    <cellStyle name="Normal 40 16 6" xfId="19701"/>
    <cellStyle name="Normal 40 16 7" xfId="19702"/>
    <cellStyle name="Normal 40 16 8" xfId="19703"/>
    <cellStyle name="Normal 40 16 9" xfId="19704"/>
    <cellStyle name="Normal 40 17" xfId="19705"/>
    <cellStyle name="Normal 40 17 10" xfId="19706"/>
    <cellStyle name="Normal 40 17 11" xfId="19707"/>
    <cellStyle name="Normal 40 17 12" xfId="19708"/>
    <cellStyle name="Normal 40 17 13" xfId="19709"/>
    <cellStyle name="Normal 40 17 14" xfId="19710"/>
    <cellStyle name="Normal 40 17 2" xfId="19711"/>
    <cellStyle name="Normal 40 17 3" xfId="19712"/>
    <cellStyle name="Normal 40 17 4" xfId="19713"/>
    <cellStyle name="Normal 40 17 5" xfId="19714"/>
    <cellStyle name="Normal 40 17 6" xfId="19715"/>
    <cellStyle name="Normal 40 17 7" xfId="19716"/>
    <cellStyle name="Normal 40 17 8" xfId="19717"/>
    <cellStyle name="Normal 40 17 9" xfId="19718"/>
    <cellStyle name="Normal 40 18" xfId="19719"/>
    <cellStyle name="Normal 40 19" xfId="19720"/>
    <cellStyle name="Normal 40 2" xfId="19721"/>
    <cellStyle name="Normal 40 20" xfId="19722"/>
    <cellStyle name="Normal 40 21" xfId="19723"/>
    <cellStyle name="Normal 40 22" xfId="19724"/>
    <cellStyle name="Normal 40 23" xfId="19725"/>
    <cellStyle name="Normal 40 24" xfId="19726"/>
    <cellStyle name="Normal 40 25" xfId="19727"/>
    <cellStyle name="Normal 40 26" xfId="19728"/>
    <cellStyle name="Normal 40 27" xfId="19729"/>
    <cellStyle name="Normal 40 28" xfId="19730"/>
    <cellStyle name="Normal 40 29" xfId="19731"/>
    <cellStyle name="Normal 40 3" xfId="19732"/>
    <cellStyle name="Normal 40 30" xfId="19733"/>
    <cellStyle name="Normal 40 4" xfId="19734"/>
    <cellStyle name="Normal 40 4 10" xfId="19735"/>
    <cellStyle name="Normal 40 4 11" xfId="19736"/>
    <cellStyle name="Normal 40 4 12" xfId="19737"/>
    <cellStyle name="Normal 40 4 13" xfId="19738"/>
    <cellStyle name="Normal 40 4 14" xfId="19739"/>
    <cellStyle name="Normal 40 4 15" xfId="19740"/>
    <cellStyle name="Normal 40 4 2" xfId="19741"/>
    <cellStyle name="Normal 40 4 2 10" xfId="19742"/>
    <cellStyle name="Normal 40 4 2 11" xfId="19743"/>
    <cellStyle name="Normal 40 4 2 12" xfId="19744"/>
    <cellStyle name="Normal 40 4 2 13" xfId="19745"/>
    <cellStyle name="Normal 40 4 2 14" xfId="19746"/>
    <cellStyle name="Normal 40 4 2 2" xfId="19747"/>
    <cellStyle name="Normal 40 4 2 3" xfId="19748"/>
    <cellStyle name="Normal 40 4 2 4" xfId="19749"/>
    <cellStyle name="Normal 40 4 2 5" xfId="19750"/>
    <cellStyle name="Normal 40 4 2 6" xfId="19751"/>
    <cellStyle name="Normal 40 4 2 7" xfId="19752"/>
    <cellStyle name="Normal 40 4 2 8" xfId="19753"/>
    <cellStyle name="Normal 40 4 2 9" xfId="19754"/>
    <cellStyle name="Normal 40 4 3" xfId="19755"/>
    <cellStyle name="Normal 40 4 4" xfId="19756"/>
    <cellStyle name="Normal 40 4 5" xfId="19757"/>
    <cellStyle name="Normal 40 4 6" xfId="19758"/>
    <cellStyle name="Normal 40 4 7" xfId="19759"/>
    <cellStyle name="Normal 40 4 8" xfId="19760"/>
    <cellStyle name="Normal 40 4 9" xfId="19761"/>
    <cellStyle name="Normal 40 5" xfId="19762"/>
    <cellStyle name="Normal 40 5 10" xfId="19763"/>
    <cellStyle name="Normal 40 5 11" xfId="19764"/>
    <cellStyle name="Normal 40 5 12" xfId="19765"/>
    <cellStyle name="Normal 40 5 13" xfId="19766"/>
    <cellStyle name="Normal 40 5 14" xfId="19767"/>
    <cellStyle name="Normal 40 5 15" xfId="19768"/>
    <cellStyle name="Normal 40 5 2" xfId="19769"/>
    <cellStyle name="Normal 40 5 2 10" xfId="19770"/>
    <cellStyle name="Normal 40 5 2 11" xfId="19771"/>
    <cellStyle name="Normal 40 5 2 12" xfId="19772"/>
    <cellStyle name="Normal 40 5 2 13" xfId="19773"/>
    <cellStyle name="Normal 40 5 2 14" xfId="19774"/>
    <cellStyle name="Normal 40 5 2 2" xfId="19775"/>
    <cellStyle name="Normal 40 5 2 3" xfId="19776"/>
    <cellStyle name="Normal 40 5 2 4" xfId="19777"/>
    <cellStyle name="Normal 40 5 2 5" xfId="19778"/>
    <cellStyle name="Normal 40 5 2 6" xfId="19779"/>
    <cellStyle name="Normal 40 5 2 7" xfId="19780"/>
    <cellStyle name="Normal 40 5 2 8" xfId="19781"/>
    <cellStyle name="Normal 40 5 2 9" xfId="19782"/>
    <cellStyle name="Normal 40 5 3" xfId="19783"/>
    <cellStyle name="Normal 40 5 4" xfId="19784"/>
    <cellStyle name="Normal 40 5 5" xfId="19785"/>
    <cellStyle name="Normal 40 5 6" xfId="19786"/>
    <cellStyle name="Normal 40 5 7" xfId="19787"/>
    <cellStyle name="Normal 40 5 8" xfId="19788"/>
    <cellStyle name="Normal 40 5 9" xfId="19789"/>
    <cellStyle name="Normal 40 6" xfId="19790"/>
    <cellStyle name="Normal 40 6 10" xfId="19791"/>
    <cellStyle name="Normal 40 6 11" xfId="19792"/>
    <cellStyle name="Normal 40 6 12" xfId="19793"/>
    <cellStyle name="Normal 40 6 13" xfId="19794"/>
    <cellStyle name="Normal 40 6 14" xfId="19795"/>
    <cellStyle name="Normal 40 6 15" xfId="19796"/>
    <cellStyle name="Normal 40 6 2" xfId="19797"/>
    <cellStyle name="Normal 40 6 2 10" xfId="19798"/>
    <cellStyle name="Normal 40 6 2 11" xfId="19799"/>
    <cellStyle name="Normal 40 6 2 12" xfId="19800"/>
    <cellStyle name="Normal 40 6 2 13" xfId="19801"/>
    <cellStyle name="Normal 40 6 2 14" xfId="19802"/>
    <cellStyle name="Normal 40 6 2 2" xfId="19803"/>
    <cellStyle name="Normal 40 6 2 3" xfId="19804"/>
    <cellStyle name="Normal 40 6 2 4" xfId="19805"/>
    <cellStyle name="Normal 40 6 2 5" xfId="19806"/>
    <cellStyle name="Normal 40 6 2 6" xfId="19807"/>
    <cellStyle name="Normal 40 6 2 7" xfId="19808"/>
    <cellStyle name="Normal 40 6 2 8" xfId="19809"/>
    <cellStyle name="Normal 40 6 2 9" xfId="19810"/>
    <cellStyle name="Normal 40 6 3" xfId="19811"/>
    <cellStyle name="Normal 40 6 4" xfId="19812"/>
    <cellStyle name="Normal 40 6 5" xfId="19813"/>
    <cellStyle name="Normal 40 6 6" xfId="19814"/>
    <cellStyle name="Normal 40 6 7" xfId="19815"/>
    <cellStyle name="Normal 40 6 8" xfId="19816"/>
    <cellStyle name="Normal 40 6 9" xfId="19817"/>
    <cellStyle name="Normal 40 7" xfId="19818"/>
    <cellStyle name="Normal 40 7 10" xfId="19819"/>
    <cellStyle name="Normal 40 7 11" xfId="19820"/>
    <cellStyle name="Normal 40 7 12" xfId="19821"/>
    <cellStyle name="Normal 40 7 13" xfId="19822"/>
    <cellStyle name="Normal 40 7 14" xfId="19823"/>
    <cellStyle name="Normal 40 7 2" xfId="19824"/>
    <cellStyle name="Normal 40 7 3" xfId="19825"/>
    <cellStyle name="Normal 40 7 4" xfId="19826"/>
    <cellStyle name="Normal 40 7 5" xfId="19827"/>
    <cellStyle name="Normal 40 7 6" xfId="19828"/>
    <cellStyle name="Normal 40 7 7" xfId="19829"/>
    <cellStyle name="Normal 40 7 8" xfId="19830"/>
    <cellStyle name="Normal 40 7 9" xfId="19831"/>
    <cellStyle name="Normal 40 8" xfId="19832"/>
    <cellStyle name="Normal 40 8 10" xfId="19833"/>
    <cellStyle name="Normal 40 8 11" xfId="19834"/>
    <cellStyle name="Normal 40 8 12" xfId="19835"/>
    <cellStyle name="Normal 40 8 13" xfId="19836"/>
    <cellStyle name="Normal 40 8 14" xfId="19837"/>
    <cellStyle name="Normal 40 8 2" xfId="19838"/>
    <cellStyle name="Normal 40 8 3" xfId="19839"/>
    <cellStyle name="Normal 40 8 4" xfId="19840"/>
    <cellStyle name="Normal 40 8 5" xfId="19841"/>
    <cellStyle name="Normal 40 8 6" xfId="19842"/>
    <cellStyle name="Normal 40 8 7" xfId="19843"/>
    <cellStyle name="Normal 40 8 8" xfId="19844"/>
    <cellStyle name="Normal 40 8 9" xfId="19845"/>
    <cellStyle name="Normal 40 9" xfId="19846"/>
    <cellStyle name="Normal 40 9 10" xfId="19847"/>
    <cellStyle name="Normal 40 9 11" xfId="19848"/>
    <cellStyle name="Normal 40 9 12" xfId="19849"/>
    <cellStyle name="Normal 40 9 13" xfId="19850"/>
    <cellStyle name="Normal 40 9 14" xfId="19851"/>
    <cellStyle name="Normal 40 9 2" xfId="19852"/>
    <cellStyle name="Normal 40 9 3" xfId="19853"/>
    <cellStyle name="Normal 40 9 4" xfId="19854"/>
    <cellStyle name="Normal 40 9 5" xfId="19855"/>
    <cellStyle name="Normal 40 9 6" xfId="19856"/>
    <cellStyle name="Normal 40 9 7" xfId="19857"/>
    <cellStyle name="Normal 40 9 8" xfId="19858"/>
    <cellStyle name="Normal 40 9 9" xfId="19859"/>
    <cellStyle name="Normal 41" xfId="115"/>
    <cellStyle name="Normal 41 2" xfId="19860"/>
    <cellStyle name="Normal 41 3" xfId="19861"/>
    <cellStyle name="Normal 42" xfId="116"/>
    <cellStyle name="Normal 42 2" xfId="19862"/>
    <cellStyle name="Normal 43" xfId="117"/>
    <cellStyle name="Normal 43 2" xfId="19863"/>
    <cellStyle name="Normal 44" xfId="118"/>
    <cellStyle name="Normal 44 2" xfId="19864"/>
    <cellStyle name="Normal 45" xfId="119"/>
    <cellStyle name="Normal 45 2" xfId="19865"/>
    <cellStyle name="Normal 46" xfId="120"/>
    <cellStyle name="Normal 46 2" xfId="19866"/>
    <cellStyle name="Normal 47" xfId="121"/>
    <cellStyle name="Normal 47 2" xfId="19867"/>
    <cellStyle name="Normal 48" xfId="122"/>
    <cellStyle name="Normal 48 2" xfId="19868"/>
    <cellStyle name="Normal 49" xfId="123"/>
    <cellStyle name="Normal 49 2" xfId="19869"/>
    <cellStyle name="Normal 5" xfId="73"/>
    <cellStyle name="Normal 5 10" xfId="19870"/>
    <cellStyle name="Normal 5 11" xfId="19871"/>
    <cellStyle name="Normal 5 12" xfId="19872"/>
    <cellStyle name="Normal 5 13" xfId="19873"/>
    <cellStyle name="Normal 5 14" xfId="19874"/>
    <cellStyle name="Normal 5 15" xfId="19875"/>
    <cellStyle name="Normal 5 16" xfId="19876"/>
    <cellStyle name="Normal 5 17" xfId="19877"/>
    <cellStyle name="Normal 5 18" xfId="19878"/>
    <cellStyle name="Normal 5 19" xfId="19879"/>
    <cellStyle name="Normal 5 2" xfId="74"/>
    <cellStyle name="Normal 5 2 10" xfId="19880"/>
    <cellStyle name="Normal 5 2 11" xfId="19881"/>
    <cellStyle name="Normal 5 2 12" xfId="19882"/>
    <cellStyle name="Normal 5 2 13" xfId="19883"/>
    <cellStyle name="Normal 5 2 14" xfId="19884"/>
    <cellStyle name="Normal 5 2 2" xfId="19885"/>
    <cellStyle name="Normal 5 2 2 10" xfId="19886"/>
    <cellStyle name="Normal 5 2 2 2" xfId="19887"/>
    <cellStyle name="Normal 5 2 2 2 2" xfId="19888"/>
    <cellStyle name="Normal 5 2 2 2 3" xfId="19889"/>
    <cellStyle name="Normal 5 2 2 2 4" xfId="19890"/>
    <cellStyle name="Normal 5 2 2 3" xfId="19891"/>
    <cellStyle name="Normal 5 2 2 4" xfId="19892"/>
    <cellStyle name="Normal 5 2 2 5" xfId="19893"/>
    <cellStyle name="Normal 5 2 2 6" xfId="19894"/>
    <cellStyle name="Normal 5 2 2 7" xfId="19895"/>
    <cellStyle name="Normal 5 2 2 8" xfId="19896"/>
    <cellStyle name="Normal 5 2 2 9" xfId="19897"/>
    <cellStyle name="Normal 5 2 3" xfId="19898"/>
    <cellStyle name="Normal 5 2 4" xfId="19899"/>
    <cellStyle name="Normal 5 2 5" xfId="19900"/>
    <cellStyle name="Normal 5 2 6" xfId="19901"/>
    <cellStyle name="Normal 5 2 6 2" xfId="19902"/>
    <cellStyle name="Normal 5 2 6 3" xfId="19903"/>
    <cellStyle name="Normal 5 2 6 4" xfId="19904"/>
    <cellStyle name="Normal 5 2 7" xfId="19905"/>
    <cellStyle name="Normal 5 2 8" xfId="19906"/>
    <cellStyle name="Normal 5 2 9" xfId="19907"/>
    <cellStyle name="Normal 5 20" xfId="19908"/>
    <cellStyle name="Normal 5 21" xfId="19909"/>
    <cellStyle name="Normal 5 22" xfId="19910"/>
    <cellStyle name="Normal 5 23" xfId="19911"/>
    <cellStyle name="Normal 5 24" xfId="19912"/>
    <cellStyle name="Normal 5 25" xfId="19913"/>
    <cellStyle name="Normal 5 26" xfId="19914"/>
    <cellStyle name="Normal 5 27" xfId="19915"/>
    <cellStyle name="Normal 5 28" xfId="19916"/>
    <cellStyle name="Normal 5 29" xfId="19917"/>
    <cellStyle name="Normal 5 3" xfId="75"/>
    <cellStyle name="Normal 5 3 2" xfId="19918"/>
    <cellStyle name="Normal 5 3 3" xfId="19919"/>
    <cellStyle name="Normal 5 3 3 2" xfId="19920"/>
    <cellStyle name="Normal 5 3 4" xfId="19921"/>
    <cellStyle name="Normal 5 30" xfId="19922"/>
    <cellStyle name="Normal 5 31" xfId="19923"/>
    <cellStyle name="Normal 5 32" xfId="19924"/>
    <cellStyle name="Normal 5 33" xfId="19925"/>
    <cellStyle name="Normal 5 4" xfId="76"/>
    <cellStyle name="Normal 5 4 2" xfId="19926"/>
    <cellStyle name="Normal 5 4 3" xfId="19927"/>
    <cellStyle name="Normal 5 5" xfId="19928"/>
    <cellStyle name="Normal 5 5 2" xfId="19929"/>
    <cellStyle name="Normal 5 6" xfId="19930"/>
    <cellStyle name="Normal 5 7" xfId="19931"/>
    <cellStyle name="Normal 5 8" xfId="19932"/>
    <cellStyle name="Normal 5 9" xfId="19933"/>
    <cellStyle name="Normal 50" xfId="124"/>
    <cellStyle name="Normal 50 2" xfId="19934"/>
    <cellStyle name="Normal 51" xfId="125"/>
    <cellStyle name="Normal 51 2" xfId="19935"/>
    <cellStyle name="Normal 52" xfId="126"/>
    <cellStyle name="Normal 52 2" xfId="19936"/>
    <cellStyle name="Normal 53" xfId="127"/>
    <cellStyle name="Normal 53 2" xfId="19937"/>
    <cellStyle name="Normal 54" xfId="128"/>
    <cellStyle name="Normal 54 2" xfId="19938"/>
    <cellStyle name="Normal 55" xfId="129"/>
    <cellStyle name="Normal 55 2" xfId="19939"/>
    <cellStyle name="Normal 56" xfId="130"/>
    <cellStyle name="Normal 56 2" xfId="19940"/>
    <cellStyle name="Normal 57" xfId="131"/>
    <cellStyle name="Normal 57 2" xfId="19941"/>
    <cellStyle name="Normal 58" xfId="132"/>
    <cellStyle name="Normal 58 2" xfId="19942"/>
    <cellStyle name="Normal 59" xfId="133"/>
    <cellStyle name="Normal 59 2" xfId="19943"/>
    <cellStyle name="Normal 6" xfId="77"/>
    <cellStyle name="Normal 6 10" xfId="19944"/>
    <cellStyle name="Normal 6 11" xfId="19945"/>
    <cellStyle name="Normal 6 12" xfId="19946"/>
    <cellStyle name="Normal 6 13" xfId="19947"/>
    <cellStyle name="Normal 6 14" xfId="19948"/>
    <cellStyle name="Normal 6 15" xfId="19949"/>
    <cellStyle name="Normal 6 16" xfId="19950"/>
    <cellStyle name="Normal 6 2" xfId="78"/>
    <cellStyle name="Normal 6 2 10" xfId="19951"/>
    <cellStyle name="Normal 6 2 11" xfId="19952"/>
    <cellStyle name="Normal 6 2 12" xfId="19953"/>
    <cellStyle name="Normal 6 2 13" xfId="19954"/>
    <cellStyle name="Normal 6 2 14" xfId="19955"/>
    <cellStyle name="Normal 6 2 2" xfId="19956"/>
    <cellStyle name="Normal 6 2 2 10" xfId="19957"/>
    <cellStyle name="Normal 6 2 2 2" xfId="19958"/>
    <cellStyle name="Normal 6 2 2 2 2" xfId="19959"/>
    <cellStyle name="Normal 6 2 2 2 3" xfId="19960"/>
    <cellStyle name="Normal 6 2 2 2 4" xfId="19961"/>
    <cellStyle name="Normal 6 2 2 3" xfId="19962"/>
    <cellStyle name="Normal 6 2 2 4" xfId="19963"/>
    <cellStyle name="Normal 6 2 2 5" xfId="19964"/>
    <cellStyle name="Normal 6 2 2 6" xfId="19965"/>
    <cellStyle name="Normal 6 2 2 7" xfId="19966"/>
    <cellStyle name="Normal 6 2 2 8" xfId="19967"/>
    <cellStyle name="Normal 6 2 2 9" xfId="19968"/>
    <cellStyle name="Normal 6 2 3" xfId="19969"/>
    <cellStyle name="Normal 6 2 4" xfId="19970"/>
    <cellStyle name="Normal 6 2 5" xfId="19971"/>
    <cellStyle name="Normal 6 2 6" xfId="19972"/>
    <cellStyle name="Normal 6 2 6 2" xfId="19973"/>
    <cellStyle name="Normal 6 2 6 3" xfId="19974"/>
    <cellStyle name="Normal 6 2 6 4" xfId="19975"/>
    <cellStyle name="Normal 6 2 7" xfId="19976"/>
    <cellStyle name="Normal 6 2 8" xfId="19977"/>
    <cellStyle name="Normal 6 2 9" xfId="19978"/>
    <cellStyle name="Normal 6 3" xfId="79"/>
    <cellStyle name="Normal 6 3 2" xfId="19979"/>
    <cellStyle name="Normal 6 3 3" xfId="19980"/>
    <cellStyle name="Normal 6 3 3 2" xfId="19981"/>
    <cellStyle name="Normal 6 3 4" xfId="19982"/>
    <cellStyle name="Normal 6 4" xfId="19983"/>
    <cellStyle name="Normal 6 4 2" xfId="19984"/>
    <cellStyle name="Normal 6 4 3" xfId="19985"/>
    <cellStyle name="Normal 6 5" xfId="19986"/>
    <cellStyle name="Normal 6 5 2" xfId="19987"/>
    <cellStyle name="Normal 6 6" xfId="19988"/>
    <cellStyle name="Normal 6 7" xfId="19989"/>
    <cellStyle name="Normal 6 8" xfId="19990"/>
    <cellStyle name="Normal 6 9" xfId="19991"/>
    <cellStyle name="Normal 60" xfId="134"/>
    <cellStyle name="Normal 60 2" xfId="19992"/>
    <cellStyle name="Normal 61" xfId="135"/>
    <cellStyle name="Normal 61 2" xfId="19993"/>
    <cellStyle name="Normal 62" xfId="136"/>
    <cellStyle name="Normal 62 2" xfId="19994"/>
    <cellStyle name="Normal 63" xfId="137"/>
    <cellStyle name="Normal 63 2" xfId="19995"/>
    <cellStyle name="Normal 64" xfId="138"/>
    <cellStyle name="Normal 64 2" xfId="19996"/>
    <cellStyle name="Normal 65" xfId="139"/>
    <cellStyle name="Normal 65 2" xfId="19997"/>
    <cellStyle name="Normal 66" xfId="140"/>
    <cellStyle name="Normal 66 2" xfId="19998"/>
    <cellStyle name="Normal 67" xfId="141"/>
    <cellStyle name="Normal 67 2" xfId="19999"/>
    <cellStyle name="Normal 69" xfId="142"/>
    <cellStyle name="Normal 69 2" xfId="20000"/>
    <cellStyle name="Normal 7" xfId="80"/>
    <cellStyle name="Normal 7 10" xfId="20001"/>
    <cellStyle name="Normal 7 11" xfId="20002"/>
    <cellStyle name="Normal 7 2" xfId="20003"/>
    <cellStyle name="Normal 7 3" xfId="20004"/>
    <cellStyle name="Normal 7 3 2" xfId="20005"/>
    <cellStyle name="Normal 7 3 3" xfId="20006"/>
    <cellStyle name="Normal 7 3 3 2" xfId="20007"/>
    <cellStyle name="Normal 7 4" xfId="20008"/>
    <cellStyle name="Normal 7 5" xfId="20009"/>
    <cellStyle name="Normal 7 6" xfId="20010"/>
    <cellStyle name="Normal 7 7" xfId="20011"/>
    <cellStyle name="Normal 7 8" xfId="20012"/>
    <cellStyle name="Normal 7 9" xfId="20013"/>
    <cellStyle name="Normal 70" xfId="143"/>
    <cellStyle name="Normal 70 2" xfId="20014"/>
    <cellStyle name="Normal 71" xfId="144"/>
    <cellStyle name="Normal 71 2" xfId="20015"/>
    <cellStyle name="Normal 72" xfId="145"/>
    <cellStyle name="Normal 72 2" xfId="20016"/>
    <cellStyle name="Normal 73" xfId="146"/>
    <cellStyle name="Normal 73 2" xfId="20017"/>
    <cellStyle name="Normal 74" xfId="147"/>
    <cellStyle name="Normal 74 2" xfId="20018"/>
    <cellStyle name="Normal 75" xfId="148"/>
    <cellStyle name="Normal 75 2" xfId="20019"/>
    <cellStyle name="Normal 76" xfId="149"/>
    <cellStyle name="Normal 76 2" xfId="20020"/>
    <cellStyle name="Normal 77" xfId="150"/>
    <cellStyle name="Normal 77 2" xfId="20021"/>
    <cellStyle name="Normal 78" xfId="151"/>
    <cellStyle name="Normal 78 2" xfId="20022"/>
    <cellStyle name="Normal 79" xfId="152"/>
    <cellStyle name="Normal 79 2" xfId="20023"/>
    <cellStyle name="Normal 8" xfId="81"/>
    <cellStyle name="Normal 8 10" xfId="20024"/>
    <cellStyle name="Normal 8 11" xfId="20025"/>
    <cellStyle name="Normal 8 12" xfId="20026"/>
    <cellStyle name="Normal 8 13" xfId="20027"/>
    <cellStyle name="Normal 8 14" xfId="20028"/>
    <cellStyle name="Normal 8 15" xfId="20029"/>
    <cellStyle name="Normal 8 16" xfId="20030"/>
    <cellStyle name="Normal 8 17" xfId="20031"/>
    <cellStyle name="Normal 8 2" xfId="20032"/>
    <cellStyle name="Normal 8 2 2" xfId="20033"/>
    <cellStyle name="Normal 8 2 3" xfId="20034"/>
    <cellStyle name="Normal 8 2 4" xfId="20035"/>
    <cellStyle name="Normal 8 2 5" xfId="20036"/>
    <cellStyle name="Normal 8 3" xfId="20037"/>
    <cellStyle name="Normal 8 3 2" xfId="20038"/>
    <cellStyle name="Normal 8 3 3" xfId="20039"/>
    <cellStyle name="Normal 8 3 3 2" xfId="20040"/>
    <cellStyle name="Normal 8 4" xfId="20041"/>
    <cellStyle name="Normal 8 4 2" xfId="20042"/>
    <cellStyle name="Normal 8 5" xfId="20043"/>
    <cellStyle name="Normal 8 5 2" xfId="20044"/>
    <cellStyle name="Normal 8 6" xfId="20045"/>
    <cellStyle name="Normal 8 7" xfId="20046"/>
    <cellStyle name="Normal 8 8" xfId="20047"/>
    <cellStyle name="Normal 8 9" xfId="20048"/>
    <cellStyle name="Normal 80" xfId="153"/>
    <cellStyle name="Normal 80 2" xfId="20049"/>
    <cellStyle name="Normal 81" xfId="154"/>
    <cellStyle name="Normal 81 2" xfId="20050"/>
    <cellStyle name="Normal 82" xfId="155"/>
    <cellStyle name="Normal 82 2" xfId="20051"/>
    <cellStyle name="Normal 83" xfId="156"/>
    <cellStyle name="Normal 83 2" xfId="20052"/>
    <cellStyle name="Normal 84" xfId="157"/>
    <cellStyle name="Normal 84 2" xfId="20053"/>
    <cellStyle name="Normal 85" xfId="158"/>
    <cellStyle name="Normal 85 2" xfId="20054"/>
    <cellStyle name="Normal 86" xfId="159"/>
    <cellStyle name="Normal 86 2" xfId="20055"/>
    <cellStyle name="Normal 87" xfId="160"/>
    <cellStyle name="Normal 87 2" xfId="20056"/>
    <cellStyle name="Normal 88" xfId="20057"/>
    <cellStyle name="Normal 9" xfId="82"/>
    <cellStyle name="Normal 9 10" xfId="20058"/>
    <cellStyle name="Normal 9 11" xfId="20059"/>
    <cellStyle name="Normal 9 12" xfId="20060"/>
    <cellStyle name="Normal 9 13" xfId="20061"/>
    <cellStyle name="Normal 9 14" xfId="20062"/>
    <cellStyle name="Normal 9 15" xfId="20063"/>
    <cellStyle name="Normal 9 16" xfId="20064"/>
    <cellStyle name="Normal 9 17" xfId="20065"/>
    <cellStyle name="Normal 9 18" xfId="20066"/>
    <cellStyle name="Normal 9 19" xfId="20067"/>
    <cellStyle name="Normal 9 2" xfId="83"/>
    <cellStyle name="Normal 9 2 2" xfId="20068"/>
    <cellStyle name="Normal 9 2 3" xfId="20069"/>
    <cellStyle name="Normal 9 2 4" xfId="20070"/>
    <cellStyle name="Normal 9 2 5" xfId="20071"/>
    <cellStyle name="Normal 9 2 6" xfId="20879"/>
    <cellStyle name="Normal 9 3" xfId="20072"/>
    <cellStyle name="Normal 9 3 2" xfId="20073"/>
    <cellStyle name="Normal 9 4" xfId="20074"/>
    <cellStyle name="Normal 9 4 2" xfId="20075"/>
    <cellStyle name="Normal 9 5" xfId="20076"/>
    <cellStyle name="Normal 9 5 2" xfId="20077"/>
    <cellStyle name="Normal 9 6" xfId="20078"/>
    <cellStyle name="Normal 9 7" xfId="20079"/>
    <cellStyle name="Normal 9 8" xfId="20080"/>
    <cellStyle name="Normal 9 9" xfId="20081"/>
    <cellStyle name="Note" xfId="16" builtinId="10" customBuiltin="1"/>
    <cellStyle name="Note 10 2" xfId="20082"/>
    <cellStyle name="Note 10 3" xfId="20083"/>
    <cellStyle name="Note 11 2" xfId="20084"/>
    <cellStyle name="Note 11 3" xfId="20085"/>
    <cellStyle name="Note 12 2" xfId="20086"/>
    <cellStyle name="Note 12 3" xfId="20087"/>
    <cellStyle name="Note 13 2" xfId="20088"/>
    <cellStyle name="Note 13 3" xfId="20089"/>
    <cellStyle name="Note 14 2" xfId="20090"/>
    <cellStyle name="Note 14 3" xfId="20091"/>
    <cellStyle name="Note 15 2" xfId="20092"/>
    <cellStyle name="Note 15 3" xfId="20093"/>
    <cellStyle name="Note 16" xfId="20094"/>
    <cellStyle name="Note 16 2" xfId="20095"/>
    <cellStyle name="Note 16 3" xfId="20096"/>
    <cellStyle name="Note 16 4" xfId="20097"/>
    <cellStyle name="Note 16 5" xfId="20098"/>
    <cellStyle name="Note 16 6" xfId="20099"/>
    <cellStyle name="Note 16 7" xfId="20100"/>
    <cellStyle name="Note 17" xfId="20101"/>
    <cellStyle name="Note 18" xfId="20102"/>
    <cellStyle name="Note 19" xfId="20103"/>
    <cellStyle name="Note 2" xfId="20104"/>
    <cellStyle name="Note 2 10" xfId="20105"/>
    <cellStyle name="Note 2 11" xfId="20106"/>
    <cellStyle name="Note 2 11 2" xfId="20107"/>
    <cellStyle name="Note 2 11 2 2" xfId="20108"/>
    <cellStyle name="Note 2 11 2 3" xfId="20109"/>
    <cellStyle name="Note 2 11 2 4" xfId="20110"/>
    <cellStyle name="Note 2 11 2 5" xfId="20111"/>
    <cellStyle name="Note 2 11 2 6" xfId="20112"/>
    <cellStyle name="Note 2 11 2 7" xfId="20113"/>
    <cellStyle name="Note 2 11 3" xfId="20114"/>
    <cellStyle name="Note 2 11 4" xfId="20115"/>
    <cellStyle name="Note 2 11 5" xfId="20116"/>
    <cellStyle name="Note 2 11 6" xfId="20117"/>
    <cellStyle name="Note 2 11 7" xfId="20118"/>
    <cellStyle name="Note 2 12" xfId="20119"/>
    <cellStyle name="Note 2 13" xfId="20120"/>
    <cellStyle name="Note 2 14" xfId="20121"/>
    <cellStyle name="Note 2 15" xfId="20122"/>
    <cellStyle name="Note 2 16" xfId="20123"/>
    <cellStyle name="Note 2 17" xfId="20124"/>
    <cellStyle name="Note 2 18" xfId="20125"/>
    <cellStyle name="Note 2 19" xfId="20126"/>
    <cellStyle name="Note 2 2" xfId="20127"/>
    <cellStyle name="Note 2 20" xfId="20128"/>
    <cellStyle name="Note 2 20 2" xfId="20129"/>
    <cellStyle name="Note 2 20 2 2" xfId="20130"/>
    <cellStyle name="Note 2 20 2 3" xfId="20131"/>
    <cellStyle name="Note 2 20 3" xfId="20132"/>
    <cellStyle name="Note 2 20 4" xfId="20133"/>
    <cellStyle name="Note 2 21" xfId="20134"/>
    <cellStyle name="Note 2 22" xfId="20135"/>
    <cellStyle name="Note 2 23" xfId="20136"/>
    <cellStyle name="Note 2 23 2" xfId="20137"/>
    <cellStyle name="Note 2 23 3" xfId="20138"/>
    <cellStyle name="Note 2 24" xfId="20139"/>
    <cellStyle name="Note 2 24 2" xfId="20140"/>
    <cellStyle name="Note 2 24 3" xfId="20141"/>
    <cellStyle name="Note 2 25" xfId="20142"/>
    <cellStyle name="Note 2 25 2" xfId="20143"/>
    <cellStyle name="Note 2 25 3" xfId="20144"/>
    <cellStyle name="Note 2 26" xfId="20145"/>
    <cellStyle name="Note 2 26 2" xfId="20146"/>
    <cellStyle name="Note 2 26 3" xfId="20147"/>
    <cellStyle name="Note 2 27" xfId="20148"/>
    <cellStyle name="Note 2 28" xfId="20149"/>
    <cellStyle name="Note 2 29" xfId="20150"/>
    <cellStyle name="Note 2 3" xfId="20151"/>
    <cellStyle name="Note 2 30" xfId="20152"/>
    <cellStyle name="Note 2 4" xfId="20153"/>
    <cellStyle name="Note 2 5" xfId="20154"/>
    <cellStyle name="Note 2 6" xfId="20155"/>
    <cellStyle name="Note 2 7" xfId="20156"/>
    <cellStyle name="Note 2 8" xfId="20157"/>
    <cellStyle name="Note 2 8 10" xfId="20158"/>
    <cellStyle name="Note 2 8 11" xfId="20159"/>
    <cellStyle name="Note 2 8 2" xfId="20160"/>
    <cellStyle name="Note 2 8 2 2" xfId="20161"/>
    <cellStyle name="Note 2 8 2 3" xfId="20162"/>
    <cellStyle name="Note 2 8 2 4" xfId="20163"/>
    <cellStyle name="Note 2 8 2 5" xfId="20164"/>
    <cellStyle name="Note 2 8 2 6" xfId="20165"/>
    <cellStyle name="Note 2 8 2 7" xfId="20166"/>
    <cellStyle name="Note 2 8 2 8" xfId="20167"/>
    <cellStyle name="Note 2 8 2 9" xfId="20168"/>
    <cellStyle name="Note 2 8 3" xfId="20169"/>
    <cellStyle name="Note 2 8 4" xfId="20170"/>
    <cellStyle name="Note 2 8 5" xfId="20171"/>
    <cellStyle name="Note 2 8 5 2" xfId="20172"/>
    <cellStyle name="Note 2 8 5 3" xfId="20173"/>
    <cellStyle name="Note 2 8 6" xfId="20174"/>
    <cellStyle name="Note 2 8 6 2" xfId="20175"/>
    <cellStyle name="Note 2 8 6 3" xfId="20176"/>
    <cellStyle name="Note 2 8 7" xfId="20177"/>
    <cellStyle name="Note 2 8 7 2" xfId="20178"/>
    <cellStyle name="Note 2 8 7 3" xfId="20179"/>
    <cellStyle name="Note 2 8 8" xfId="20180"/>
    <cellStyle name="Note 2 8 8 2" xfId="20181"/>
    <cellStyle name="Note 2 8 8 3" xfId="20182"/>
    <cellStyle name="Note 2 8 9" xfId="20183"/>
    <cellStyle name="Note 2 8 9 2" xfId="20184"/>
    <cellStyle name="Note 2 8 9 3" xfId="20185"/>
    <cellStyle name="Note 2 9" xfId="20186"/>
    <cellStyle name="Note 20" xfId="20187"/>
    <cellStyle name="Note 21" xfId="20188"/>
    <cellStyle name="Note 22" xfId="20189"/>
    <cellStyle name="Note 23" xfId="20190"/>
    <cellStyle name="Note 24" xfId="20191"/>
    <cellStyle name="Note 25" xfId="20192"/>
    <cellStyle name="Note 3" xfId="20193"/>
    <cellStyle name="Note 3 2" xfId="20194"/>
    <cellStyle name="Note 3 3" xfId="20195"/>
    <cellStyle name="Note 3 4" xfId="20196"/>
    <cellStyle name="Note 3 5" xfId="20197"/>
    <cellStyle name="Note 3 6" xfId="20198"/>
    <cellStyle name="Note 3 7" xfId="20199"/>
    <cellStyle name="Note 4" xfId="20200"/>
    <cellStyle name="Note 4 2" xfId="20201"/>
    <cellStyle name="Note 4 3" xfId="20202"/>
    <cellStyle name="Note 5 2" xfId="20203"/>
    <cellStyle name="Note 5 3" xfId="20204"/>
    <cellStyle name="Note 6 2" xfId="20205"/>
    <cellStyle name="Note 6 3" xfId="20206"/>
    <cellStyle name="Note 7 2" xfId="20207"/>
    <cellStyle name="Note 7 3" xfId="20208"/>
    <cellStyle name="Note 8 2" xfId="20209"/>
    <cellStyle name="Note 8 3" xfId="20210"/>
    <cellStyle name="Note 9 2" xfId="20211"/>
    <cellStyle name="Note 9 3" xfId="20212"/>
    <cellStyle name="Output" xfId="11" builtinId="21" customBuiltin="1"/>
    <cellStyle name="Output 10 2" xfId="20213"/>
    <cellStyle name="Output 10 3" xfId="20214"/>
    <cellStyle name="Output 11 2" xfId="20215"/>
    <cellStyle name="Output 11 3" xfId="20216"/>
    <cellStyle name="Output 12 2" xfId="20217"/>
    <cellStyle name="Output 12 3" xfId="20218"/>
    <cellStyle name="Output 13 2" xfId="20219"/>
    <cellStyle name="Output 13 3" xfId="20220"/>
    <cellStyle name="Output 14 2" xfId="20221"/>
    <cellStyle name="Output 14 3" xfId="20222"/>
    <cellStyle name="Output 15" xfId="20223"/>
    <cellStyle name="Output 15 2" xfId="20224"/>
    <cellStyle name="Output 15 3" xfId="20225"/>
    <cellStyle name="Output 15 4" xfId="20226"/>
    <cellStyle name="Output 15 5" xfId="20227"/>
    <cellStyle name="Output 15 6" xfId="20228"/>
    <cellStyle name="Output 15 7" xfId="20229"/>
    <cellStyle name="Output 16" xfId="20230"/>
    <cellStyle name="Output 17" xfId="20231"/>
    <cellStyle name="Output 18" xfId="20232"/>
    <cellStyle name="Output 19" xfId="20233"/>
    <cellStyle name="Output 2" xfId="20234"/>
    <cellStyle name="Output 2 2" xfId="20235"/>
    <cellStyle name="Output 2 3" xfId="20236"/>
    <cellStyle name="Output 20" xfId="20237"/>
    <cellStyle name="Output 21" xfId="20238"/>
    <cellStyle name="Output 22" xfId="20239"/>
    <cellStyle name="Output 3" xfId="20240"/>
    <cellStyle name="Output 3 2" xfId="20241"/>
    <cellStyle name="Output 3 3" xfId="20242"/>
    <cellStyle name="Output 4 2" xfId="20243"/>
    <cellStyle name="Output 4 3" xfId="20244"/>
    <cellStyle name="Output 5 2" xfId="20245"/>
    <cellStyle name="Output 5 3" xfId="20246"/>
    <cellStyle name="Output 6 2" xfId="20247"/>
    <cellStyle name="Output 6 3" xfId="20248"/>
    <cellStyle name="Output 7 2" xfId="20249"/>
    <cellStyle name="Output 7 3" xfId="20250"/>
    <cellStyle name="Output 8 2" xfId="20251"/>
    <cellStyle name="Output 8 3" xfId="20252"/>
    <cellStyle name="Output 9 2" xfId="20253"/>
    <cellStyle name="Output 9 3" xfId="20254"/>
    <cellStyle name="Percent" xfId="1" builtinId="5"/>
    <cellStyle name="Percent 10" xfId="176"/>
    <cellStyle name="Percent 10 10" xfId="20255"/>
    <cellStyle name="Percent 10 11" xfId="20256"/>
    <cellStyle name="Percent 10 2" xfId="20257"/>
    <cellStyle name="Percent 10 2 2" xfId="20258"/>
    <cellStyle name="Percent 10 2 3" xfId="20259"/>
    <cellStyle name="Percent 10 2 4" xfId="20260"/>
    <cellStyle name="Percent 10 2 5" xfId="20261"/>
    <cellStyle name="Percent 10 3" xfId="20262"/>
    <cellStyle name="Percent 10 4" xfId="20263"/>
    <cellStyle name="Percent 10 5" xfId="20264"/>
    <cellStyle name="Percent 10 6" xfId="20265"/>
    <cellStyle name="Percent 10 7" xfId="20266"/>
    <cellStyle name="Percent 10 8" xfId="20267"/>
    <cellStyle name="Percent 10 9" xfId="20268"/>
    <cellStyle name="Percent 11" xfId="20269"/>
    <cellStyle name="Percent 11 2" xfId="20270"/>
    <cellStyle name="Percent 12" xfId="20271"/>
    <cellStyle name="Percent 12 2" xfId="20272"/>
    <cellStyle name="Percent 13" xfId="20273"/>
    <cellStyle name="Percent 13 2" xfId="20274"/>
    <cellStyle name="Percent 14" xfId="20275"/>
    <cellStyle name="Percent 14 2" xfId="20276"/>
    <cellStyle name="Percent 15" xfId="20277"/>
    <cellStyle name="Percent 15 2" xfId="20278"/>
    <cellStyle name="Percent 16" xfId="20279"/>
    <cellStyle name="Percent 16 2" xfId="20280"/>
    <cellStyle name="Percent 17" xfId="20281"/>
    <cellStyle name="Percent 17 2" xfId="20282"/>
    <cellStyle name="Percent 18" xfId="20283"/>
    <cellStyle name="Percent 18 2" xfId="20284"/>
    <cellStyle name="Percent 19" xfId="20285"/>
    <cellStyle name="Percent 19 2" xfId="20286"/>
    <cellStyle name="Percent 2" xfId="161"/>
    <cellStyle name="Percent 2 10" xfId="20287"/>
    <cellStyle name="Percent 2 11" xfId="20288"/>
    <cellStyle name="Percent 2 12" xfId="20289"/>
    <cellStyle name="Percent 2 13" xfId="20290"/>
    <cellStyle name="Percent 2 14" xfId="20291"/>
    <cellStyle name="Percent 2 15" xfId="20292"/>
    <cellStyle name="Percent 2 16" xfId="20293"/>
    <cellStyle name="Percent 2 17" xfId="20294"/>
    <cellStyle name="Percent 2 18" xfId="20295"/>
    <cellStyle name="Percent 2 19" xfId="20296"/>
    <cellStyle name="Percent 2 2" xfId="20297"/>
    <cellStyle name="Percent 2 2 10" xfId="20298"/>
    <cellStyle name="Percent 2 2 10 2" xfId="20299"/>
    <cellStyle name="Percent 2 2 10 3" xfId="20300"/>
    <cellStyle name="Percent 2 2 11" xfId="20301"/>
    <cellStyle name="Percent 2 2 11 2" xfId="20302"/>
    <cellStyle name="Percent 2 2 11 3" xfId="20303"/>
    <cellStyle name="Percent 2 2 12" xfId="20304"/>
    <cellStyle name="Percent 2 2 12 2" xfId="20305"/>
    <cellStyle name="Percent 2 2 12 3" xfId="20306"/>
    <cellStyle name="Percent 2 2 13" xfId="20307"/>
    <cellStyle name="Percent 2 2 13 2" xfId="20308"/>
    <cellStyle name="Percent 2 2 13 3" xfId="20309"/>
    <cellStyle name="Percent 2 2 14" xfId="20310"/>
    <cellStyle name="Percent 2 2 14 2" xfId="20311"/>
    <cellStyle name="Percent 2 2 14 3" xfId="20312"/>
    <cellStyle name="Percent 2 2 15" xfId="20313"/>
    <cellStyle name="Percent 2 2 16" xfId="20314"/>
    <cellStyle name="Percent 2 2 17" xfId="20315"/>
    <cellStyle name="Percent 2 2 18" xfId="20316"/>
    <cellStyle name="Percent 2 2 19" xfId="20317"/>
    <cellStyle name="Percent 2 2 2" xfId="20318"/>
    <cellStyle name="Percent 2 2 2 10" xfId="20319"/>
    <cellStyle name="Percent 2 2 2 2" xfId="20320"/>
    <cellStyle name="Percent 2 2 2 3" xfId="20321"/>
    <cellStyle name="Percent 2 2 2 4" xfId="20322"/>
    <cellStyle name="Percent 2 2 2 5" xfId="20323"/>
    <cellStyle name="Percent 2 2 2 6" xfId="20324"/>
    <cellStyle name="Percent 2 2 2 7" xfId="20325"/>
    <cellStyle name="Percent 2 2 2 8" xfId="20326"/>
    <cellStyle name="Percent 2 2 2 9" xfId="20327"/>
    <cellStyle name="Percent 2 2 20" xfId="20328"/>
    <cellStyle name="Percent 2 2 21" xfId="20329"/>
    <cellStyle name="Percent 2 2 3" xfId="20330"/>
    <cellStyle name="Percent 2 2 3 2" xfId="20331"/>
    <cellStyle name="Percent 2 2 3 3" xfId="20332"/>
    <cellStyle name="Percent 2 2 4" xfId="20333"/>
    <cellStyle name="Percent 2 2 4 2" xfId="20334"/>
    <cellStyle name="Percent 2 2 4 3" xfId="20335"/>
    <cellStyle name="Percent 2 2 5" xfId="20336"/>
    <cellStyle name="Percent 2 2 5 2" xfId="20337"/>
    <cellStyle name="Percent 2 2 5 3" xfId="20338"/>
    <cellStyle name="Percent 2 2 6" xfId="20339"/>
    <cellStyle name="Percent 2 2 6 2" xfId="20340"/>
    <cellStyle name="Percent 2 2 6 3" xfId="20341"/>
    <cellStyle name="Percent 2 2 7" xfId="20342"/>
    <cellStyle name="Percent 2 2 7 2" xfId="20343"/>
    <cellStyle name="Percent 2 2 7 3" xfId="20344"/>
    <cellStyle name="Percent 2 2 8" xfId="20345"/>
    <cellStyle name="Percent 2 2 8 2" xfId="20346"/>
    <cellStyle name="Percent 2 2 8 3" xfId="20347"/>
    <cellStyle name="Percent 2 2 9" xfId="20348"/>
    <cellStyle name="Percent 2 2 9 2" xfId="20349"/>
    <cellStyle name="Percent 2 2 9 3" xfId="20350"/>
    <cellStyle name="Percent 2 20" xfId="20351"/>
    <cellStyle name="Percent 2 21" xfId="20352"/>
    <cellStyle name="Percent 2 22" xfId="20353"/>
    <cellStyle name="Percent 2 23" xfId="20354"/>
    <cellStyle name="Percent 2 24" xfId="20355"/>
    <cellStyle name="Percent 2 25" xfId="20356"/>
    <cellStyle name="Percent 2 26" xfId="20357"/>
    <cellStyle name="Percent 2 27" xfId="20860"/>
    <cellStyle name="Percent 2 3" xfId="20358"/>
    <cellStyle name="Percent 2 3 10" xfId="20359"/>
    <cellStyle name="Percent 2 3 2" xfId="20360"/>
    <cellStyle name="Percent 2 3 3" xfId="20361"/>
    <cellStyle name="Percent 2 3 4" xfId="20362"/>
    <cellStyle name="Percent 2 3 5" xfId="20363"/>
    <cellStyle name="Percent 2 3 6" xfId="20364"/>
    <cellStyle name="Percent 2 3 7" xfId="20365"/>
    <cellStyle name="Percent 2 3 8" xfId="20366"/>
    <cellStyle name="Percent 2 3 9" xfId="20367"/>
    <cellStyle name="Percent 2 4" xfId="20368"/>
    <cellStyle name="Percent 2 4 10" xfId="20369"/>
    <cellStyle name="Percent 2 4 2" xfId="20370"/>
    <cellStyle name="Percent 2 4 3" xfId="20371"/>
    <cellStyle name="Percent 2 4 4" xfId="20372"/>
    <cellStyle name="Percent 2 4 5" xfId="20373"/>
    <cellStyle name="Percent 2 4 6" xfId="20374"/>
    <cellStyle name="Percent 2 4 7" xfId="20375"/>
    <cellStyle name="Percent 2 4 8" xfId="20376"/>
    <cellStyle name="Percent 2 4 9" xfId="20377"/>
    <cellStyle name="Percent 2 5" xfId="20378"/>
    <cellStyle name="Percent 2 5 10" xfId="20379"/>
    <cellStyle name="Percent 2 5 2" xfId="20380"/>
    <cellStyle name="Percent 2 5 3" xfId="20381"/>
    <cellStyle name="Percent 2 5 4" xfId="20382"/>
    <cellStyle name="Percent 2 5 5" xfId="20383"/>
    <cellStyle name="Percent 2 5 6" xfId="20384"/>
    <cellStyle name="Percent 2 5 7" xfId="20385"/>
    <cellStyle name="Percent 2 5 8" xfId="20386"/>
    <cellStyle name="Percent 2 5 9" xfId="20387"/>
    <cellStyle name="Percent 2 6" xfId="20388"/>
    <cellStyle name="Percent 2 6 10" xfId="20389"/>
    <cellStyle name="Percent 2 6 2" xfId="20390"/>
    <cellStyle name="Percent 2 6 3" xfId="20391"/>
    <cellStyle name="Percent 2 6 4" xfId="20392"/>
    <cellStyle name="Percent 2 6 5" xfId="20393"/>
    <cellStyle name="Percent 2 6 6" xfId="20394"/>
    <cellStyle name="Percent 2 6 7" xfId="20395"/>
    <cellStyle name="Percent 2 6 8" xfId="20396"/>
    <cellStyle name="Percent 2 6 9" xfId="20397"/>
    <cellStyle name="Percent 2 7" xfId="20398"/>
    <cellStyle name="Percent 2 8" xfId="20399"/>
    <cellStyle name="Percent 2 9" xfId="20400"/>
    <cellStyle name="Percent 20" xfId="20401"/>
    <cellStyle name="Percent 20 2" xfId="20402"/>
    <cellStyle name="Percent 21" xfId="20403"/>
    <cellStyle name="Percent 21 2" xfId="20404"/>
    <cellStyle name="Percent 22" xfId="20405"/>
    <cellStyle name="Percent 22 2" xfId="20406"/>
    <cellStyle name="Percent 23" xfId="20407"/>
    <cellStyle name="Percent 24" xfId="20408"/>
    <cellStyle name="Percent 25" xfId="20409"/>
    <cellStyle name="Percent 26" xfId="20410"/>
    <cellStyle name="Percent 27" xfId="20411"/>
    <cellStyle name="Percent 28" xfId="20412"/>
    <cellStyle name="Percent 29" xfId="20413"/>
    <cellStyle name="Percent 3" xfId="162"/>
    <cellStyle name="Percent 3 2" xfId="20414"/>
    <cellStyle name="Percent 3 3" xfId="20415"/>
    <cellStyle name="Percent 3 3 2" xfId="20416"/>
    <cellStyle name="Percent 3 4" xfId="20417"/>
    <cellStyle name="Percent 3 5" xfId="20418"/>
    <cellStyle name="Percent 3 6" xfId="20880"/>
    <cellStyle name="Percent 30" xfId="20419"/>
    <cellStyle name="Percent 31" xfId="20420"/>
    <cellStyle name="Percent 32" xfId="20421"/>
    <cellStyle name="Percent 33" xfId="20422"/>
    <cellStyle name="Percent 34" xfId="20423"/>
    <cellStyle name="Percent 35" xfId="20424"/>
    <cellStyle name="Percent 36" xfId="20425"/>
    <cellStyle name="Percent 37" xfId="20426"/>
    <cellStyle name="Percent 38" xfId="20427"/>
    <cellStyle name="Percent 39" xfId="20428"/>
    <cellStyle name="Percent 39 2" xfId="20429"/>
    <cellStyle name="Percent 39 2 2" xfId="20430"/>
    <cellStyle name="Percent 39 3" xfId="20431"/>
    <cellStyle name="Percent 39 3 2" xfId="20432"/>
    <cellStyle name="Percent 39 4" xfId="20433"/>
    <cellStyle name="Percent 39 4 2" xfId="20434"/>
    <cellStyle name="Percent 39 5" xfId="20435"/>
    <cellStyle name="Percent 39 5 2" xfId="20436"/>
    <cellStyle name="Percent 39 6" xfId="20437"/>
    <cellStyle name="Percent 39 6 2" xfId="20438"/>
    <cellStyle name="Percent 39 7" xfId="20439"/>
    <cellStyle name="Percent 39 7 2" xfId="20440"/>
    <cellStyle name="Percent 39 8" xfId="20441"/>
    <cellStyle name="Percent 4" xfId="163"/>
    <cellStyle name="Percent 4 10" xfId="20442"/>
    <cellStyle name="Percent 4 11" xfId="20443"/>
    <cellStyle name="Percent 4 12" xfId="20444"/>
    <cellStyle name="Percent 4 13" xfId="20445"/>
    <cellStyle name="Percent 4 2" xfId="20446"/>
    <cellStyle name="Percent 4 2 10" xfId="20447"/>
    <cellStyle name="Percent 4 2 2" xfId="20448"/>
    <cellStyle name="Percent 4 2 2 2" xfId="20449"/>
    <cellStyle name="Percent 4 2 2 3" xfId="20450"/>
    <cellStyle name="Percent 4 2 2 4" xfId="20451"/>
    <cellStyle name="Percent 4 2 3" xfId="20452"/>
    <cellStyle name="Percent 4 2 4" xfId="20453"/>
    <cellStyle name="Percent 4 2 5" xfId="20454"/>
    <cellStyle name="Percent 4 2 6" xfId="20455"/>
    <cellStyle name="Percent 4 2 7" xfId="20456"/>
    <cellStyle name="Percent 4 2 8" xfId="20457"/>
    <cellStyle name="Percent 4 2 9" xfId="20458"/>
    <cellStyle name="Percent 4 3" xfId="20459"/>
    <cellStyle name="Percent 4 4" xfId="20460"/>
    <cellStyle name="Percent 4 5" xfId="20461"/>
    <cellStyle name="Percent 4 6" xfId="20462"/>
    <cellStyle name="Percent 4 6 2" xfId="20463"/>
    <cellStyle name="Percent 4 6 3" xfId="20464"/>
    <cellStyle name="Percent 4 6 4" xfId="20465"/>
    <cellStyle name="Percent 4 7" xfId="20466"/>
    <cellStyle name="Percent 4 8" xfId="20467"/>
    <cellStyle name="Percent 4 9" xfId="20468"/>
    <cellStyle name="Percent 40" xfId="20469"/>
    <cellStyle name="Percent 40 2" xfId="20470"/>
    <cellStyle name="Percent 40 2 2" xfId="20471"/>
    <cellStyle name="Percent 40 3" xfId="20472"/>
    <cellStyle name="Percent 40 3 2" xfId="20473"/>
    <cellStyle name="Percent 40 4" xfId="20474"/>
    <cellStyle name="Percent 40 4 2" xfId="20475"/>
    <cellStyle name="Percent 40 5" xfId="20476"/>
    <cellStyle name="Percent 40 5 2" xfId="20477"/>
    <cellStyle name="Percent 40 6" xfId="20478"/>
    <cellStyle name="Percent 40 6 2" xfId="20479"/>
    <cellStyle name="Percent 40 7" xfId="20480"/>
    <cellStyle name="Percent 40 7 2" xfId="20481"/>
    <cellStyle name="Percent 40 8" xfId="20482"/>
    <cellStyle name="Percent 41" xfId="20483"/>
    <cellStyle name="Percent 41 2" xfId="20484"/>
    <cellStyle name="Percent 42" xfId="20485"/>
    <cellStyle name="Percent 42 2" xfId="20486"/>
    <cellStyle name="Percent 42 2 2" xfId="20487"/>
    <cellStyle name="Percent 42 3" xfId="20488"/>
    <cellStyle name="Percent 42 3 2" xfId="20489"/>
    <cellStyle name="Percent 42 4" xfId="20490"/>
    <cellStyle name="Percent 42 4 2" xfId="20491"/>
    <cellStyle name="Percent 42 5" xfId="20492"/>
    <cellStyle name="Percent 42 5 2" xfId="20493"/>
    <cellStyle name="Percent 42 6" xfId="20494"/>
    <cellStyle name="Percent 42 6 2" xfId="20495"/>
    <cellStyle name="Percent 42 7" xfId="20496"/>
    <cellStyle name="Percent 42 7 2" xfId="20497"/>
    <cellStyle name="Percent 42 8" xfId="20498"/>
    <cellStyle name="Percent 43" xfId="20499"/>
    <cellStyle name="Percent 43 10" xfId="20500"/>
    <cellStyle name="Percent 43 2" xfId="20501"/>
    <cellStyle name="Percent 43 3" xfId="20502"/>
    <cellStyle name="Percent 43 4" xfId="20503"/>
    <cellStyle name="Percent 43 5" xfId="20504"/>
    <cellStyle name="Percent 43 6" xfId="20505"/>
    <cellStyle name="Percent 43 7" xfId="20506"/>
    <cellStyle name="Percent 43 8" xfId="20507"/>
    <cellStyle name="Percent 43 9" xfId="20508"/>
    <cellStyle name="Percent 44" xfId="20509"/>
    <cellStyle name="Percent 44 10" xfId="20510"/>
    <cellStyle name="Percent 44 2" xfId="20511"/>
    <cellStyle name="Percent 44 3" xfId="20512"/>
    <cellStyle name="Percent 44 4" xfId="20513"/>
    <cellStyle name="Percent 44 5" xfId="20514"/>
    <cellStyle name="Percent 44 6" xfId="20515"/>
    <cellStyle name="Percent 44 7" xfId="20516"/>
    <cellStyle name="Percent 44 8" xfId="20517"/>
    <cellStyle name="Percent 44 9" xfId="20518"/>
    <cellStyle name="Percent 45" xfId="20519"/>
    <cellStyle name="Percent 45 10" xfId="20520"/>
    <cellStyle name="Percent 45 2" xfId="20521"/>
    <cellStyle name="Percent 45 3" xfId="20522"/>
    <cellStyle name="Percent 45 4" xfId="20523"/>
    <cellStyle name="Percent 45 5" xfId="20524"/>
    <cellStyle name="Percent 45 6" xfId="20525"/>
    <cellStyle name="Percent 45 7" xfId="20526"/>
    <cellStyle name="Percent 45 8" xfId="20527"/>
    <cellStyle name="Percent 45 9" xfId="20528"/>
    <cellStyle name="Percent 46" xfId="20529"/>
    <cellStyle name="Percent 46 10" xfId="20530"/>
    <cellStyle name="Percent 46 2" xfId="20531"/>
    <cellStyle name="Percent 46 3" xfId="20532"/>
    <cellStyle name="Percent 46 4" xfId="20533"/>
    <cellStyle name="Percent 46 5" xfId="20534"/>
    <cellStyle name="Percent 46 6" xfId="20535"/>
    <cellStyle name="Percent 46 7" xfId="20536"/>
    <cellStyle name="Percent 46 8" xfId="20537"/>
    <cellStyle name="Percent 46 9" xfId="20538"/>
    <cellStyle name="Percent 47" xfId="20539"/>
    <cellStyle name="Percent 47 10" xfId="20540"/>
    <cellStyle name="Percent 47 2" xfId="20541"/>
    <cellStyle name="Percent 47 3" xfId="20542"/>
    <cellStyle name="Percent 47 4" xfId="20543"/>
    <cellStyle name="Percent 47 5" xfId="20544"/>
    <cellStyle name="Percent 47 6" xfId="20545"/>
    <cellStyle name="Percent 47 7" xfId="20546"/>
    <cellStyle name="Percent 47 8" xfId="20547"/>
    <cellStyle name="Percent 47 9" xfId="20548"/>
    <cellStyle name="Percent 48" xfId="20549"/>
    <cellStyle name="Percent 48 10" xfId="20550"/>
    <cellStyle name="Percent 48 2" xfId="20551"/>
    <cellStyle name="Percent 48 3" xfId="20552"/>
    <cellStyle name="Percent 48 4" xfId="20553"/>
    <cellStyle name="Percent 48 5" xfId="20554"/>
    <cellStyle name="Percent 48 6" xfId="20555"/>
    <cellStyle name="Percent 48 7" xfId="20556"/>
    <cellStyle name="Percent 48 8" xfId="20557"/>
    <cellStyle name="Percent 48 9" xfId="20558"/>
    <cellStyle name="Percent 5" xfId="164"/>
    <cellStyle name="Percent 5 2" xfId="20559"/>
    <cellStyle name="Percent 5 3" xfId="20560"/>
    <cellStyle name="Percent 5 4" xfId="20561"/>
    <cellStyle name="Percent 5 5" xfId="20562"/>
    <cellStyle name="Percent 5 6" xfId="20881"/>
    <cellStyle name="Percent 51 2" xfId="20563"/>
    <cellStyle name="Percent 51 3" xfId="20564"/>
    <cellStyle name="Percent 51 4" xfId="20565"/>
    <cellStyle name="Percent 52 2" xfId="20566"/>
    <cellStyle name="Percent 52 3" xfId="20567"/>
    <cellStyle name="Percent 52 4" xfId="20568"/>
    <cellStyle name="Percent 52 5" xfId="20569"/>
    <cellStyle name="Percent 52 6" xfId="20570"/>
    <cellStyle name="Percent 52 7" xfId="20571"/>
    <cellStyle name="Percent 52 8" xfId="20572"/>
    <cellStyle name="Percent 55 2" xfId="20573"/>
    <cellStyle name="Percent 55 3" xfId="20574"/>
    <cellStyle name="Percent 57 2" xfId="20575"/>
    <cellStyle name="Percent 57 2 2" xfId="20576"/>
    <cellStyle name="Percent 57 2 3" xfId="20577"/>
    <cellStyle name="Percent 57 3" xfId="20578"/>
    <cellStyle name="Percent 57 4" xfId="20579"/>
    <cellStyle name="Percent 58 2" xfId="20580"/>
    <cellStyle name="Percent 58 3" xfId="20581"/>
    <cellStyle name="Percent 59 2" xfId="20582"/>
    <cellStyle name="Percent 59 3" xfId="20583"/>
    <cellStyle name="Percent 6" xfId="165"/>
    <cellStyle name="Percent 6 2" xfId="20584"/>
    <cellStyle name="Percent 6 3" xfId="20585"/>
    <cellStyle name="Percent 6 4" xfId="20586"/>
    <cellStyle name="Percent 6 5" xfId="20587"/>
    <cellStyle name="Percent 6 6" xfId="20882"/>
    <cellStyle name="Percent 60 2" xfId="20588"/>
    <cellStyle name="Percent 60 3" xfId="20589"/>
    <cellStyle name="Percent 61 2" xfId="20590"/>
    <cellStyle name="Percent 61 3" xfId="20591"/>
    <cellStyle name="Percent 62" xfId="20592"/>
    <cellStyle name="Percent 64" xfId="20593"/>
    <cellStyle name="Percent 68" xfId="20594"/>
    <cellStyle name="Percent 7" xfId="166"/>
    <cellStyle name="Percent 7 10" xfId="20595"/>
    <cellStyle name="Percent 7 11" xfId="20596"/>
    <cellStyle name="Percent 7 12" xfId="20597"/>
    <cellStyle name="Percent 7 13" xfId="20883"/>
    <cellStyle name="Percent 7 2" xfId="20598"/>
    <cellStyle name="Percent 7 2 10" xfId="20599"/>
    <cellStyle name="Percent 7 2 2" xfId="20600"/>
    <cellStyle name="Percent 7 2 3" xfId="20601"/>
    <cellStyle name="Percent 7 2 4" xfId="20602"/>
    <cellStyle name="Percent 7 2 5" xfId="20603"/>
    <cellStyle name="Percent 7 2 6" xfId="20604"/>
    <cellStyle name="Percent 7 2 7" xfId="20605"/>
    <cellStyle name="Percent 7 2 8" xfId="20606"/>
    <cellStyle name="Percent 7 2 9" xfId="20607"/>
    <cellStyle name="Percent 7 3" xfId="20608"/>
    <cellStyle name="Percent 7 3 10" xfId="20609"/>
    <cellStyle name="Percent 7 3 2" xfId="20610"/>
    <cellStyle name="Percent 7 3 3" xfId="20611"/>
    <cellStyle name="Percent 7 3 4" xfId="20612"/>
    <cellStyle name="Percent 7 3 5" xfId="20613"/>
    <cellStyle name="Percent 7 3 6" xfId="20614"/>
    <cellStyle name="Percent 7 3 7" xfId="20615"/>
    <cellStyle name="Percent 7 3 8" xfId="20616"/>
    <cellStyle name="Percent 7 3 9" xfId="20617"/>
    <cellStyle name="Percent 7 4" xfId="20618"/>
    <cellStyle name="Percent 7 4 10" xfId="20619"/>
    <cellStyle name="Percent 7 4 2" xfId="20620"/>
    <cellStyle name="Percent 7 4 3" xfId="20621"/>
    <cellStyle name="Percent 7 4 4" xfId="20622"/>
    <cellStyle name="Percent 7 4 5" xfId="20623"/>
    <cellStyle name="Percent 7 4 6" xfId="20624"/>
    <cellStyle name="Percent 7 4 7" xfId="20625"/>
    <cellStyle name="Percent 7 4 8" xfId="20626"/>
    <cellStyle name="Percent 7 4 9" xfId="20627"/>
    <cellStyle name="Percent 7 5" xfId="20628"/>
    <cellStyle name="Percent 7 5 10" xfId="20629"/>
    <cellStyle name="Percent 7 5 2" xfId="20630"/>
    <cellStyle name="Percent 7 5 3" xfId="20631"/>
    <cellStyle name="Percent 7 5 4" xfId="20632"/>
    <cellStyle name="Percent 7 5 5" xfId="20633"/>
    <cellStyle name="Percent 7 5 6" xfId="20634"/>
    <cellStyle name="Percent 7 5 7" xfId="20635"/>
    <cellStyle name="Percent 7 5 8" xfId="20636"/>
    <cellStyle name="Percent 7 5 9" xfId="20637"/>
    <cellStyle name="Percent 7 6" xfId="20638"/>
    <cellStyle name="Percent 7 6 10" xfId="20639"/>
    <cellStyle name="Percent 7 6 2" xfId="20640"/>
    <cellStyle name="Percent 7 6 3" xfId="20641"/>
    <cellStyle name="Percent 7 6 4" xfId="20642"/>
    <cellStyle name="Percent 7 6 5" xfId="20643"/>
    <cellStyle name="Percent 7 6 6" xfId="20644"/>
    <cellStyle name="Percent 7 6 7" xfId="20645"/>
    <cellStyle name="Percent 7 6 8" xfId="20646"/>
    <cellStyle name="Percent 7 6 9" xfId="20647"/>
    <cellStyle name="Percent 7 7" xfId="20648"/>
    <cellStyle name="Percent 7 7 10" xfId="20649"/>
    <cellStyle name="Percent 7 7 2" xfId="20650"/>
    <cellStyle name="Percent 7 7 3" xfId="20651"/>
    <cellStyle name="Percent 7 7 4" xfId="20652"/>
    <cellStyle name="Percent 7 7 5" xfId="20653"/>
    <cellStyle name="Percent 7 7 6" xfId="20654"/>
    <cellStyle name="Percent 7 7 7" xfId="20655"/>
    <cellStyle name="Percent 7 7 8" xfId="20656"/>
    <cellStyle name="Percent 7 7 9" xfId="20657"/>
    <cellStyle name="Percent 7 8" xfId="20658"/>
    <cellStyle name="Percent 7 9" xfId="20659"/>
    <cellStyle name="Percent 8" xfId="167"/>
    <cellStyle name="Percent 8 10" xfId="20660"/>
    <cellStyle name="Percent 8 11" xfId="20661"/>
    <cellStyle name="Percent 8 2" xfId="20662"/>
    <cellStyle name="Percent 8 2 10" xfId="20663"/>
    <cellStyle name="Percent 8 2 2" xfId="20664"/>
    <cellStyle name="Percent 8 2 3" xfId="20665"/>
    <cellStyle name="Percent 8 2 4" xfId="20666"/>
    <cellStyle name="Percent 8 2 5" xfId="20667"/>
    <cellStyle name="Percent 8 2 6" xfId="20668"/>
    <cellStyle name="Percent 8 2 7" xfId="20669"/>
    <cellStyle name="Percent 8 2 8" xfId="20670"/>
    <cellStyle name="Percent 8 2 9" xfId="20671"/>
    <cellStyle name="Percent 8 3" xfId="20672"/>
    <cellStyle name="Percent 8 3 10" xfId="20673"/>
    <cellStyle name="Percent 8 3 2" xfId="20674"/>
    <cellStyle name="Percent 8 3 3" xfId="20675"/>
    <cellStyle name="Percent 8 3 4" xfId="20676"/>
    <cellStyle name="Percent 8 3 5" xfId="20677"/>
    <cellStyle name="Percent 8 3 6" xfId="20678"/>
    <cellStyle name="Percent 8 3 7" xfId="20679"/>
    <cellStyle name="Percent 8 3 8" xfId="20680"/>
    <cellStyle name="Percent 8 3 9" xfId="20681"/>
    <cellStyle name="Percent 8 4" xfId="20682"/>
    <cellStyle name="Percent 8 4 10" xfId="20683"/>
    <cellStyle name="Percent 8 4 2" xfId="20684"/>
    <cellStyle name="Percent 8 4 3" xfId="20685"/>
    <cellStyle name="Percent 8 4 4" xfId="20686"/>
    <cellStyle name="Percent 8 4 5" xfId="20687"/>
    <cellStyle name="Percent 8 4 6" xfId="20688"/>
    <cellStyle name="Percent 8 4 7" xfId="20689"/>
    <cellStyle name="Percent 8 4 8" xfId="20690"/>
    <cellStyle name="Percent 8 4 9" xfId="20691"/>
    <cellStyle name="Percent 8 5" xfId="20692"/>
    <cellStyle name="Percent 8 5 10" xfId="20693"/>
    <cellStyle name="Percent 8 5 2" xfId="20694"/>
    <cellStyle name="Percent 8 5 3" xfId="20695"/>
    <cellStyle name="Percent 8 5 4" xfId="20696"/>
    <cellStyle name="Percent 8 5 5" xfId="20697"/>
    <cellStyle name="Percent 8 5 6" xfId="20698"/>
    <cellStyle name="Percent 8 5 7" xfId="20699"/>
    <cellStyle name="Percent 8 5 8" xfId="20700"/>
    <cellStyle name="Percent 8 5 9" xfId="20701"/>
    <cellStyle name="Percent 8 6" xfId="20702"/>
    <cellStyle name="Percent 8 6 10" xfId="20703"/>
    <cellStyle name="Percent 8 6 2" xfId="20704"/>
    <cellStyle name="Percent 8 6 3" xfId="20705"/>
    <cellStyle name="Percent 8 6 4" xfId="20706"/>
    <cellStyle name="Percent 8 6 5" xfId="20707"/>
    <cellStyle name="Percent 8 6 6" xfId="20708"/>
    <cellStyle name="Percent 8 6 7" xfId="20709"/>
    <cellStyle name="Percent 8 6 8" xfId="20710"/>
    <cellStyle name="Percent 8 6 9" xfId="20711"/>
    <cellStyle name="Percent 8 7" xfId="20712"/>
    <cellStyle name="Percent 8 7 10" xfId="20713"/>
    <cellStyle name="Percent 8 7 2" xfId="20714"/>
    <cellStyle name="Percent 8 7 3" xfId="20715"/>
    <cellStyle name="Percent 8 7 4" xfId="20716"/>
    <cellStyle name="Percent 8 7 5" xfId="20717"/>
    <cellStyle name="Percent 8 7 6" xfId="20718"/>
    <cellStyle name="Percent 8 7 7" xfId="20719"/>
    <cellStyle name="Percent 8 7 8" xfId="20720"/>
    <cellStyle name="Percent 8 7 9" xfId="20721"/>
    <cellStyle name="Percent 8 8" xfId="20722"/>
    <cellStyle name="Percent 8 9" xfId="20723"/>
    <cellStyle name="Percent 9" xfId="172"/>
    <cellStyle name="Percent 9 2" xfId="20724"/>
    <cellStyle name="Percent 9 3" xfId="20725"/>
    <cellStyle name="Percent 9 4" xfId="20726"/>
    <cellStyle name="Percent 9 5" xfId="20727"/>
    <cellStyle name="Title" xfId="2" builtinId="15" customBuiltin="1"/>
    <cellStyle name="Title 10 2" xfId="20728"/>
    <cellStyle name="Title 10 3" xfId="20729"/>
    <cellStyle name="Title 11 2" xfId="20730"/>
    <cellStyle name="Title 11 3" xfId="20731"/>
    <cellStyle name="Title 12 2" xfId="20732"/>
    <cellStyle name="Title 12 3" xfId="20733"/>
    <cellStyle name="Title 13 2" xfId="20734"/>
    <cellStyle name="Title 13 3" xfId="20735"/>
    <cellStyle name="Title 14 2" xfId="20736"/>
    <cellStyle name="Title 14 3" xfId="20737"/>
    <cellStyle name="Title 15" xfId="20738"/>
    <cellStyle name="Title 15 2" xfId="20739"/>
    <cellStyle name="Title 15 3" xfId="20740"/>
    <cellStyle name="Title 15 4" xfId="20741"/>
    <cellStyle name="Title 15 5" xfId="20742"/>
    <cellStyle name="Title 15 6" xfId="20743"/>
    <cellStyle name="Title 15 7" xfId="20744"/>
    <cellStyle name="Title 16" xfId="20745"/>
    <cellStyle name="Title 17" xfId="20746"/>
    <cellStyle name="Title 18" xfId="20747"/>
    <cellStyle name="Title 19" xfId="20748"/>
    <cellStyle name="Title 2" xfId="20749"/>
    <cellStyle name="Title 2 10" xfId="20750"/>
    <cellStyle name="Title 2 2" xfId="20751"/>
    <cellStyle name="Title 2 3" xfId="20752"/>
    <cellStyle name="Title 2 4" xfId="20753"/>
    <cellStyle name="Title 2 5" xfId="20754"/>
    <cellStyle name="Title 2 6" xfId="20755"/>
    <cellStyle name="Title 2 7" xfId="20756"/>
    <cellStyle name="Title 2 8" xfId="20757"/>
    <cellStyle name="Title 2 9" xfId="20758"/>
    <cellStyle name="Title 20" xfId="20759"/>
    <cellStyle name="Title 21" xfId="20760"/>
    <cellStyle name="Title 22" xfId="20761"/>
    <cellStyle name="Title 3 2" xfId="20762"/>
    <cellStyle name="Title 3 3" xfId="20763"/>
    <cellStyle name="Title 4 2" xfId="20764"/>
    <cellStyle name="Title 4 3" xfId="20765"/>
    <cellStyle name="Title 5 2" xfId="20766"/>
    <cellStyle name="Title 5 3" xfId="20767"/>
    <cellStyle name="Title 6 2" xfId="20768"/>
    <cellStyle name="Title 6 3" xfId="20769"/>
    <cellStyle name="Title 7 2" xfId="20770"/>
    <cellStyle name="Title 7 3" xfId="20771"/>
    <cellStyle name="Title 8 2" xfId="20772"/>
    <cellStyle name="Title 8 3" xfId="20773"/>
    <cellStyle name="Title 9 2" xfId="20774"/>
    <cellStyle name="Title 9 3" xfId="20775"/>
    <cellStyle name="Total" xfId="18" builtinId="25" customBuiltin="1"/>
    <cellStyle name="Total 10 2" xfId="20776"/>
    <cellStyle name="Total 10 3" xfId="20777"/>
    <cellStyle name="Total 11 2" xfId="20778"/>
    <cellStyle name="Total 11 3" xfId="20779"/>
    <cellStyle name="Total 12 2" xfId="20780"/>
    <cellStyle name="Total 12 3" xfId="20781"/>
    <cellStyle name="Total 13 2" xfId="20782"/>
    <cellStyle name="Total 13 3" xfId="20783"/>
    <cellStyle name="Total 14 2" xfId="20784"/>
    <cellStyle name="Total 14 3" xfId="20785"/>
    <cellStyle name="Total 15" xfId="20786"/>
    <cellStyle name="Total 15 2" xfId="20787"/>
    <cellStyle name="Total 15 3" xfId="20788"/>
    <cellStyle name="Total 15 4" xfId="20789"/>
    <cellStyle name="Total 15 5" xfId="20790"/>
    <cellStyle name="Total 15 6" xfId="20791"/>
    <cellStyle name="Total 15 7" xfId="20792"/>
    <cellStyle name="Total 16" xfId="20793"/>
    <cellStyle name="Total 17" xfId="20794"/>
    <cellStyle name="Total 18" xfId="20795"/>
    <cellStyle name="Total 19" xfId="20796"/>
    <cellStyle name="Total 2" xfId="20797"/>
    <cellStyle name="Total 2 2" xfId="20798"/>
    <cellStyle name="Total 2 3" xfId="20799"/>
    <cellStyle name="Total 20" xfId="20800"/>
    <cellStyle name="Total 21" xfId="20801"/>
    <cellStyle name="Total 22" xfId="20802"/>
    <cellStyle name="Total 3" xfId="20803"/>
    <cellStyle name="Total 3 2" xfId="20804"/>
    <cellStyle name="Total 3 3" xfId="20805"/>
    <cellStyle name="Total 4 2" xfId="20806"/>
    <cellStyle name="Total 4 3" xfId="20807"/>
    <cellStyle name="Total 5 2" xfId="20808"/>
    <cellStyle name="Total 5 3" xfId="20809"/>
    <cellStyle name="Total 6 2" xfId="20810"/>
    <cellStyle name="Total 6 3" xfId="20811"/>
    <cellStyle name="Total 7 2" xfId="20812"/>
    <cellStyle name="Total 7 3" xfId="20813"/>
    <cellStyle name="Total 8 2" xfId="20814"/>
    <cellStyle name="Total 8 3" xfId="20815"/>
    <cellStyle name="Total 9 2" xfId="20816"/>
    <cellStyle name="Total 9 3" xfId="20817"/>
    <cellStyle name="Warning Text" xfId="15" builtinId="11" customBuiltin="1"/>
    <cellStyle name="Warning Text 10 2" xfId="20818"/>
    <cellStyle name="Warning Text 10 3" xfId="20819"/>
    <cellStyle name="Warning Text 11 2" xfId="20820"/>
    <cellStyle name="Warning Text 11 3" xfId="20821"/>
    <cellStyle name="Warning Text 12 2" xfId="20822"/>
    <cellStyle name="Warning Text 12 3" xfId="20823"/>
    <cellStyle name="Warning Text 13 2" xfId="20824"/>
    <cellStyle name="Warning Text 13 3" xfId="20825"/>
    <cellStyle name="Warning Text 14 2" xfId="20826"/>
    <cellStyle name="Warning Text 14 3" xfId="20827"/>
    <cellStyle name="Warning Text 15" xfId="20828"/>
    <cellStyle name="Warning Text 15 2" xfId="20829"/>
    <cellStyle name="Warning Text 15 3" xfId="20830"/>
    <cellStyle name="Warning Text 15 4" xfId="20831"/>
    <cellStyle name="Warning Text 15 5" xfId="20832"/>
    <cellStyle name="Warning Text 15 6" xfId="20833"/>
    <cellStyle name="Warning Text 15 7" xfId="20834"/>
    <cellStyle name="Warning Text 16" xfId="20835"/>
    <cellStyle name="Warning Text 17" xfId="20836"/>
    <cellStyle name="Warning Text 18" xfId="20837"/>
    <cellStyle name="Warning Text 19" xfId="20838"/>
    <cellStyle name="Warning Text 2" xfId="20839"/>
    <cellStyle name="Warning Text 2 2" xfId="20840"/>
    <cellStyle name="Warning Text 2 3" xfId="20841"/>
    <cellStyle name="Warning Text 20" xfId="20842"/>
    <cellStyle name="Warning Text 21" xfId="20843"/>
    <cellStyle name="Warning Text 22" xfId="20844"/>
    <cellStyle name="Warning Text 3" xfId="20845"/>
    <cellStyle name="Warning Text 3 2" xfId="20846"/>
    <cellStyle name="Warning Text 3 3" xfId="20847"/>
    <cellStyle name="Warning Text 4 2" xfId="20848"/>
    <cellStyle name="Warning Text 4 3" xfId="20849"/>
    <cellStyle name="Warning Text 5 2" xfId="20850"/>
    <cellStyle name="Warning Text 5 3" xfId="20851"/>
    <cellStyle name="Warning Text 6 2" xfId="20852"/>
    <cellStyle name="Warning Text 6 3" xfId="20853"/>
    <cellStyle name="Warning Text 7 2" xfId="20854"/>
    <cellStyle name="Warning Text 7 3" xfId="20855"/>
    <cellStyle name="Warning Text 8 2" xfId="20856"/>
    <cellStyle name="Warning Text 8 3" xfId="20857"/>
    <cellStyle name="Warning Text 9 2" xfId="20858"/>
    <cellStyle name="Warning Text 9 3" xfId="208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5"/>
  <sheetViews>
    <sheetView view="pageLayout" topLeftCell="A45" zoomScale="130" zoomScaleNormal="100" zoomScaleSheetLayoutView="110" zoomScalePageLayoutView="130" workbookViewId="0">
      <selection activeCell="A31" sqref="A31:I45"/>
    </sheetView>
  </sheetViews>
  <sheetFormatPr defaultRowHeight="15" x14ac:dyDescent="0.25"/>
  <cols>
    <col min="1" max="1" width="18.140625" customWidth="1"/>
    <col min="3" max="3" width="8.85546875" customWidth="1"/>
    <col min="5" max="5" width="6.42578125" customWidth="1"/>
    <col min="7" max="7" width="9.140625" customWidth="1"/>
    <col min="10" max="10" width="11.5703125" customWidth="1"/>
  </cols>
  <sheetData>
    <row r="1" spans="1:9" ht="15.75" thickBot="1" x14ac:dyDescent="0.3"/>
    <row r="2" spans="1:9" x14ac:dyDescent="0.25">
      <c r="A2" s="337">
        <v>43221</v>
      </c>
      <c r="B2" s="325"/>
      <c r="C2" s="325"/>
      <c r="D2" s="325"/>
      <c r="E2" s="325"/>
      <c r="F2" s="325"/>
      <c r="G2" s="325"/>
      <c r="H2" s="325"/>
      <c r="I2" s="326"/>
    </row>
    <row r="3" spans="1:9" x14ac:dyDescent="0.25">
      <c r="A3" s="338" t="s">
        <v>31</v>
      </c>
      <c r="B3" s="339"/>
      <c r="C3" s="339"/>
      <c r="D3" s="339"/>
      <c r="E3" s="339"/>
      <c r="F3" s="339"/>
      <c r="G3" s="339"/>
      <c r="H3" s="339"/>
      <c r="I3" s="340"/>
    </row>
    <row r="4" spans="1:9" x14ac:dyDescent="0.25">
      <c r="A4" s="338" t="s">
        <v>196</v>
      </c>
      <c r="B4" s="339"/>
      <c r="C4" s="339"/>
      <c r="D4" s="339"/>
      <c r="E4" s="339"/>
      <c r="F4" s="339"/>
      <c r="G4" s="339"/>
      <c r="H4" s="339"/>
      <c r="I4" s="340"/>
    </row>
    <row r="5" spans="1:9" ht="33.75" customHeight="1" thickBot="1" x14ac:dyDescent="0.3">
      <c r="A5" s="422" t="s">
        <v>32</v>
      </c>
      <c r="B5" s="423"/>
      <c r="C5" s="423"/>
      <c r="D5" s="423"/>
      <c r="E5" s="423"/>
      <c r="F5" s="423"/>
      <c r="G5" s="423"/>
      <c r="H5" s="423"/>
      <c r="I5" s="424"/>
    </row>
    <row r="6" spans="1:9" x14ac:dyDescent="0.25">
      <c r="A6" s="327"/>
      <c r="B6" s="46"/>
      <c r="C6" s="46"/>
      <c r="D6" s="46"/>
      <c r="E6" s="46"/>
      <c r="F6" s="46"/>
      <c r="G6" s="46"/>
      <c r="H6" s="46"/>
      <c r="I6" s="328"/>
    </row>
    <row r="7" spans="1:9" ht="15.75" thickBot="1" x14ac:dyDescent="0.3">
      <c r="A7" s="327"/>
      <c r="B7" s="46"/>
      <c r="C7" s="46"/>
      <c r="D7" s="46"/>
      <c r="E7" s="46"/>
      <c r="F7" s="46"/>
      <c r="G7" s="46"/>
      <c r="H7" s="46"/>
      <c r="I7" s="328"/>
    </row>
    <row r="8" spans="1:9" x14ac:dyDescent="0.25">
      <c r="A8" s="341" t="s">
        <v>42</v>
      </c>
      <c r="B8" s="173"/>
      <c r="C8" s="173"/>
      <c r="D8" s="173"/>
      <c r="E8" s="173"/>
      <c r="F8" s="173"/>
      <c r="G8" s="173"/>
      <c r="H8" s="342"/>
      <c r="I8" s="328"/>
    </row>
    <row r="9" spans="1:9" ht="8.25" customHeight="1" x14ac:dyDescent="0.25">
      <c r="A9" s="327"/>
      <c r="B9" s="46"/>
      <c r="C9" s="46"/>
      <c r="D9" s="46"/>
      <c r="E9" s="46"/>
      <c r="F9" s="46"/>
      <c r="G9" s="46"/>
      <c r="H9" s="328"/>
      <c r="I9" s="328"/>
    </row>
    <row r="10" spans="1:9" ht="15.75" thickBot="1" x14ac:dyDescent="0.3">
      <c r="A10" s="329" t="s">
        <v>33</v>
      </c>
      <c r="B10" s="168"/>
      <c r="C10" s="168"/>
      <c r="D10" s="169" t="s">
        <v>34</v>
      </c>
      <c r="E10" s="170"/>
      <c r="F10" s="175" t="s">
        <v>43</v>
      </c>
      <c r="G10" s="170"/>
      <c r="H10" s="343"/>
      <c r="I10" s="328"/>
    </row>
    <row r="11" spans="1:9" x14ac:dyDescent="0.25">
      <c r="A11" s="330" t="s">
        <v>40</v>
      </c>
      <c r="B11" s="173"/>
      <c r="C11" s="173"/>
      <c r="D11" s="174">
        <v>1</v>
      </c>
      <c r="E11" s="46"/>
      <c r="F11" s="46"/>
      <c r="G11" s="46"/>
      <c r="H11" s="328"/>
      <c r="I11" s="328"/>
    </row>
    <row r="12" spans="1:9" s="39" customFormat="1" x14ac:dyDescent="0.25">
      <c r="A12" s="331" t="s">
        <v>45</v>
      </c>
      <c r="B12" s="172"/>
      <c r="C12" s="172"/>
      <c r="D12" s="319">
        <v>1</v>
      </c>
      <c r="E12" s="172"/>
      <c r="F12" s="425" t="s">
        <v>203</v>
      </c>
      <c r="G12" s="425"/>
      <c r="H12" s="426"/>
      <c r="I12" s="328"/>
    </row>
    <row r="13" spans="1:9" x14ac:dyDescent="0.25">
      <c r="A13" s="327" t="s">
        <v>41</v>
      </c>
      <c r="B13" s="46"/>
      <c r="C13" s="46"/>
      <c r="D13" s="171">
        <v>2</v>
      </c>
      <c r="E13" s="46"/>
      <c r="F13" s="425" t="s">
        <v>204</v>
      </c>
      <c r="G13" s="425"/>
      <c r="H13" s="426"/>
      <c r="I13" s="328"/>
    </row>
    <row r="14" spans="1:9" x14ac:dyDescent="0.25">
      <c r="A14" s="331" t="s">
        <v>86</v>
      </c>
      <c r="B14" s="172"/>
      <c r="C14" s="172"/>
      <c r="D14" s="319">
        <v>3</v>
      </c>
      <c r="E14" s="172"/>
      <c r="F14" s="425" t="s">
        <v>205</v>
      </c>
      <c r="G14" s="425"/>
      <c r="H14" s="426"/>
      <c r="I14" s="328"/>
    </row>
    <row r="15" spans="1:9" x14ac:dyDescent="0.25">
      <c r="A15" s="331" t="s">
        <v>35</v>
      </c>
      <c r="B15" s="172"/>
      <c r="C15" s="172"/>
      <c r="D15" s="319">
        <v>4</v>
      </c>
      <c r="E15" s="172"/>
      <c r="F15" s="425" t="s">
        <v>205</v>
      </c>
      <c r="G15" s="425"/>
      <c r="H15" s="426"/>
      <c r="I15" s="328"/>
    </row>
    <row r="16" spans="1:9" x14ac:dyDescent="0.25">
      <c r="A16" s="332" t="s">
        <v>36</v>
      </c>
      <c r="B16" s="119"/>
      <c r="C16" s="119"/>
      <c r="D16" s="290">
        <v>5</v>
      </c>
      <c r="E16" s="119"/>
      <c r="F16" s="427" t="s">
        <v>206</v>
      </c>
      <c r="G16" s="427"/>
      <c r="H16" s="428"/>
      <c r="I16" s="328"/>
    </row>
    <row r="17" spans="1:9" x14ac:dyDescent="0.25">
      <c r="A17" s="331" t="s">
        <v>7</v>
      </c>
      <c r="B17" s="172"/>
      <c r="C17" s="172"/>
      <c r="D17" s="319">
        <v>6</v>
      </c>
      <c r="E17" s="172"/>
      <c r="F17" s="425" t="s">
        <v>207</v>
      </c>
      <c r="G17" s="425"/>
      <c r="H17" s="426"/>
      <c r="I17" s="328"/>
    </row>
    <row r="18" spans="1:9" x14ac:dyDescent="0.25">
      <c r="A18" s="327" t="s">
        <v>37</v>
      </c>
      <c r="B18" s="46"/>
      <c r="C18" s="46"/>
      <c r="D18" s="171">
        <v>7</v>
      </c>
      <c r="E18" s="167"/>
      <c r="F18" s="427" t="s">
        <v>197</v>
      </c>
      <c r="G18" s="427"/>
      <c r="H18" s="428"/>
      <c r="I18" s="328"/>
    </row>
    <row r="19" spans="1:9" x14ac:dyDescent="0.25">
      <c r="A19" s="331" t="s">
        <v>38</v>
      </c>
      <c r="B19" s="172"/>
      <c r="C19" s="172"/>
      <c r="D19" s="319">
        <v>8</v>
      </c>
      <c r="E19" s="167"/>
      <c r="F19" s="425" t="s">
        <v>208</v>
      </c>
      <c r="G19" s="425"/>
      <c r="H19" s="426"/>
      <c r="I19" s="328"/>
    </row>
    <row r="20" spans="1:9" x14ac:dyDescent="0.25">
      <c r="A20" s="327" t="s">
        <v>87</v>
      </c>
      <c r="B20" s="46"/>
      <c r="C20" s="46"/>
      <c r="D20" s="171">
        <v>9</v>
      </c>
      <c r="E20" s="46"/>
      <c r="F20" s="425" t="s">
        <v>209</v>
      </c>
      <c r="G20" s="425"/>
      <c r="H20" s="426"/>
      <c r="I20" s="328"/>
    </row>
    <row r="21" spans="1:9" x14ac:dyDescent="0.25">
      <c r="A21" s="331" t="s">
        <v>202</v>
      </c>
      <c r="B21" s="172"/>
      <c r="C21" s="172"/>
      <c r="D21" s="319">
        <v>10</v>
      </c>
      <c r="E21" s="172"/>
      <c r="F21" s="425" t="s">
        <v>210</v>
      </c>
      <c r="G21" s="425"/>
      <c r="H21" s="426"/>
      <c r="I21" s="328"/>
    </row>
    <row r="22" spans="1:9" x14ac:dyDescent="0.25">
      <c r="A22" s="333" t="s">
        <v>39</v>
      </c>
      <c r="B22" s="167"/>
      <c r="C22" s="167"/>
      <c r="D22" s="203">
        <v>11</v>
      </c>
      <c r="E22" s="167"/>
      <c r="F22" s="425" t="s">
        <v>211</v>
      </c>
      <c r="G22" s="425"/>
      <c r="H22" s="426"/>
      <c r="I22" s="328"/>
    </row>
    <row r="23" spans="1:9" ht="15.75" thickBot="1" x14ac:dyDescent="0.3">
      <c r="A23" s="344" t="s">
        <v>53</v>
      </c>
      <c r="B23" s="345"/>
      <c r="C23" s="345"/>
      <c r="D23" s="346">
        <v>12</v>
      </c>
      <c r="E23" s="345"/>
      <c r="F23" s="435" t="s">
        <v>212</v>
      </c>
      <c r="G23" s="435"/>
      <c r="H23" s="436"/>
      <c r="I23" s="328"/>
    </row>
    <row r="24" spans="1:9" s="39" customFormat="1" x14ac:dyDescent="0.25">
      <c r="A24" s="327"/>
      <c r="B24" s="46"/>
      <c r="C24" s="46"/>
      <c r="D24" s="46"/>
      <c r="E24" s="46"/>
      <c r="F24" s="46"/>
      <c r="G24" s="46"/>
      <c r="H24" s="46"/>
      <c r="I24" s="328"/>
    </row>
    <row r="25" spans="1:9" s="39" customFormat="1" x14ac:dyDescent="0.25">
      <c r="A25" s="327"/>
      <c r="B25" s="46"/>
      <c r="C25" s="46"/>
      <c r="D25" s="46"/>
      <c r="E25" s="46"/>
      <c r="F25" s="46"/>
      <c r="G25" s="46"/>
      <c r="H25" s="46"/>
      <c r="I25" s="328"/>
    </row>
    <row r="26" spans="1:9" s="39" customFormat="1" x14ac:dyDescent="0.25">
      <c r="A26" s="327"/>
      <c r="B26" s="46"/>
      <c r="C26" s="46"/>
      <c r="D26" s="46"/>
      <c r="E26" s="46"/>
      <c r="F26" s="46"/>
      <c r="G26" s="46"/>
      <c r="H26" s="46"/>
      <c r="I26" s="328"/>
    </row>
    <row r="27" spans="1:9" s="39" customFormat="1" x14ac:dyDescent="0.25">
      <c r="A27" s="327"/>
      <c r="B27" s="46"/>
      <c r="C27" s="46"/>
      <c r="D27" s="46"/>
      <c r="E27" s="46"/>
      <c r="F27" s="46"/>
      <c r="G27" s="46"/>
      <c r="H27" s="46"/>
      <c r="I27" s="328"/>
    </row>
    <row r="28" spans="1:9" s="39" customFormat="1" ht="15.75" thickBot="1" x14ac:dyDescent="0.3">
      <c r="A28" s="327"/>
      <c r="B28" s="46"/>
      <c r="C28" s="46"/>
      <c r="D28" s="46"/>
      <c r="E28" s="46"/>
      <c r="F28" s="46"/>
      <c r="G28" s="46"/>
      <c r="H28" s="46"/>
      <c r="I28" s="328"/>
    </row>
    <row r="29" spans="1:9" s="39" customFormat="1" x14ac:dyDescent="0.25">
      <c r="A29" s="341" t="s">
        <v>44</v>
      </c>
      <c r="B29" s="173"/>
      <c r="C29" s="173"/>
      <c r="D29" s="173"/>
      <c r="E29" s="173"/>
      <c r="F29" s="173"/>
      <c r="G29" s="173"/>
      <c r="H29" s="173"/>
      <c r="I29" s="342"/>
    </row>
    <row r="30" spans="1:9" s="39" customFormat="1" x14ac:dyDescent="0.25">
      <c r="A30" s="334" t="s">
        <v>98</v>
      </c>
      <c r="B30" s="335"/>
      <c r="C30" s="335"/>
      <c r="D30" s="335"/>
      <c r="E30" s="335"/>
      <c r="F30" s="335"/>
      <c r="G30" s="335"/>
      <c r="H30" s="335"/>
      <c r="I30" s="336"/>
    </row>
    <row r="31" spans="1:9" x14ac:dyDescent="0.25">
      <c r="A31" s="429" t="s">
        <v>213</v>
      </c>
      <c r="B31" s="430"/>
      <c r="C31" s="430"/>
      <c r="D31" s="430"/>
      <c r="E31" s="430"/>
      <c r="F31" s="430"/>
      <c r="G31" s="430"/>
      <c r="H31" s="430"/>
      <c r="I31" s="431"/>
    </row>
    <row r="32" spans="1:9" x14ac:dyDescent="0.25">
      <c r="A32" s="429"/>
      <c r="B32" s="430"/>
      <c r="C32" s="430"/>
      <c r="D32" s="430"/>
      <c r="E32" s="430"/>
      <c r="F32" s="430"/>
      <c r="G32" s="430"/>
      <c r="H32" s="430"/>
      <c r="I32" s="431"/>
    </row>
    <row r="33" spans="1:9" x14ac:dyDescent="0.25">
      <c r="A33" s="429"/>
      <c r="B33" s="430"/>
      <c r="C33" s="430"/>
      <c r="D33" s="430"/>
      <c r="E33" s="430"/>
      <c r="F33" s="430"/>
      <c r="G33" s="430"/>
      <c r="H33" s="430"/>
      <c r="I33" s="431"/>
    </row>
    <row r="34" spans="1:9" x14ac:dyDescent="0.25">
      <c r="A34" s="429"/>
      <c r="B34" s="430"/>
      <c r="C34" s="430"/>
      <c r="D34" s="430"/>
      <c r="E34" s="430"/>
      <c r="F34" s="430"/>
      <c r="G34" s="430"/>
      <c r="H34" s="430"/>
      <c r="I34" s="431"/>
    </row>
    <row r="35" spans="1:9" s="39" customFormat="1" x14ac:dyDescent="0.25">
      <c r="A35" s="429"/>
      <c r="B35" s="430"/>
      <c r="C35" s="430"/>
      <c r="D35" s="430"/>
      <c r="E35" s="430"/>
      <c r="F35" s="430"/>
      <c r="G35" s="430"/>
      <c r="H35" s="430"/>
      <c r="I35" s="431"/>
    </row>
    <row r="36" spans="1:9" s="39" customFormat="1" x14ac:dyDescent="0.25">
      <c r="A36" s="429"/>
      <c r="B36" s="430"/>
      <c r="C36" s="430"/>
      <c r="D36" s="430"/>
      <c r="E36" s="430"/>
      <c r="F36" s="430"/>
      <c r="G36" s="430"/>
      <c r="H36" s="430"/>
      <c r="I36" s="431"/>
    </row>
    <row r="37" spans="1:9" s="39" customFormat="1" x14ac:dyDescent="0.25">
      <c r="A37" s="429"/>
      <c r="B37" s="430"/>
      <c r="C37" s="430"/>
      <c r="D37" s="430"/>
      <c r="E37" s="430"/>
      <c r="F37" s="430"/>
      <c r="G37" s="430"/>
      <c r="H37" s="430"/>
      <c r="I37" s="431"/>
    </row>
    <row r="38" spans="1:9" s="39" customFormat="1" x14ac:dyDescent="0.25">
      <c r="A38" s="429"/>
      <c r="B38" s="430"/>
      <c r="C38" s="430"/>
      <c r="D38" s="430"/>
      <c r="E38" s="430"/>
      <c r="F38" s="430"/>
      <c r="G38" s="430"/>
      <c r="H38" s="430"/>
      <c r="I38" s="431"/>
    </row>
    <row r="39" spans="1:9" x14ac:dyDescent="0.25">
      <c r="A39" s="429"/>
      <c r="B39" s="430"/>
      <c r="C39" s="430"/>
      <c r="D39" s="430"/>
      <c r="E39" s="430"/>
      <c r="F39" s="430"/>
      <c r="G39" s="430"/>
      <c r="H39" s="430"/>
      <c r="I39" s="431"/>
    </row>
    <row r="40" spans="1:9" x14ac:dyDescent="0.25">
      <c r="A40" s="429"/>
      <c r="B40" s="430"/>
      <c r="C40" s="430"/>
      <c r="D40" s="430"/>
      <c r="E40" s="430"/>
      <c r="F40" s="430"/>
      <c r="G40" s="430"/>
      <c r="H40" s="430"/>
      <c r="I40" s="431"/>
    </row>
    <row r="41" spans="1:9" x14ac:dyDescent="0.25">
      <c r="A41" s="429"/>
      <c r="B41" s="430"/>
      <c r="C41" s="430"/>
      <c r="D41" s="430"/>
      <c r="E41" s="430"/>
      <c r="F41" s="430"/>
      <c r="G41" s="430"/>
      <c r="H41" s="430"/>
      <c r="I41" s="431"/>
    </row>
    <row r="42" spans="1:9" x14ac:dyDescent="0.25">
      <c r="A42" s="429"/>
      <c r="B42" s="430"/>
      <c r="C42" s="430"/>
      <c r="D42" s="430"/>
      <c r="E42" s="430"/>
      <c r="F42" s="430"/>
      <c r="G42" s="430"/>
      <c r="H42" s="430"/>
      <c r="I42" s="431"/>
    </row>
    <row r="43" spans="1:9" x14ac:dyDescent="0.25">
      <c r="A43" s="429"/>
      <c r="B43" s="430"/>
      <c r="C43" s="430"/>
      <c r="D43" s="430"/>
      <c r="E43" s="430"/>
      <c r="F43" s="430"/>
      <c r="G43" s="430"/>
      <c r="H43" s="430"/>
      <c r="I43" s="431"/>
    </row>
    <row r="44" spans="1:9" x14ac:dyDescent="0.25">
      <c r="A44" s="429"/>
      <c r="B44" s="430"/>
      <c r="C44" s="430"/>
      <c r="D44" s="430"/>
      <c r="E44" s="430"/>
      <c r="F44" s="430"/>
      <c r="G44" s="430"/>
      <c r="H44" s="430"/>
      <c r="I44" s="431"/>
    </row>
    <row r="45" spans="1:9" ht="60.75" customHeight="1" thickBot="1" x14ac:dyDescent="0.3">
      <c r="A45" s="432"/>
      <c r="B45" s="433"/>
      <c r="C45" s="433"/>
      <c r="D45" s="433"/>
      <c r="E45" s="433"/>
      <c r="F45" s="433"/>
      <c r="G45" s="433"/>
      <c r="H45" s="433"/>
      <c r="I45" s="434"/>
    </row>
  </sheetData>
  <mergeCells count="14">
    <mergeCell ref="F20:H20"/>
    <mergeCell ref="A31:I45"/>
    <mergeCell ref="F13:H13"/>
    <mergeCell ref="F14:H14"/>
    <mergeCell ref="F15:H15"/>
    <mergeCell ref="F16:H16"/>
    <mergeCell ref="F22:H22"/>
    <mergeCell ref="F21:H21"/>
    <mergeCell ref="F23:H23"/>
    <mergeCell ref="A5:I5"/>
    <mergeCell ref="F12:H12"/>
    <mergeCell ref="F17:H17"/>
    <mergeCell ref="F18:H18"/>
    <mergeCell ref="F19:H19"/>
  </mergeCells>
  <pageMargins left="0.7" right="0.7" top="0.75" bottom="0.75" header="0.3" footer="0.3"/>
  <pageSetup scale="95" orientation="portrait" r:id="rId1"/>
  <headerFooter>
    <oddHeader>&amp;RPUBLIC</oddHeader>
    <oddFooter>&amp;C&amp;10Tab 01 of 12&amp;RExhibit 1 PUBLIC
4 CSR 240-2.135(2)(1)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1"/>
  <sheetViews>
    <sheetView view="pageLayout" topLeftCell="A60" zoomScale="70" zoomScaleNormal="80" zoomScaleSheetLayoutView="80" zoomScalePageLayoutView="70" workbookViewId="0">
      <selection activeCell="C12" sqref="C12"/>
    </sheetView>
  </sheetViews>
  <sheetFormatPr defaultColWidth="9.140625" defaultRowHeight="15" x14ac:dyDescent="0.25"/>
  <cols>
    <col min="1" max="1" width="66.7109375" style="80" customWidth="1"/>
    <col min="2" max="2" width="1.7109375" style="46" customWidth="1"/>
    <col min="3" max="3" width="164.28515625" style="39" customWidth="1"/>
    <col min="4" max="4" width="9.140625" style="43" hidden="1" customWidth="1"/>
    <col min="5" max="5" width="6" style="43" bestFit="1" customWidth="1"/>
    <col min="6" max="6" width="1.28515625" style="43" bestFit="1" customWidth="1"/>
    <col min="7" max="7" width="2.28515625" style="43" customWidth="1"/>
    <col min="8" max="10" width="9.140625" style="43"/>
    <col min="11" max="16384" width="9.140625" style="39"/>
  </cols>
  <sheetData>
    <row r="1" spans="1:13" ht="13.5" customHeight="1" thickBot="1" x14ac:dyDescent="0.45">
      <c r="A1" s="90"/>
      <c r="B1" s="90"/>
      <c r="C1" s="100"/>
    </row>
    <row r="2" spans="1:13" s="46" customFormat="1" ht="30" customHeight="1" x14ac:dyDescent="0.4">
      <c r="A2" s="437" t="s">
        <v>199</v>
      </c>
      <c r="B2" s="148"/>
      <c r="C2" s="150" t="str">
        <f>'Net Benefits By Year'!D2</f>
        <v>Utility: Ameren Missouri</v>
      </c>
      <c r="D2" s="100"/>
      <c r="E2" s="100"/>
      <c r="F2" s="30"/>
      <c r="G2" s="100"/>
      <c r="H2" s="30"/>
      <c r="I2" s="30"/>
      <c r="J2" s="30"/>
      <c r="L2" s="119"/>
      <c r="M2" s="119"/>
    </row>
    <row r="3" spans="1:13" s="46" customFormat="1" ht="30" customHeight="1" x14ac:dyDescent="0.5">
      <c r="A3" s="440"/>
      <c r="B3" s="149"/>
      <c r="C3" s="323" t="str">
        <f>'Net Benefits By Year'!D3</f>
        <v>Report Date: 05/01/2018</v>
      </c>
      <c r="D3" s="90"/>
      <c r="E3" s="90"/>
      <c r="F3" s="30"/>
      <c r="G3" s="90"/>
      <c r="H3" s="30"/>
      <c r="I3" s="30"/>
      <c r="J3" s="30"/>
      <c r="K3" s="122"/>
      <c r="L3" s="120"/>
      <c r="M3" s="120"/>
    </row>
    <row r="4" spans="1:13" s="46" customFormat="1" ht="30" customHeight="1" x14ac:dyDescent="0.5">
      <c r="A4" s="440"/>
      <c r="B4" s="149"/>
      <c r="C4" s="323" t="str">
        <f>'Net Benefits By Year'!D4</f>
        <v>Period:  03/01/17 - 02/28/18</v>
      </c>
      <c r="D4" s="90"/>
      <c r="E4" s="90"/>
      <c r="F4" s="30"/>
      <c r="G4" s="90"/>
      <c r="H4" s="30"/>
      <c r="I4" s="30"/>
      <c r="J4" s="30"/>
      <c r="K4" s="122"/>
      <c r="L4" s="120"/>
      <c r="M4" s="120"/>
    </row>
    <row r="5" spans="1:13" s="46" customFormat="1" ht="30" customHeight="1" thickBot="1" x14ac:dyDescent="0.55000000000000004">
      <c r="A5" s="441"/>
      <c r="B5" s="149"/>
      <c r="C5" s="324" t="str">
        <f>'Net Benefits By Year'!D5</f>
        <v>Portfolio Start Date: 03/01/2016</v>
      </c>
      <c r="D5" s="87"/>
      <c r="E5" s="90"/>
      <c r="F5" s="30"/>
      <c r="G5" s="90"/>
      <c r="H5" s="30"/>
      <c r="I5" s="30"/>
      <c r="J5" s="30"/>
      <c r="K5" s="5"/>
      <c r="L5" s="111"/>
      <c r="M5" s="111"/>
    </row>
    <row r="6" spans="1:13" s="46" customFormat="1" ht="17.25" customHeight="1" x14ac:dyDescent="0.4">
      <c r="A6" s="90"/>
      <c r="B6" s="90"/>
      <c r="C6" s="90"/>
      <c r="D6" s="51"/>
      <c r="E6" s="51"/>
      <c r="F6" s="51"/>
      <c r="G6" s="51"/>
      <c r="H6" s="51"/>
      <c r="I6" s="51"/>
      <c r="J6" s="51"/>
    </row>
    <row r="7" spans="1:13" ht="31.5" x14ac:dyDescent="0.5">
      <c r="A7" s="393" t="s">
        <v>0</v>
      </c>
      <c r="B7" s="147"/>
      <c r="C7" s="394" t="s">
        <v>200</v>
      </c>
    </row>
    <row r="8" spans="1:13" ht="18" customHeight="1" x14ac:dyDescent="0.25">
      <c r="A8" s="49"/>
      <c r="B8" s="9"/>
      <c r="C8" s="48"/>
    </row>
    <row r="9" spans="1:13" ht="18" customHeight="1" x14ac:dyDescent="0.3">
      <c r="A9" s="395" t="s">
        <v>23</v>
      </c>
      <c r="B9" s="132"/>
      <c r="C9" s="396" t="s">
        <v>30</v>
      </c>
      <c r="J9" s="39"/>
    </row>
    <row r="10" spans="1:13" s="200" customFormat="1" ht="18.75" x14ac:dyDescent="0.3">
      <c r="A10" s="196" t="s">
        <v>12</v>
      </c>
      <c r="B10" s="202"/>
      <c r="C10" s="196" t="s">
        <v>135</v>
      </c>
      <c r="D10" s="198"/>
      <c r="E10" s="199"/>
      <c r="F10" s="199"/>
      <c r="G10" s="199"/>
      <c r="H10" s="199"/>
      <c r="I10" s="199"/>
    </row>
    <row r="11" spans="1:13" s="200" customFormat="1" ht="37.5" x14ac:dyDescent="0.3">
      <c r="A11" s="397" t="s">
        <v>136</v>
      </c>
      <c r="B11" s="202"/>
      <c r="C11" s="196" t="s">
        <v>137</v>
      </c>
      <c r="D11" s="198"/>
      <c r="E11" s="199"/>
      <c r="F11" s="199"/>
      <c r="G11" s="199"/>
      <c r="H11" s="199"/>
      <c r="I11" s="199"/>
    </row>
    <row r="12" spans="1:13" s="200" customFormat="1" ht="37.5" x14ac:dyDescent="0.3">
      <c r="A12" s="397" t="s">
        <v>13</v>
      </c>
      <c r="B12" s="202"/>
      <c r="C12" s="196" t="s">
        <v>137</v>
      </c>
      <c r="D12" s="198"/>
      <c r="E12" s="199"/>
      <c r="F12" s="199"/>
      <c r="G12" s="199"/>
      <c r="H12" s="199"/>
      <c r="I12" s="199"/>
    </row>
    <row r="13" spans="1:13" s="200" customFormat="1" ht="37.5" x14ac:dyDescent="0.3">
      <c r="A13" s="397" t="s">
        <v>14</v>
      </c>
      <c r="B13" s="202"/>
      <c r="C13" s="196" t="s">
        <v>137</v>
      </c>
      <c r="D13" s="198"/>
      <c r="E13" s="199"/>
      <c r="F13" s="199"/>
      <c r="G13" s="199"/>
      <c r="H13" s="199"/>
      <c r="I13" s="199"/>
    </row>
    <row r="14" spans="1:13" s="200" customFormat="1" ht="18.75" x14ac:dyDescent="0.3">
      <c r="A14" s="196" t="s">
        <v>61</v>
      </c>
      <c r="B14" s="202"/>
      <c r="C14" s="196" t="s">
        <v>138</v>
      </c>
      <c r="D14" s="198"/>
      <c r="E14" s="199"/>
      <c r="F14" s="199"/>
      <c r="G14" s="199"/>
      <c r="H14" s="199"/>
      <c r="I14" s="199"/>
    </row>
    <row r="15" spans="1:13" s="200" customFormat="1" ht="18.75" x14ac:dyDescent="0.3">
      <c r="A15" s="196"/>
      <c r="B15" s="202"/>
      <c r="C15" s="398"/>
      <c r="D15" s="198"/>
      <c r="E15" s="199"/>
      <c r="F15" s="199"/>
      <c r="G15" s="199"/>
      <c r="H15" s="199"/>
      <c r="I15" s="199"/>
    </row>
    <row r="16" spans="1:13" s="200" customFormat="1" ht="18.75" x14ac:dyDescent="0.3">
      <c r="A16" s="201" t="s">
        <v>15</v>
      </c>
      <c r="B16" s="202"/>
      <c r="C16" s="276" t="s">
        <v>139</v>
      </c>
      <c r="D16" s="198"/>
      <c r="E16" s="199"/>
      <c r="F16" s="199"/>
      <c r="G16" s="199"/>
      <c r="H16" s="199"/>
      <c r="I16" s="199"/>
    </row>
    <row r="17" spans="1:10" s="200" customFormat="1" ht="18.75" x14ac:dyDescent="0.3">
      <c r="A17" s="201" t="s">
        <v>59</v>
      </c>
      <c r="B17" s="202"/>
      <c r="C17" s="276" t="s">
        <v>140</v>
      </c>
      <c r="D17" s="198"/>
      <c r="E17" s="199"/>
      <c r="F17" s="199"/>
      <c r="G17" s="199"/>
      <c r="H17" s="199"/>
      <c r="I17" s="199"/>
    </row>
    <row r="18" spans="1:10" s="200" customFormat="1" ht="18.75" x14ac:dyDescent="0.3">
      <c r="A18" s="201" t="s">
        <v>16</v>
      </c>
      <c r="B18" s="202"/>
      <c r="C18" s="276" t="s">
        <v>141</v>
      </c>
      <c r="D18" s="198"/>
      <c r="E18" s="199"/>
      <c r="F18" s="199"/>
      <c r="G18" s="199"/>
      <c r="H18" s="199"/>
      <c r="I18" s="199"/>
    </row>
    <row r="19" spans="1:10" s="200" customFormat="1" ht="18.75" x14ac:dyDescent="0.3">
      <c r="A19" s="201" t="s">
        <v>100</v>
      </c>
      <c r="B19" s="202"/>
      <c r="C19" s="276" t="s">
        <v>184</v>
      </c>
      <c r="D19" s="198"/>
      <c r="E19" s="199"/>
      <c r="F19" s="199"/>
      <c r="G19" s="199"/>
      <c r="H19" s="199"/>
      <c r="I19" s="199"/>
    </row>
    <row r="20" spans="1:10" s="200" customFormat="1" ht="18.75" x14ac:dyDescent="0.3">
      <c r="A20" s="201" t="s">
        <v>17</v>
      </c>
      <c r="B20" s="202"/>
      <c r="C20" s="276" t="s">
        <v>142</v>
      </c>
      <c r="D20" s="199"/>
      <c r="E20" s="199"/>
      <c r="F20" s="199"/>
      <c r="G20" s="199"/>
      <c r="H20" s="199"/>
      <c r="I20" s="199"/>
    </row>
    <row r="21" spans="1:10" s="200" customFormat="1" ht="18.75" x14ac:dyDescent="0.3">
      <c r="A21" s="201" t="s">
        <v>85</v>
      </c>
      <c r="B21" s="202"/>
      <c r="C21" s="276" t="s">
        <v>143</v>
      </c>
      <c r="D21" s="198"/>
      <c r="E21" s="199"/>
      <c r="F21" s="199"/>
      <c r="G21" s="199"/>
      <c r="H21" s="199"/>
      <c r="I21" s="199"/>
    </row>
    <row r="22" spans="1:10" s="200" customFormat="1" ht="18.75" x14ac:dyDescent="0.3">
      <c r="A22" s="201" t="s">
        <v>60</v>
      </c>
      <c r="B22" s="202"/>
      <c r="C22" s="276" t="s">
        <v>91</v>
      </c>
      <c r="D22" s="198"/>
      <c r="E22" s="199"/>
      <c r="F22" s="199"/>
      <c r="G22" s="199"/>
      <c r="H22" s="199"/>
      <c r="I22" s="199"/>
    </row>
    <row r="23" spans="1:10" ht="18.75" x14ac:dyDescent="0.3">
      <c r="A23" s="155"/>
    </row>
    <row r="24" spans="1:10" ht="31.5" x14ac:dyDescent="0.5">
      <c r="A24" s="156" t="s">
        <v>0</v>
      </c>
      <c r="B24" s="147"/>
      <c r="C24" s="50" t="s">
        <v>201</v>
      </c>
      <c r="D24" s="9" t="s">
        <v>0</v>
      </c>
      <c r="E24" s="9"/>
      <c r="F24" s="9" t="s">
        <v>0</v>
      </c>
      <c r="G24" s="9" t="s">
        <v>0</v>
      </c>
      <c r="H24" s="9" t="s">
        <v>0</v>
      </c>
      <c r="I24" s="9" t="s">
        <v>0</v>
      </c>
      <c r="J24" s="39"/>
    </row>
    <row r="25" spans="1:10" ht="15.75" x14ac:dyDescent="0.25">
      <c r="A25" s="49"/>
      <c r="B25" s="9"/>
      <c r="C25" s="48"/>
      <c r="D25" s="9" t="s">
        <v>0</v>
      </c>
      <c r="E25" s="9"/>
      <c r="F25" s="9" t="s">
        <v>0</v>
      </c>
      <c r="G25" s="9" t="s">
        <v>0</v>
      </c>
      <c r="H25" s="9" t="s">
        <v>0</v>
      </c>
      <c r="I25" s="9" t="s">
        <v>0</v>
      </c>
      <c r="J25" s="39"/>
    </row>
    <row r="26" spans="1:10" ht="18.75" x14ac:dyDescent="0.3">
      <c r="A26" s="154" t="s">
        <v>23</v>
      </c>
      <c r="B26" s="132"/>
      <c r="C26" s="159" t="s">
        <v>30</v>
      </c>
      <c r="D26" s="9" t="s">
        <v>0</v>
      </c>
      <c r="E26" s="9"/>
      <c r="F26" s="9" t="s">
        <v>0</v>
      </c>
      <c r="G26" s="9" t="s">
        <v>0</v>
      </c>
      <c r="H26" s="9" t="s">
        <v>0</v>
      </c>
      <c r="I26" s="9" t="s">
        <v>0</v>
      </c>
      <c r="J26" s="39"/>
    </row>
    <row r="27" spans="1:10" ht="18.75" x14ac:dyDescent="0.3">
      <c r="A27" s="196" t="str">
        <f>'Cost Effectiveness'!B10</f>
        <v>Standard</v>
      </c>
      <c r="B27" s="202"/>
      <c r="C27" s="196" t="s">
        <v>113</v>
      </c>
      <c r="D27" s="9" t="s">
        <v>0</v>
      </c>
      <c r="E27" s="407"/>
      <c r="F27" s="9" t="s">
        <v>0</v>
      </c>
      <c r="G27" s="9" t="s">
        <v>0</v>
      </c>
      <c r="H27" s="9" t="s">
        <v>0</v>
      </c>
      <c r="I27" s="9" t="s">
        <v>0</v>
      </c>
      <c r="J27" s="39"/>
    </row>
    <row r="28" spans="1:10" ht="18.75" x14ac:dyDescent="0.3">
      <c r="A28" s="196" t="str">
        <f>'Cost Effectiveness'!B11</f>
        <v>Custom (includes ext lighting)</v>
      </c>
      <c r="B28" s="202"/>
      <c r="C28" s="196" t="s">
        <v>114</v>
      </c>
      <c r="D28" s="9" t="s">
        <v>0</v>
      </c>
      <c r="E28" s="407"/>
      <c r="F28" s="9" t="s">
        <v>0</v>
      </c>
      <c r="G28" s="9" t="s">
        <v>0</v>
      </c>
      <c r="H28" s="9" t="s">
        <v>0</v>
      </c>
      <c r="I28" s="9" t="s">
        <v>0</v>
      </c>
      <c r="J28" s="39"/>
    </row>
    <row r="29" spans="1:10" ht="18.75" x14ac:dyDescent="0.3">
      <c r="A29" s="196" t="str">
        <f>'Cost Effectiveness'!B12</f>
        <v>Retro-commissioning</v>
      </c>
      <c r="B29" s="202"/>
      <c r="C29" s="196" t="s">
        <v>115</v>
      </c>
      <c r="D29" s="9" t="s">
        <v>0</v>
      </c>
      <c r="E29" s="407"/>
      <c r="F29" s="9" t="s">
        <v>0</v>
      </c>
      <c r="G29" s="9" t="s">
        <v>0</v>
      </c>
      <c r="H29" s="9" t="s">
        <v>0</v>
      </c>
      <c r="I29" s="9" t="s">
        <v>0</v>
      </c>
      <c r="J29" s="39"/>
    </row>
    <row r="30" spans="1:10" ht="18.75" x14ac:dyDescent="0.3">
      <c r="A30" s="196" t="str">
        <f>'Cost Effectiveness'!B13</f>
        <v>New Construction</v>
      </c>
      <c r="B30" s="202"/>
      <c r="C30" s="196" t="s">
        <v>116</v>
      </c>
      <c r="D30" s="9" t="s">
        <v>0</v>
      </c>
      <c r="E30" s="407"/>
      <c r="F30" s="9" t="s">
        <v>0</v>
      </c>
      <c r="G30" s="9" t="s">
        <v>0</v>
      </c>
      <c r="H30" s="9" t="s">
        <v>0</v>
      </c>
      <c r="I30" s="9" t="s">
        <v>0</v>
      </c>
      <c r="J30" s="9" t="s">
        <v>0</v>
      </c>
    </row>
    <row r="31" spans="1:10" ht="18.75" x14ac:dyDescent="0.3">
      <c r="A31" s="196" t="str">
        <f>'Cost Effectiveness'!B14</f>
        <v>Small Business Direct Install (SBDI)</v>
      </c>
      <c r="B31" s="202"/>
      <c r="C31" s="196" t="s">
        <v>117</v>
      </c>
      <c r="D31" s="9" t="s">
        <v>0</v>
      </c>
      <c r="E31" s="407"/>
      <c r="F31" s="9" t="s">
        <v>0</v>
      </c>
      <c r="G31" s="9" t="s">
        <v>0</v>
      </c>
      <c r="H31" s="9" t="s">
        <v>0</v>
      </c>
      <c r="I31" s="9" t="s">
        <v>0</v>
      </c>
      <c r="J31" s="9" t="s">
        <v>0</v>
      </c>
    </row>
    <row r="32" spans="1:10" ht="18.75" x14ac:dyDescent="0.3">
      <c r="A32" s="196" t="str">
        <f>'Cost Effectiveness'!B15</f>
        <v>Benchmarking</v>
      </c>
      <c r="B32" s="202"/>
      <c r="C32" s="197" t="s">
        <v>118</v>
      </c>
      <c r="D32" s="9" t="s">
        <v>0</v>
      </c>
      <c r="E32" s="407"/>
      <c r="F32" s="9" t="s">
        <v>0</v>
      </c>
      <c r="G32" s="9" t="s">
        <v>0</v>
      </c>
      <c r="H32" s="9" t="s">
        <v>0</v>
      </c>
      <c r="I32" s="9" t="s">
        <v>0</v>
      </c>
      <c r="J32" s="9" t="s">
        <v>0</v>
      </c>
    </row>
    <row r="33" spans="1:10" ht="18.75" x14ac:dyDescent="0.3">
      <c r="A33" s="201" t="str">
        <f>'Cost Effectiveness'!B17</f>
        <v>Lighting</v>
      </c>
      <c r="B33" s="202"/>
      <c r="C33" s="276" t="s">
        <v>198</v>
      </c>
      <c r="D33" s="9" t="s">
        <v>0</v>
      </c>
      <c r="E33" s="407"/>
      <c r="F33" s="9" t="s">
        <v>0</v>
      </c>
      <c r="G33" s="9" t="s">
        <v>0</v>
      </c>
      <c r="H33" s="9" t="s">
        <v>0</v>
      </c>
      <c r="I33" s="9" t="s">
        <v>0</v>
      </c>
      <c r="J33" s="9" t="s">
        <v>0</v>
      </c>
    </row>
    <row r="34" spans="1:10" ht="18.75" x14ac:dyDescent="0.3">
      <c r="A34" s="201" t="str">
        <f>'Cost Effectiveness'!B18</f>
        <v>Efficient Products</v>
      </c>
      <c r="B34" s="202"/>
      <c r="C34" s="276" t="s">
        <v>140</v>
      </c>
      <c r="D34" s="9" t="s">
        <v>0</v>
      </c>
      <c r="E34" s="408"/>
      <c r="F34" s="9" t="s">
        <v>0</v>
      </c>
      <c r="G34" s="9" t="s">
        <v>0</v>
      </c>
      <c r="H34" s="9" t="s">
        <v>0</v>
      </c>
      <c r="I34" s="9" t="s">
        <v>0</v>
      </c>
      <c r="J34" s="9" t="s">
        <v>0</v>
      </c>
    </row>
    <row r="35" spans="1:10" ht="18.75" x14ac:dyDescent="0.3">
      <c r="A35" s="201" t="str">
        <f>'Cost Effectiveness'!B19</f>
        <v>HVAC</v>
      </c>
      <c r="B35" s="202"/>
      <c r="C35" s="276" t="s">
        <v>112</v>
      </c>
      <c r="E35" s="408"/>
    </row>
    <row r="36" spans="1:10" ht="18.75" x14ac:dyDescent="0.3">
      <c r="A36" s="201" t="str">
        <f>'Cost Effectiveness'!B20</f>
        <v>Smart Thermostats</v>
      </c>
      <c r="B36" s="202"/>
      <c r="C36" s="276" t="s">
        <v>112</v>
      </c>
      <c r="E36" s="408"/>
    </row>
    <row r="37" spans="1:10" ht="18.75" x14ac:dyDescent="0.3">
      <c r="A37" s="201" t="s">
        <v>17</v>
      </c>
      <c r="B37" s="202"/>
      <c r="C37" s="276" t="s">
        <v>142</v>
      </c>
      <c r="E37" s="408"/>
    </row>
    <row r="38" spans="1:10" ht="18.75" x14ac:dyDescent="0.3">
      <c r="A38" s="201" t="str">
        <f>'Cost Effectiveness'!B22</f>
        <v>Kits</v>
      </c>
      <c r="B38" s="202"/>
      <c r="C38" s="276" t="s">
        <v>198</v>
      </c>
      <c r="E38" s="408"/>
    </row>
    <row r="39" spans="1:10" ht="18" customHeight="1" x14ac:dyDescent="0.3">
      <c r="A39" s="201" t="str">
        <f>'Cost Effectiveness'!B23</f>
        <v>Home Energy Report</v>
      </c>
      <c r="B39" s="202"/>
      <c r="C39" s="276" t="s">
        <v>194</v>
      </c>
      <c r="E39" s="408"/>
    </row>
    <row r="40" spans="1:10" ht="18.75" x14ac:dyDescent="0.3">
      <c r="A40" s="155"/>
    </row>
    <row r="41" spans="1:10" ht="56.25" x14ac:dyDescent="0.3">
      <c r="A41" s="140" t="s">
        <v>19</v>
      </c>
      <c r="B41" s="47"/>
      <c r="C41" s="46"/>
    </row>
  </sheetData>
  <mergeCells count="1">
    <mergeCell ref="A2:A5"/>
  </mergeCells>
  <pageMargins left="0.25" right="0.25" top="0.75" bottom="0.75" header="0.3" footer="0.3"/>
  <pageSetup scale="43" orientation="landscape" r:id="rId1"/>
  <headerFooter>
    <oddFooter xml:space="preserve">&amp;C&amp;16Tab 10 of 12&amp;RExhibit 1 </oddFooter>
  </headerFooter>
  <colBreaks count="1" manualBreakCount="1">
    <brk id="5" max="2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P79"/>
  <sheetViews>
    <sheetView view="pageLayout" topLeftCell="F83" zoomScale="70" zoomScaleNormal="80" zoomScaleSheetLayoutView="80" zoomScalePageLayoutView="70" workbookViewId="0">
      <selection activeCell="E72" sqref="E72:E77"/>
    </sheetView>
  </sheetViews>
  <sheetFormatPr defaultColWidth="9.140625" defaultRowHeight="15" x14ac:dyDescent="0.25"/>
  <cols>
    <col min="1" max="1" width="3.42578125" style="39" customWidth="1"/>
    <col min="2" max="2" width="66.7109375" style="80" customWidth="1"/>
    <col min="3" max="3" width="1.7109375" style="110" customWidth="1"/>
    <col min="4" max="4" width="105.7109375" style="39" customWidth="1"/>
    <col min="5" max="5" width="115.7109375" style="39" customWidth="1"/>
    <col min="6" max="8" width="2.7109375" style="43" customWidth="1"/>
    <col min="9" max="16" width="9.140625" style="43"/>
    <col min="17" max="16384" width="9.140625" style="39"/>
  </cols>
  <sheetData>
    <row r="1" spans="2:16" s="46" customFormat="1" ht="16.5" customHeight="1" thickBot="1" x14ac:dyDescent="0.45">
      <c r="B1" s="90"/>
      <c r="C1" s="90"/>
      <c r="D1" s="100"/>
      <c r="E1" s="100"/>
      <c r="F1" s="51"/>
      <c r="G1" s="51"/>
      <c r="H1" s="51"/>
      <c r="I1" s="51"/>
      <c r="J1" s="51"/>
      <c r="K1" s="51"/>
      <c r="L1" s="51"/>
      <c r="M1" s="51"/>
      <c r="N1" s="51"/>
      <c r="O1" s="51"/>
      <c r="P1" s="51"/>
    </row>
    <row r="2" spans="2:16" s="46" customFormat="1" ht="30" customHeight="1" x14ac:dyDescent="0.4">
      <c r="B2" s="437" t="s">
        <v>192</v>
      </c>
      <c r="C2" s="148"/>
      <c r="D2" s="81" t="str">
        <f>'Cost Effectiveness'!I2</f>
        <v>Utility: Ameren Missouri</v>
      </c>
      <c r="E2" s="97"/>
      <c r="F2" s="100"/>
      <c r="G2" s="30"/>
      <c r="H2" s="30"/>
      <c r="I2" s="30"/>
      <c r="J2" s="30"/>
      <c r="L2" s="119"/>
      <c r="M2" s="119"/>
    </row>
    <row r="3" spans="2:16" s="46" customFormat="1" ht="30" customHeight="1" x14ac:dyDescent="0.5">
      <c r="B3" s="440"/>
      <c r="C3" s="149"/>
      <c r="D3" s="89" t="str">
        <f>'Cost Effectiveness'!I3</f>
        <v>Report Date: 05/01/2018</v>
      </c>
      <c r="E3" s="98"/>
      <c r="F3" s="90"/>
      <c r="G3" s="30"/>
      <c r="H3" s="30"/>
      <c r="I3" s="30"/>
      <c r="J3" s="30"/>
      <c r="K3" s="122"/>
      <c r="L3" s="120"/>
      <c r="M3" s="120"/>
    </row>
    <row r="4" spans="2:16" s="46" customFormat="1" ht="30" customHeight="1" x14ac:dyDescent="0.5">
      <c r="B4" s="440"/>
      <c r="C4" s="149"/>
      <c r="D4" s="89" t="str">
        <f>'Cost Effectiveness'!I4</f>
        <v>Period:  03/01/17 - 02/28/18</v>
      </c>
      <c r="E4" s="98"/>
      <c r="F4" s="90"/>
      <c r="G4" s="30"/>
      <c r="H4" s="30"/>
      <c r="I4" s="30"/>
      <c r="J4" s="30"/>
      <c r="K4" s="122"/>
      <c r="L4" s="120"/>
      <c r="M4" s="120"/>
    </row>
    <row r="5" spans="2:16" s="46" customFormat="1" ht="30" customHeight="1" thickBot="1" x14ac:dyDescent="0.55000000000000004">
      <c r="B5" s="441"/>
      <c r="C5" s="149"/>
      <c r="D5" s="86" t="str">
        <f>'Cost Effectiveness'!I5</f>
        <v>Portfolio Start Date: 03/01/2016</v>
      </c>
      <c r="E5" s="99"/>
      <c r="F5" s="90"/>
      <c r="G5" s="30"/>
      <c r="H5" s="30"/>
      <c r="I5" s="30"/>
      <c r="J5" s="30"/>
      <c r="K5" s="5"/>
      <c r="L5" s="111"/>
      <c r="M5" s="111"/>
    </row>
    <row r="6" spans="2:16" ht="17.25" customHeight="1" x14ac:dyDescent="0.4">
      <c r="B6" s="90"/>
      <c r="C6" s="142"/>
      <c r="D6" s="90"/>
      <c r="E6" s="90"/>
    </row>
    <row r="7" spans="2:16" ht="31.5" x14ac:dyDescent="0.5">
      <c r="B7" s="96" t="s">
        <v>0</v>
      </c>
      <c r="C7" s="143"/>
      <c r="D7" s="373" t="s">
        <v>133</v>
      </c>
      <c r="E7" s="96"/>
    </row>
    <row r="8" spans="2:16" ht="18" customHeight="1" x14ac:dyDescent="0.25">
      <c r="B8" s="9"/>
      <c r="C8" s="157"/>
      <c r="D8" s="10"/>
      <c r="E8" s="10"/>
    </row>
    <row r="9" spans="2:16" ht="31.5" customHeight="1" thickBot="1" x14ac:dyDescent="0.4">
      <c r="B9" s="356" t="s">
        <v>28</v>
      </c>
      <c r="C9" s="357"/>
      <c r="D9" s="177" t="s">
        <v>25</v>
      </c>
      <c r="E9" s="177" t="s">
        <v>24</v>
      </c>
    </row>
    <row r="10" spans="2:16" ht="30" customHeight="1" x14ac:dyDescent="0.25">
      <c r="B10" s="399" t="s">
        <v>15</v>
      </c>
      <c r="C10" s="369"/>
      <c r="D10" s="365" t="s">
        <v>95</v>
      </c>
      <c r="E10" s="459" t="s">
        <v>144</v>
      </c>
    </row>
    <row r="11" spans="2:16" ht="30" customHeight="1" x14ac:dyDescent="0.3">
      <c r="B11" s="400"/>
      <c r="C11" s="370"/>
      <c r="D11" s="287" t="s">
        <v>145</v>
      </c>
      <c r="E11" s="460"/>
    </row>
    <row r="12" spans="2:16" ht="30" customHeight="1" x14ac:dyDescent="0.3">
      <c r="B12" s="400"/>
      <c r="C12" s="370"/>
      <c r="D12" s="287" t="s">
        <v>146</v>
      </c>
      <c r="E12" s="460"/>
    </row>
    <row r="13" spans="2:16" ht="30" customHeight="1" x14ac:dyDescent="0.3">
      <c r="B13" s="400"/>
      <c r="C13" s="370"/>
      <c r="D13" s="287" t="s">
        <v>147</v>
      </c>
      <c r="E13" s="460"/>
    </row>
    <row r="14" spans="2:16" ht="30" customHeight="1" x14ac:dyDescent="0.3">
      <c r="B14" s="400"/>
      <c r="C14" s="370"/>
      <c r="D14" s="287" t="s">
        <v>148</v>
      </c>
      <c r="E14" s="460"/>
    </row>
    <row r="15" spans="2:16" ht="37.5" x14ac:dyDescent="0.3">
      <c r="B15" s="400"/>
      <c r="C15" s="370"/>
      <c r="D15" s="286" t="s">
        <v>96</v>
      </c>
      <c r="E15" s="460"/>
    </row>
    <row r="16" spans="2:16" ht="30" customHeight="1" x14ac:dyDescent="0.3">
      <c r="B16" s="400"/>
      <c r="C16" s="370"/>
      <c r="D16" s="288" t="s">
        <v>149</v>
      </c>
      <c r="E16" s="460"/>
    </row>
    <row r="17" spans="2:9" ht="30" customHeight="1" x14ac:dyDescent="0.3">
      <c r="B17" s="400"/>
      <c r="C17" s="370"/>
      <c r="D17" s="280"/>
      <c r="E17" s="460"/>
    </row>
    <row r="18" spans="2:9" ht="30" customHeight="1" x14ac:dyDescent="0.3">
      <c r="B18" s="462"/>
      <c r="C18" s="370"/>
      <c r="D18" s="281"/>
      <c r="E18" s="460"/>
    </row>
    <row r="19" spans="2:9" ht="62.25" customHeight="1" thickBot="1" x14ac:dyDescent="0.35">
      <c r="B19" s="463"/>
      <c r="C19" s="371"/>
      <c r="D19" s="366"/>
      <c r="E19" s="461"/>
    </row>
    <row r="20" spans="2:9" ht="21" customHeight="1" x14ac:dyDescent="0.3">
      <c r="B20" s="399" t="s">
        <v>16</v>
      </c>
      <c r="C20" s="369"/>
      <c r="D20" s="363" t="s">
        <v>150</v>
      </c>
      <c r="E20" s="457" t="s">
        <v>151</v>
      </c>
      <c r="I20" s="79"/>
    </row>
    <row r="21" spans="2:9" ht="22.5" customHeight="1" x14ac:dyDescent="0.3">
      <c r="B21" s="400"/>
      <c r="C21" s="166"/>
      <c r="D21" s="294" t="s">
        <v>152</v>
      </c>
      <c r="E21" s="458"/>
      <c r="I21" s="79"/>
    </row>
    <row r="22" spans="2:9" ht="30" customHeight="1" x14ac:dyDescent="0.3">
      <c r="B22" s="400"/>
      <c r="C22" s="370"/>
      <c r="D22" s="287" t="s">
        <v>153</v>
      </c>
      <c r="E22" s="458"/>
      <c r="I22" s="79"/>
    </row>
    <row r="23" spans="2:9" ht="1.5" customHeight="1" x14ac:dyDescent="0.3">
      <c r="B23" s="400"/>
      <c r="C23" s="166"/>
      <c r="D23" s="292"/>
      <c r="E23" s="458"/>
      <c r="I23" s="79"/>
    </row>
    <row r="24" spans="2:9" ht="30" hidden="1" customHeight="1" x14ac:dyDescent="0.3">
      <c r="B24" s="400"/>
      <c r="C24" s="166"/>
      <c r="D24" s="292"/>
      <c r="E24" s="458"/>
      <c r="I24" s="79"/>
    </row>
    <row r="25" spans="2:9" ht="30" hidden="1" customHeight="1" x14ac:dyDescent="0.3">
      <c r="B25" s="400"/>
      <c r="C25" s="166"/>
      <c r="D25" s="293"/>
      <c r="E25" s="458"/>
      <c r="I25" s="79"/>
    </row>
    <row r="26" spans="2:9" ht="30" customHeight="1" thickBot="1" x14ac:dyDescent="0.35">
      <c r="B26" s="401"/>
      <c r="C26" s="402"/>
      <c r="D26" s="364"/>
      <c r="E26" s="464"/>
      <c r="I26" s="79"/>
    </row>
    <row r="27" spans="2:9" ht="30" customHeight="1" x14ac:dyDescent="0.35">
      <c r="B27" s="403" t="s">
        <v>59</v>
      </c>
      <c r="C27" s="369"/>
      <c r="D27" s="359" t="s">
        <v>154</v>
      </c>
      <c r="E27" s="457" t="s">
        <v>155</v>
      </c>
      <c r="I27" s="79"/>
    </row>
    <row r="28" spans="2:9" ht="30" customHeight="1" x14ac:dyDescent="0.3">
      <c r="B28" s="400"/>
      <c r="C28" s="370"/>
      <c r="D28" s="289" t="s">
        <v>156</v>
      </c>
      <c r="E28" s="458"/>
      <c r="I28" s="79"/>
    </row>
    <row r="29" spans="2:9" ht="15" customHeight="1" x14ac:dyDescent="0.3">
      <c r="B29" s="400"/>
      <c r="C29" s="370"/>
      <c r="D29" s="289" t="s">
        <v>157</v>
      </c>
      <c r="E29" s="458"/>
      <c r="I29" s="79"/>
    </row>
    <row r="30" spans="2:9" ht="30" hidden="1" customHeight="1" x14ac:dyDescent="0.3">
      <c r="B30" s="400"/>
      <c r="C30" s="370"/>
      <c r="D30" s="289" t="s">
        <v>158</v>
      </c>
      <c r="E30" s="458"/>
      <c r="I30" s="79"/>
    </row>
    <row r="31" spans="2:9" ht="30" hidden="1" customHeight="1" x14ac:dyDescent="0.3">
      <c r="B31" s="400"/>
      <c r="C31" s="370"/>
      <c r="D31" s="289" t="s">
        <v>95</v>
      </c>
      <c r="E31" s="458"/>
      <c r="I31" s="79"/>
    </row>
    <row r="32" spans="2:9" ht="30" hidden="1" customHeight="1" x14ac:dyDescent="0.3">
      <c r="B32" s="400"/>
      <c r="C32" s="370"/>
      <c r="D32" s="289" t="s">
        <v>159</v>
      </c>
      <c r="E32" s="458"/>
      <c r="I32" s="79"/>
    </row>
    <row r="33" spans="2:16" ht="30" customHeight="1" x14ac:dyDescent="0.3">
      <c r="B33" s="400"/>
      <c r="C33" s="370"/>
      <c r="D33" s="289" t="s">
        <v>160</v>
      </c>
      <c r="E33" s="458"/>
      <c r="I33" s="79"/>
    </row>
    <row r="34" spans="2:16" ht="21.75" thickBot="1" x14ac:dyDescent="0.35">
      <c r="B34" s="401"/>
      <c r="C34" s="371"/>
      <c r="D34" s="361" t="s">
        <v>161</v>
      </c>
      <c r="E34" s="464"/>
      <c r="I34" s="79"/>
    </row>
    <row r="35" spans="2:16" ht="21" customHeight="1" x14ac:dyDescent="0.35">
      <c r="B35" s="404" t="s">
        <v>83</v>
      </c>
      <c r="C35" s="369"/>
      <c r="D35" s="367"/>
      <c r="E35" s="451" t="s">
        <v>162</v>
      </c>
      <c r="I35" s="79"/>
    </row>
    <row r="36" spans="2:16" ht="21" x14ac:dyDescent="0.3">
      <c r="B36" s="405"/>
      <c r="C36" s="370"/>
      <c r="D36" s="295"/>
      <c r="E36" s="452"/>
      <c r="I36" s="79"/>
    </row>
    <row r="37" spans="2:16" ht="21" x14ac:dyDescent="0.3">
      <c r="B37" s="405"/>
      <c r="C37" s="370"/>
      <c r="D37" s="295"/>
      <c r="E37" s="452"/>
    </row>
    <row r="38" spans="2:16" ht="21" x14ac:dyDescent="0.3">
      <c r="B38" s="405"/>
      <c r="C38" s="370"/>
      <c r="D38" s="295"/>
      <c r="E38" s="452"/>
    </row>
    <row r="39" spans="2:16" ht="21" x14ac:dyDescent="0.3">
      <c r="B39" s="405"/>
      <c r="C39" s="370"/>
      <c r="D39" s="295"/>
      <c r="E39" s="452"/>
    </row>
    <row r="40" spans="2:16" ht="108" customHeight="1" thickBot="1" x14ac:dyDescent="0.35">
      <c r="B40" s="406"/>
      <c r="C40" s="371"/>
      <c r="D40" s="368"/>
      <c r="E40" s="453"/>
    </row>
    <row r="41" spans="2:16" ht="30" customHeight="1" x14ac:dyDescent="0.25">
      <c r="B41" s="450"/>
      <c r="C41" s="119"/>
      <c r="D41" s="158"/>
      <c r="E41" s="158"/>
    </row>
    <row r="42" spans="2:16" ht="30.75" customHeight="1" x14ac:dyDescent="0.3">
      <c r="B42" s="465"/>
      <c r="C42" s="134"/>
      <c r="E42" s="35"/>
    </row>
    <row r="43" spans="2:16" ht="54" customHeight="1" x14ac:dyDescent="0.5">
      <c r="B43" s="96" t="s">
        <v>0</v>
      </c>
      <c r="C43" s="143"/>
      <c r="D43" s="95" t="s">
        <v>111</v>
      </c>
      <c r="E43" s="96"/>
      <c r="F43" s="39"/>
      <c r="G43" s="39"/>
      <c r="H43" s="39"/>
      <c r="I43" s="39"/>
      <c r="J43" s="39"/>
      <c r="K43" s="39"/>
      <c r="L43" s="39"/>
      <c r="M43" s="39"/>
      <c r="N43" s="39"/>
      <c r="O43" s="39"/>
      <c r="P43" s="39"/>
    </row>
    <row r="44" spans="2:16" ht="15.75" x14ac:dyDescent="0.25">
      <c r="B44" s="9"/>
      <c r="C44" s="157"/>
      <c r="D44" s="10"/>
      <c r="E44" s="10"/>
      <c r="F44" s="9" t="s">
        <v>0</v>
      </c>
      <c r="G44" s="9"/>
      <c r="H44" s="9"/>
      <c r="I44" s="9" t="s">
        <v>0</v>
      </c>
      <c r="J44" s="9" t="s">
        <v>0</v>
      </c>
      <c r="K44" s="9" t="s">
        <v>0</v>
      </c>
      <c r="L44" s="9" t="s">
        <v>0</v>
      </c>
      <c r="M44" s="9" t="s">
        <v>0</v>
      </c>
      <c r="N44" s="9" t="s">
        <v>0</v>
      </c>
      <c r="O44" s="9" t="s">
        <v>0</v>
      </c>
      <c r="P44" s="9" t="s">
        <v>0</v>
      </c>
    </row>
    <row r="45" spans="2:16" ht="24" thickBot="1" x14ac:dyDescent="0.4">
      <c r="B45" s="356" t="s">
        <v>28</v>
      </c>
      <c r="C45" s="357"/>
      <c r="D45" s="177" t="s">
        <v>25</v>
      </c>
      <c r="E45" s="177" t="s">
        <v>24</v>
      </c>
      <c r="F45" s="9" t="s">
        <v>0</v>
      </c>
      <c r="G45" s="9"/>
      <c r="H45" s="9"/>
      <c r="I45" s="9" t="s">
        <v>0</v>
      </c>
      <c r="J45" s="9" t="s">
        <v>0</v>
      </c>
      <c r="K45" s="9" t="s">
        <v>0</v>
      </c>
      <c r="L45" s="9" t="s">
        <v>0</v>
      </c>
      <c r="M45" s="9" t="s">
        <v>0</v>
      </c>
      <c r="N45" s="9" t="s">
        <v>0</v>
      </c>
      <c r="O45" s="9" t="s">
        <v>0</v>
      </c>
      <c r="P45" s="9" t="s">
        <v>0</v>
      </c>
    </row>
    <row r="46" spans="2:16" ht="21" x14ac:dyDescent="0.25">
      <c r="B46" s="362" t="s">
        <v>15</v>
      </c>
      <c r="C46" s="358"/>
      <c r="D46" s="365" t="s">
        <v>180</v>
      </c>
      <c r="E46" s="454" t="s">
        <v>122</v>
      </c>
      <c r="F46" s="9" t="s">
        <v>0</v>
      </c>
      <c r="G46" s="9"/>
      <c r="H46" s="9"/>
      <c r="I46" s="9" t="s">
        <v>0</v>
      </c>
      <c r="J46" s="9" t="s">
        <v>0</v>
      </c>
      <c r="K46" s="9" t="s">
        <v>0</v>
      </c>
      <c r="L46" s="9" t="s">
        <v>0</v>
      </c>
      <c r="M46" s="9" t="s">
        <v>0</v>
      </c>
      <c r="N46" s="9" t="s">
        <v>0</v>
      </c>
      <c r="O46" s="9" t="s">
        <v>0</v>
      </c>
      <c r="P46" s="9" t="s">
        <v>0</v>
      </c>
    </row>
    <row r="47" spans="2:16" ht="21" x14ac:dyDescent="0.3">
      <c r="B47" s="375"/>
      <c r="C47" s="165"/>
      <c r="D47" s="287" t="s">
        <v>165</v>
      </c>
      <c r="E47" s="455"/>
      <c r="F47" s="9" t="s">
        <v>0</v>
      </c>
      <c r="G47" s="9"/>
      <c r="H47" s="9"/>
      <c r="I47" s="9" t="s">
        <v>0</v>
      </c>
      <c r="J47" s="9" t="s">
        <v>0</v>
      </c>
      <c r="K47" s="9" t="s">
        <v>0</v>
      </c>
      <c r="L47" s="9" t="s">
        <v>0</v>
      </c>
      <c r="M47" s="9" t="s">
        <v>0</v>
      </c>
      <c r="N47" s="9" t="s">
        <v>0</v>
      </c>
      <c r="O47" s="9" t="s">
        <v>0</v>
      </c>
      <c r="P47" s="9" t="s">
        <v>0</v>
      </c>
    </row>
    <row r="48" spans="2:16" ht="21" x14ac:dyDescent="0.3">
      <c r="B48" s="375"/>
      <c r="C48" s="165"/>
      <c r="D48" s="287" t="s">
        <v>166</v>
      </c>
      <c r="E48" s="455"/>
      <c r="F48" s="9" t="s">
        <v>0</v>
      </c>
      <c r="G48" s="9"/>
      <c r="H48" s="9"/>
      <c r="I48" s="9" t="s">
        <v>0</v>
      </c>
      <c r="J48" s="9" t="s">
        <v>0</v>
      </c>
      <c r="K48" s="9" t="s">
        <v>0</v>
      </c>
      <c r="L48" s="9" t="s">
        <v>0</v>
      </c>
      <c r="M48" s="9" t="s">
        <v>0</v>
      </c>
      <c r="N48" s="9" t="s">
        <v>0</v>
      </c>
      <c r="O48" s="9" t="s">
        <v>0</v>
      </c>
      <c r="P48" s="9" t="s">
        <v>0</v>
      </c>
    </row>
    <row r="49" spans="2:16" ht="21" x14ac:dyDescent="0.3">
      <c r="B49" s="375"/>
      <c r="C49" s="165"/>
      <c r="D49" s="287" t="s">
        <v>167</v>
      </c>
      <c r="E49" s="455"/>
      <c r="F49" s="9" t="s">
        <v>0</v>
      </c>
      <c r="G49" s="9"/>
      <c r="H49" s="9"/>
      <c r="I49" s="9" t="s">
        <v>0</v>
      </c>
      <c r="J49" s="9" t="s">
        <v>0</v>
      </c>
      <c r="K49" s="9" t="s">
        <v>0</v>
      </c>
      <c r="L49" s="9" t="s">
        <v>0</v>
      </c>
      <c r="M49" s="9" t="s">
        <v>0</v>
      </c>
      <c r="N49" s="9" t="s">
        <v>0</v>
      </c>
      <c r="O49" s="9" t="s">
        <v>0</v>
      </c>
      <c r="P49" s="9" t="s">
        <v>0</v>
      </c>
    </row>
    <row r="50" spans="2:16" ht="37.5" x14ac:dyDescent="0.3">
      <c r="B50" s="375"/>
      <c r="C50" s="165"/>
      <c r="D50" s="288" t="s">
        <v>168</v>
      </c>
      <c r="E50" s="455"/>
      <c r="F50" s="9" t="s">
        <v>0</v>
      </c>
      <c r="G50" s="9"/>
      <c r="H50" s="9"/>
      <c r="I50" s="9" t="s">
        <v>0</v>
      </c>
      <c r="J50" s="9" t="s">
        <v>0</v>
      </c>
      <c r="K50" s="9" t="s">
        <v>0</v>
      </c>
      <c r="L50" s="9" t="s">
        <v>0</v>
      </c>
      <c r="M50" s="9" t="s">
        <v>0</v>
      </c>
      <c r="N50" s="9" t="s">
        <v>0</v>
      </c>
      <c r="O50" s="9" t="s">
        <v>0</v>
      </c>
      <c r="P50" s="9" t="s">
        <v>0</v>
      </c>
    </row>
    <row r="51" spans="2:16" ht="21" x14ac:dyDescent="0.3">
      <c r="B51" s="375"/>
      <c r="C51" s="165"/>
      <c r="D51" s="286" t="s">
        <v>169</v>
      </c>
      <c r="E51" s="455"/>
      <c r="F51" s="9" t="s">
        <v>0</v>
      </c>
      <c r="G51" s="9"/>
      <c r="H51" s="9"/>
      <c r="I51" s="9" t="s">
        <v>0</v>
      </c>
      <c r="J51" s="9" t="s">
        <v>0</v>
      </c>
      <c r="K51" s="9" t="s">
        <v>0</v>
      </c>
      <c r="L51" s="9" t="s">
        <v>0</v>
      </c>
      <c r="M51" s="9" t="s">
        <v>0</v>
      </c>
      <c r="N51" s="9" t="s">
        <v>0</v>
      </c>
      <c r="O51" s="9" t="s">
        <v>0</v>
      </c>
      <c r="P51" s="9" t="s">
        <v>0</v>
      </c>
    </row>
    <row r="52" spans="2:16" ht="21" x14ac:dyDescent="0.3">
      <c r="B52" s="375"/>
      <c r="C52" s="165"/>
      <c r="D52" s="288" t="s">
        <v>170</v>
      </c>
      <c r="E52" s="455"/>
      <c r="F52" s="9" t="s">
        <v>0</v>
      </c>
      <c r="G52" s="9"/>
      <c r="H52" s="9"/>
      <c r="I52" s="9" t="s">
        <v>0</v>
      </c>
      <c r="J52" s="9" t="s">
        <v>0</v>
      </c>
      <c r="K52" s="9" t="s">
        <v>0</v>
      </c>
      <c r="L52" s="9" t="s">
        <v>0</v>
      </c>
      <c r="M52" s="9" t="s">
        <v>0</v>
      </c>
      <c r="N52" s="9" t="s">
        <v>0</v>
      </c>
      <c r="O52" s="9" t="s">
        <v>0</v>
      </c>
      <c r="P52" s="9" t="s">
        <v>0</v>
      </c>
    </row>
    <row r="53" spans="2:16" ht="3.75" customHeight="1" x14ac:dyDescent="0.3">
      <c r="B53" s="375"/>
      <c r="C53" s="165"/>
      <c r="D53" s="280"/>
      <c r="E53" s="455"/>
      <c r="F53" s="9" t="s">
        <v>0</v>
      </c>
      <c r="G53" s="9"/>
      <c r="H53" s="9"/>
      <c r="I53" s="9" t="s">
        <v>0</v>
      </c>
      <c r="J53" s="9" t="s">
        <v>0</v>
      </c>
      <c r="K53" s="9" t="s">
        <v>0</v>
      </c>
      <c r="L53" s="9" t="s">
        <v>0</v>
      </c>
      <c r="M53" s="9" t="s">
        <v>0</v>
      </c>
      <c r="N53" s="9" t="s">
        <v>0</v>
      </c>
      <c r="O53" s="9" t="s">
        <v>0</v>
      </c>
      <c r="P53" s="9" t="s">
        <v>0</v>
      </c>
    </row>
    <row r="54" spans="2:16" ht="0.75" hidden="1" customHeight="1" x14ac:dyDescent="0.3">
      <c r="B54" s="448"/>
      <c r="C54" s="165"/>
      <c r="D54" s="281"/>
      <c r="E54" s="455"/>
    </row>
    <row r="55" spans="2:16" ht="4.5" customHeight="1" thickBot="1" x14ac:dyDescent="0.35">
      <c r="B55" s="449"/>
      <c r="C55" s="360"/>
      <c r="D55" s="366"/>
      <c r="E55" s="456"/>
    </row>
    <row r="56" spans="2:16" ht="21" x14ac:dyDescent="0.3">
      <c r="B56" s="362" t="s">
        <v>16</v>
      </c>
      <c r="C56" s="358"/>
      <c r="D56" s="363" t="s">
        <v>181</v>
      </c>
      <c r="E56" s="457" t="s">
        <v>123</v>
      </c>
    </row>
    <row r="57" spans="2:16" ht="21" x14ac:dyDescent="0.3">
      <c r="B57" s="375"/>
      <c r="C57" s="166"/>
      <c r="D57" s="294" t="s">
        <v>183</v>
      </c>
      <c r="E57" s="458"/>
    </row>
    <row r="58" spans="2:16" ht="21" x14ac:dyDescent="0.3">
      <c r="B58" s="375"/>
      <c r="C58" s="165"/>
      <c r="D58" s="287" t="s">
        <v>182</v>
      </c>
      <c r="E58" s="458"/>
    </row>
    <row r="59" spans="2:16" ht="42" customHeight="1" thickBot="1" x14ac:dyDescent="0.35">
      <c r="B59" s="375"/>
      <c r="C59" s="291"/>
      <c r="D59" s="292"/>
      <c r="E59" s="458"/>
    </row>
    <row r="60" spans="2:16" ht="21.75" hidden="1" thickBot="1" x14ac:dyDescent="0.35">
      <c r="B60" s="375"/>
      <c r="C60" s="291"/>
      <c r="D60" s="292"/>
      <c r="E60" s="458"/>
    </row>
    <row r="61" spans="2:16" ht="21.75" hidden="1" thickBot="1" x14ac:dyDescent="0.35">
      <c r="B61" s="375"/>
      <c r="C61" s="291"/>
      <c r="D61" s="293"/>
      <c r="E61" s="458"/>
    </row>
    <row r="62" spans="2:16" ht="21.75" hidden="1" thickBot="1" x14ac:dyDescent="0.35">
      <c r="B62" s="375"/>
      <c r="C62" s="291"/>
      <c r="D62" s="292"/>
      <c r="E62" s="458"/>
    </row>
    <row r="63" spans="2:16" ht="21.75" customHeight="1" x14ac:dyDescent="0.35">
      <c r="B63" s="403" t="s">
        <v>59</v>
      </c>
      <c r="C63" s="369"/>
      <c r="D63" s="419" t="s">
        <v>171</v>
      </c>
      <c r="E63" s="454" t="s">
        <v>124</v>
      </c>
    </row>
    <row r="64" spans="2:16" ht="21" x14ac:dyDescent="0.3">
      <c r="B64" s="410"/>
      <c r="C64" s="370"/>
      <c r="D64" s="289" t="s">
        <v>172</v>
      </c>
      <c r="E64" s="455"/>
    </row>
    <row r="65" spans="2:5" ht="21" x14ac:dyDescent="0.3">
      <c r="B65" s="410"/>
      <c r="C65" s="370"/>
      <c r="D65" s="289" t="s">
        <v>173</v>
      </c>
      <c r="E65" s="455"/>
    </row>
    <row r="66" spans="2:5" ht="21" x14ac:dyDescent="0.3">
      <c r="B66" s="410"/>
      <c r="C66" s="370"/>
      <c r="D66" s="289" t="s">
        <v>174</v>
      </c>
      <c r="E66" s="455"/>
    </row>
    <row r="67" spans="2:5" ht="21" x14ac:dyDescent="0.3">
      <c r="B67" s="410"/>
      <c r="C67" s="370"/>
      <c r="D67" s="289" t="s">
        <v>175</v>
      </c>
      <c r="E67" s="455"/>
    </row>
    <row r="68" spans="2:5" ht="21" x14ac:dyDescent="0.3">
      <c r="B68" s="410"/>
      <c r="C68" s="370"/>
      <c r="D68" s="289" t="s">
        <v>176</v>
      </c>
      <c r="E68" s="455"/>
    </row>
    <row r="69" spans="2:5" ht="21" x14ac:dyDescent="0.3">
      <c r="B69" s="410"/>
      <c r="C69" s="166"/>
      <c r="D69" s="413" t="s">
        <v>177</v>
      </c>
      <c r="E69" s="455"/>
    </row>
    <row r="70" spans="2:5" ht="21" x14ac:dyDescent="0.3">
      <c r="B70" s="410"/>
      <c r="C70" s="166"/>
      <c r="D70" s="413" t="s">
        <v>178</v>
      </c>
      <c r="E70" s="455"/>
    </row>
    <row r="71" spans="2:5" ht="21.75" thickBot="1" x14ac:dyDescent="0.35">
      <c r="B71" s="411"/>
      <c r="C71" s="402"/>
      <c r="D71" s="414" t="s">
        <v>179</v>
      </c>
      <c r="E71" s="456"/>
    </row>
    <row r="72" spans="2:5" ht="21" x14ac:dyDescent="0.35">
      <c r="B72" s="404" t="s">
        <v>83</v>
      </c>
      <c r="C72" s="417"/>
      <c r="D72" s="415"/>
      <c r="E72" s="451" t="s">
        <v>127</v>
      </c>
    </row>
    <row r="73" spans="2:5" ht="21" x14ac:dyDescent="0.3">
      <c r="B73" s="405"/>
      <c r="C73" s="166"/>
      <c r="D73" s="412"/>
      <c r="E73" s="452"/>
    </row>
    <row r="74" spans="2:5" ht="21" x14ac:dyDescent="0.3">
      <c r="B74" s="405"/>
      <c r="C74" s="166"/>
      <c r="D74" s="412"/>
      <c r="E74" s="452"/>
    </row>
    <row r="75" spans="2:5" ht="21" x14ac:dyDescent="0.3">
      <c r="B75" s="405"/>
      <c r="C75" s="166"/>
      <c r="D75" s="412"/>
      <c r="E75" s="452"/>
    </row>
    <row r="76" spans="2:5" ht="46.5" customHeight="1" x14ac:dyDescent="0.3">
      <c r="B76" s="405"/>
      <c r="C76" s="166"/>
      <c r="D76" s="412"/>
      <c r="E76" s="452"/>
    </row>
    <row r="77" spans="2:5" ht="21.75" thickBot="1" x14ac:dyDescent="0.35">
      <c r="B77" s="406"/>
      <c r="C77" s="418"/>
      <c r="D77" s="416"/>
      <c r="E77" s="453"/>
    </row>
    <row r="78" spans="2:5" ht="55.5" customHeight="1" x14ac:dyDescent="0.3">
      <c r="B78" s="450" t="s">
        <v>19</v>
      </c>
      <c r="C78" s="134"/>
      <c r="D78" s="158"/>
      <c r="E78" s="158"/>
    </row>
    <row r="79" spans="2:5" x14ac:dyDescent="0.25">
      <c r="B79" s="450"/>
      <c r="E79" s="35"/>
    </row>
  </sheetData>
  <mergeCells count="13">
    <mergeCell ref="B2:B5"/>
    <mergeCell ref="B54:B55"/>
    <mergeCell ref="B78:B79"/>
    <mergeCell ref="E72:E77"/>
    <mergeCell ref="E46:E55"/>
    <mergeCell ref="E56:E62"/>
    <mergeCell ref="E10:E19"/>
    <mergeCell ref="B18:B19"/>
    <mergeCell ref="E20:E26"/>
    <mergeCell ref="E27:E34"/>
    <mergeCell ref="E35:E40"/>
    <mergeCell ref="B41:B42"/>
    <mergeCell ref="E63:E71"/>
  </mergeCells>
  <pageMargins left="0.25" right="0.25" top="0.75" bottom="0.75" header="0.3" footer="0.3"/>
  <pageSetup scale="27" orientation="landscape" r:id="rId1"/>
  <headerFooter>
    <oddFooter xml:space="preserve">&amp;C&amp;16Tab 11 of 12&amp;RExhibit 1 </oddFooter>
  </headerFooter>
  <colBreaks count="1" manualBreakCount="1">
    <brk id="6"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0"/>
  <sheetViews>
    <sheetView tabSelected="1" view="pageLayout" topLeftCell="C1" zoomScale="80" zoomScaleNormal="55" zoomScaleSheetLayoutView="80" zoomScalePageLayoutView="80" workbookViewId="0">
      <selection activeCell="N24" sqref="N24"/>
    </sheetView>
  </sheetViews>
  <sheetFormatPr defaultColWidth="8.85546875" defaultRowHeight="15" x14ac:dyDescent="0.25"/>
  <cols>
    <col min="1" max="1" width="1.5703125" style="39" customWidth="1"/>
    <col min="2" max="2" width="66.7109375" style="39" customWidth="1"/>
    <col min="3" max="3" width="1.7109375" style="46" customWidth="1"/>
    <col min="4" max="6" width="21.28515625" style="39" customWidth="1"/>
    <col min="7" max="7" width="2" style="39" customWidth="1"/>
    <col min="8" max="16384" width="8.85546875" style="39"/>
  </cols>
  <sheetData>
    <row r="1" spans="1:7" ht="29.25" thickBot="1" x14ac:dyDescent="0.5">
      <c r="A1" s="46"/>
      <c r="B1" s="444"/>
      <c r="C1" s="444"/>
      <c r="D1" s="466"/>
      <c r="E1" s="146"/>
      <c r="F1" s="146"/>
      <c r="G1" s="46"/>
    </row>
    <row r="2" spans="1:7" ht="26.25" x14ac:dyDescent="0.4">
      <c r="A2" s="205"/>
      <c r="B2" s="437" t="s">
        <v>191</v>
      </c>
      <c r="C2" s="124"/>
      <c r="D2" s="81" t="str">
        <f>'Market Transf'!D2</f>
        <v>Utility: Ameren Missouri</v>
      </c>
      <c r="E2" s="82"/>
      <c r="F2" s="84"/>
      <c r="G2" s="30"/>
    </row>
    <row r="3" spans="1:7" ht="26.25" x14ac:dyDescent="0.4">
      <c r="B3" s="440"/>
      <c r="C3" s="141"/>
      <c r="D3" s="89" t="str">
        <f>'Market Transf'!D3</f>
        <v>Report Date: 05/01/2018</v>
      </c>
      <c r="E3" s="90"/>
      <c r="F3" s="91"/>
      <c r="G3" s="30"/>
    </row>
    <row r="4" spans="1:7" ht="26.25" x14ac:dyDescent="0.4">
      <c r="B4" s="440"/>
      <c r="C4" s="141"/>
      <c r="D4" s="89" t="str">
        <f>'Market Transf'!D4</f>
        <v>Period:  03/01/17 - 02/28/18</v>
      </c>
      <c r="E4" s="90"/>
      <c r="F4" s="91"/>
      <c r="G4" s="30"/>
    </row>
    <row r="5" spans="1:7" ht="27" thickBot="1" x14ac:dyDescent="0.45">
      <c r="B5" s="441"/>
      <c r="C5" s="141"/>
      <c r="D5" s="86" t="str">
        <f>'Market Transf'!D5</f>
        <v>Portfolio Start Date: 03/01/2016</v>
      </c>
      <c r="E5" s="320"/>
      <c r="F5" s="88"/>
      <c r="G5" s="30"/>
    </row>
    <row r="6" spans="1:7" ht="27" thickBot="1" x14ac:dyDescent="0.45">
      <c r="B6" s="90"/>
      <c r="C6" s="90"/>
      <c r="D6" s="90"/>
      <c r="E6" s="8"/>
      <c r="F6" s="8"/>
    </row>
    <row r="7" spans="1:7" ht="42.75" thickBot="1" x14ac:dyDescent="0.55000000000000004">
      <c r="B7" s="380" t="s">
        <v>54</v>
      </c>
      <c r="C7" s="144"/>
      <c r="D7" s="380" t="s">
        <v>88</v>
      </c>
      <c r="E7" s="380" t="s">
        <v>89</v>
      </c>
      <c r="F7" s="380" t="s">
        <v>90</v>
      </c>
    </row>
    <row r="8" spans="1:7" ht="15.75" thickBot="1" x14ac:dyDescent="0.3">
      <c r="B8" s="378" t="s">
        <v>80</v>
      </c>
      <c r="D8" s="379" t="s">
        <v>119</v>
      </c>
      <c r="E8" s="379" t="s">
        <v>120</v>
      </c>
      <c r="F8" s="379"/>
    </row>
    <row r="9" spans="1:7" x14ac:dyDescent="0.25">
      <c r="B9" s="52"/>
      <c r="C9" s="52"/>
      <c r="D9" s="206"/>
      <c r="E9" s="206"/>
      <c r="F9" s="206"/>
    </row>
    <row r="10" spans="1:7" x14ac:dyDescent="0.25">
      <c r="B10" s="3"/>
      <c r="C10" s="53"/>
      <c r="D10" s="39" t="s">
        <v>0</v>
      </c>
      <c r="E10" s="53"/>
      <c r="F10" s="53"/>
    </row>
    <row r="11" spans="1:7" ht="56.25" x14ac:dyDescent="0.3">
      <c r="B11" s="204" t="s">
        <v>19</v>
      </c>
      <c r="C11" s="134"/>
      <c r="E11" s="35"/>
    </row>
    <row r="18" spans="1:8" x14ac:dyDescent="0.25">
      <c r="G18" s="110"/>
      <c r="H18" s="110"/>
    </row>
    <row r="23" spans="1:8" x14ac:dyDescent="0.25">
      <c r="A23" s="110"/>
      <c r="G23" s="110"/>
      <c r="H23" s="110"/>
    </row>
    <row r="47" spans="7:7" ht="15.75" x14ac:dyDescent="0.25">
      <c r="G47" s="9" t="s">
        <v>0</v>
      </c>
    </row>
    <row r="48" spans="7:7" ht="15.75" x14ac:dyDescent="0.25">
      <c r="G48" s="9" t="s">
        <v>0</v>
      </c>
    </row>
    <row r="49" spans="7:7" ht="15.75" x14ac:dyDescent="0.25">
      <c r="G49" s="9" t="s">
        <v>0</v>
      </c>
    </row>
    <row r="50" spans="7:7" ht="15.75" x14ac:dyDescent="0.25">
      <c r="G50" s="9" t="s">
        <v>0</v>
      </c>
    </row>
    <row r="51" spans="7:7" ht="15.75" x14ac:dyDescent="0.25">
      <c r="G51" s="9" t="s">
        <v>0</v>
      </c>
    </row>
    <row r="52" spans="7:7" ht="15.75" x14ac:dyDescent="0.25">
      <c r="G52" s="9" t="s">
        <v>0</v>
      </c>
    </row>
    <row r="53" spans="7:7" ht="15.75" x14ac:dyDescent="0.25">
      <c r="G53" s="9" t="s">
        <v>0</v>
      </c>
    </row>
    <row r="54" spans="7:7" ht="15.75" x14ac:dyDescent="0.25">
      <c r="G54" s="9" t="s">
        <v>0</v>
      </c>
    </row>
    <row r="55" spans="7:7" ht="15.75" x14ac:dyDescent="0.25">
      <c r="G55" s="9" t="s">
        <v>0</v>
      </c>
    </row>
    <row r="56" spans="7:7" ht="15.75" x14ac:dyDescent="0.25">
      <c r="G56" s="9" t="s">
        <v>0</v>
      </c>
    </row>
    <row r="57" spans="7:7" ht="15.75" x14ac:dyDescent="0.25">
      <c r="G57" s="9" t="s">
        <v>0</v>
      </c>
    </row>
    <row r="58" spans="7:7" ht="15.75" x14ac:dyDescent="0.25">
      <c r="G58" s="9" t="s">
        <v>0</v>
      </c>
    </row>
    <row r="59" spans="7:7" ht="15.75" x14ac:dyDescent="0.25">
      <c r="G59" s="9" t="s">
        <v>0</v>
      </c>
    </row>
    <row r="60" spans="7:7" ht="15.75" x14ac:dyDescent="0.25">
      <c r="G60" s="9" t="s">
        <v>0</v>
      </c>
    </row>
  </sheetData>
  <mergeCells count="2">
    <mergeCell ref="B1:D1"/>
    <mergeCell ref="B2:B5"/>
  </mergeCells>
  <pageMargins left="0.25" right="0.25" top="0.75" bottom="0.75" header="0.3" footer="0.3"/>
  <pageSetup scale="75" orientation="portrait" r:id="rId1"/>
  <headerFooter>
    <oddFooter xml:space="preserve">&amp;C&amp;16Tab 12 of 12&amp;RExhibit 1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V101"/>
  <sheetViews>
    <sheetView view="pageLayout" topLeftCell="B89" zoomScale="40" zoomScaleNormal="80" zoomScaleSheetLayoutView="80" zoomScalePageLayoutView="40" workbookViewId="0">
      <selection activeCell="E78" sqref="E78"/>
    </sheetView>
  </sheetViews>
  <sheetFormatPr defaultColWidth="9.140625" defaultRowHeight="15" x14ac:dyDescent="0.25"/>
  <cols>
    <col min="1" max="1" width="18" style="39" hidden="1" customWidth="1"/>
    <col min="2" max="2" width="66" style="39" customWidth="1"/>
    <col min="3" max="3" width="1.7109375" style="119" customWidth="1"/>
    <col min="4" max="4" width="44.85546875" style="39" customWidth="1"/>
    <col min="5" max="5" width="39.42578125" style="39" customWidth="1"/>
    <col min="6" max="6" width="1.5703125" style="39" customWidth="1"/>
    <col min="7" max="7" width="1.5703125" style="39" bestFit="1" customWidth="1"/>
    <col min="8" max="8" width="1.7109375" style="39" customWidth="1"/>
    <col min="9" max="13" width="23.7109375" style="39" hidden="1" customWidth="1"/>
    <col min="14" max="14" width="1.7109375" style="39" hidden="1" customWidth="1"/>
    <col min="15" max="15" width="24.7109375" style="39" hidden="1" customWidth="1"/>
    <col min="16" max="16" width="1.5703125" style="39" customWidth="1"/>
    <col min="17" max="17" width="42.5703125" style="39" customWidth="1"/>
    <col min="18" max="18" width="9.140625" style="39"/>
    <col min="19" max="19" width="6.28515625" style="39" customWidth="1"/>
    <col min="20" max="21" width="9.140625" style="39"/>
    <col min="22" max="22" width="16" style="39" customWidth="1"/>
    <col min="23" max="24" width="9.140625" style="39"/>
    <col min="25" max="25" width="12.28515625" style="39" bestFit="1" customWidth="1"/>
    <col min="26" max="26" width="9.140625" style="39"/>
    <col min="27" max="27" width="13.7109375" style="39" bestFit="1" customWidth="1"/>
    <col min="28" max="28" width="15.28515625" style="39" bestFit="1" customWidth="1"/>
    <col min="29" max="16384" width="9.140625" style="39"/>
  </cols>
  <sheetData>
    <row r="1" spans="1:18" ht="14.25" customHeight="1" thickBot="1" x14ac:dyDescent="0.55000000000000004">
      <c r="B1" s="46"/>
      <c r="D1" s="5"/>
      <c r="E1" s="5"/>
      <c r="F1" s="5"/>
      <c r="G1" s="5"/>
      <c r="H1" s="5"/>
      <c r="I1" s="111"/>
      <c r="J1" s="5"/>
      <c r="K1" s="5"/>
      <c r="L1" s="5"/>
      <c r="M1" s="5"/>
      <c r="N1" s="5"/>
      <c r="O1" s="5"/>
      <c r="R1" s="110"/>
    </row>
    <row r="2" spans="1:18" ht="30" customHeight="1" x14ac:dyDescent="0.5">
      <c r="B2" s="437" t="s">
        <v>193</v>
      </c>
      <c r="C2" s="124"/>
      <c r="D2" s="81" t="s">
        <v>20</v>
      </c>
      <c r="E2" s="97"/>
      <c r="F2" s="30"/>
      <c r="G2" s="30"/>
      <c r="H2" s="5"/>
      <c r="I2" s="90" t="s">
        <v>20</v>
      </c>
      <c r="J2" s="100"/>
      <c r="K2" s="30"/>
      <c r="L2" s="30"/>
      <c r="M2" s="30"/>
      <c r="N2" s="46"/>
      <c r="O2" s="46"/>
      <c r="P2" s="46"/>
      <c r="Q2" s="46"/>
    </row>
    <row r="3" spans="1:18" ht="30" customHeight="1" x14ac:dyDescent="0.5">
      <c r="B3" s="438"/>
      <c r="C3" s="124"/>
      <c r="D3" s="85" t="str">
        <f>'NET (as filed) Energy Savings'!D3</f>
        <v>Report Date: 05/01/2018</v>
      </c>
      <c r="E3" s="98"/>
      <c r="F3" s="30"/>
      <c r="G3" s="30"/>
      <c r="H3" s="5"/>
      <c r="I3" s="381" t="e">
        <f>#REF!</f>
        <v>#REF!</v>
      </c>
      <c r="J3" s="90"/>
      <c r="K3" s="30"/>
      <c r="L3" s="30"/>
      <c r="M3" s="30"/>
      <c r="N3" s="122"/>
      <c r="O3" s="122"/>
      <c r="P3" s="46"/>
      <c r="Q3" s="46"/>
    </row>
    <row r="4" spans="1:18" ht="30" customHeight="1" x14ac:dyDescent="0.5">
      <c r="B4" s="438"/>
      <c r="C4" s="124"/>
      <c r="D4" s="89" t="s">
        <v>57</v>
      </c>
      <c r="E4" s="98"/>
      <c r="F4" s="30"/>
      <c r="G4" s="30"/>
      <c r="H4" s="29"/>
      <c r="I4" s="90" t="s">
        <v>58</v>
      </c>
      <c r="J4" s="90"/>
      <c r="K4" s="30"/>
      <c r="L4" s="30"/>
      <c r="M4" s="30"/>
      <c r="N4" s="122"/>
      <c r="O4" s="122"/>
      <c r="P4" s="46"/>
      <c r="Q4" s="46"/>
    </row>
    <row r="5" spans="1:18" ht="32.25" thickBot="1" x14ac:dyDescent="0.55000000000000004">
      <c r="B5" s="439"/>
      <c r="C5" s="124"/>
      <c r="D5" s="86" t="str">
        <f>'NET (as filed) Energy Savings'!D5</f>
        <v>Portfolio Start Date: 03/01/2016</v>
      </c>
      <c r="E5" s="99"/>
      <c r="F5" s="30"/>
      <c r="G5" s="30"/>
      <c r="H5" s="5"/>
      <c r="I5" s="90" t="str">
        <f>D5</f>
        <v>Portfolio Start Date: 03/01/2016</v>
      </c>
      <c r="J5" s="90"/>
      <c r="K5" s="30"/>
      <c r="L5" s="30"/>
      <c r="M5" s="30"/>
      <c r="N5" s="5"/>
      <c r="O5" s="5"/>
      <c r="P5" s="46"/>
      <c r="Q5" s="46"/>
    </row>
    <row r="6" spans="1:18" ht="15.75" customHeight="1" x14ac:dyDescent="0.25">
      <c r="D6" s="80"/>
    </row>
    <row r="7" spans="1:18" ht="36" customHeight="1" x14ac:dyDescent="0.3">
      <c r="A7" s="31" t="s">
        <v>102</v>
      </c>
      <c r="B7" s="296" t="s">
        <v>67</v>
      </c>
      <c r="C7" s="125"/>
      <c r="D7" s="12" t="s">
        <v>128</v>
      </c>
      <c r="E7" s="12" t="s">
        <v>125</v>
      </c>
      <c r="F7" s="13"/>
      <c r="G7" s="13"/>
      <c r="H7" s="13"/>
      <c r="I7" s="296"/>
    </row>
    <row r="8" spans="1:18" ht="18" customHeight="1" x14ac:dyDescent="0.3">
      <c r="A8" s="297">
        <v>0.26</v>
      </c>
      <c r="B8" s="269" t="s">
        <v>12</v>
      </c>
      <c r="C8" s="131"/>
      <c r="D8" s="298">
        <v>3424148.0524000004</v>
      </c>
      <c r="E8" s="16">
        <v>11221225.668827556</v>
      </c>
      <c r="F8" s="14"/>
      <c r="G8" s="14"/>
      <c r="H8" s="14"/>
      <c r="I8" s="16"/>
      <c r="K8" s="35"/>
      <c r="P8" s="35"/>
    </row>
    <row r="9" spans="1:18" ht="18" customHeight="1" x14ac:dyDescent="0.3">
      <c r="A9" s="297">
        <v>0.46</v>
      </c>
      <c r="B9" s="269" t="s">
        <v>110</v>
      </c>
      <c r="C9" s="131"/>
      <c r="D9" s="298">
        <v>5915728.9304000009</v>
      </c>
      <c r="E9" s="16">
        <v>8704306.7618198171</v>
      </c>
      <c r="F9" s="14"/>
      <c r="G9" s="14"/>
      <c r="H9" s="14"/>
      <c r="I9" s="16"/>
      <c r="K9" s="35"/>
      <c r="P9" s="35"/>
    </row>
    <row r="10" spans="1:18" ht="18" customHeight="1" x14ac:dyDescent="0.3">
      <c r="A10" s="297">
        <v>0.12</v>
      </c>
      <c r="B10" s="269" t="s">
        <v>13</v>
      </c>
      <c r="C10" s="131"/>
      <c r="D10" s="298">
        <v>167780.77879999997</v>
      </c>
      <c r="E10" s="16">
        <v>714950.99043976073</v>
      </c>
      <c r="F10" s="14"/>
      <c r="G10" s="14"/>
      <c r="H10" s="14"/>
      <c r="I10" s="16"/>
      <c r="K10" s="35"/>
      <c r="P10" s="35"/>
    </row>
    <row r="11" spans="1:18" ht="18" customHeight="1" x14ac:dyDescent="0.3">
      <c r="A11" s="297">
        <v>8.5000000000000006E-2</v>
      </c>
      <c r="B11" s="269" t="s">
        <v>14</v>
      </c>
      <c r="C11" s="131"/>
      <c r="D11" s="298">
        <v>334417.6529000001</v>
      </c>
      <c r="E11" s="16">
        <v>2733428.0033433512</v>
      </c>
      <c r="F11" s="14"/>
      <c r="G11" s="14"/>
      <c r="H11" s="14"/>
      <c r="I11" s="16"/>
      <c r="K11" s="35"/>
      <c r="P11" s="35"/>
    </row>
    <row r="12" spans="1:18" ht="18" customHeight="1" x14ac:dyDescent="0.3">
      <c r="A12" s="297">
        <v>7.4999999999999997E-2</v>
      </c>
      <c r="B12" s="269" t="s">
        <v>61</v>
      </c>
      <c r="C12" s="131"/>
      <c r="D12" s="298">
        <v>486579.81549999997</v>
      </c>
      <c r="E12" s="16">
        <v>1100509.0355695137</v>
      </c>
      <c r="F12" s="14"/>
      <c r="G12" s="14"/>
      <c r="H12" s="14"/>
      <c r="I12" s="16"/>
      <c r="K12" s="35"/>
      <c r="P12" s="35"/>
    </row>
    <row r="13" spans="1:18" ht="18" customHeight="1" x14ac:dyDescent="0.3">
      <c r="A13" s="297"/>
      <c r="B13" s="269" t="s">
        <v>103</v>
      </c>
      <c r="C13" s="131"/>
      <c r="D13" s="298">
        <v>0</v>
      </c>
      <c r="E13" s="16">
        <v>65237.2</v>
      </c>
      <c r="F13" s="14"/>
      <c r="G13" s="14"/>
      <c r="H13" s="14"/>
      <c r="I13" s="16"/>
      <c r="K13" s="35"/>
      <c r="P13" s="35"/>
    </row>
    <row r="14" spans="1:18" s="11" customFormat="1" ht="18" customHeight="1" x14ac:dyDescent="0.3">
      <c r="A14" s="33">
        <f>SUM(A8:A12)</f>
        <v>0.99999999999999989</v>
      </c>
      <c r="B14" s="54" t="s">
        <v>8</v>
      </c>
      <c r="C14" s="132"/>
      <c r="D14" s="55">
        <f>SUM(D8:D13)</f>
        <v>10328655.230000002</v>
      </c>
      <c r="E14" s="55">
        <f>SUM(E8:E13)</f>
        <v>24539657.66</v>
      </c>
      <c r="F14" s="15"/>
      <c r="G14" s="15"/>
      <c r="H14" s="15"/>
      <c r="I14" s="55"/>
      <c r="K14" s="35"/>
      <c r="P14" s="35"/>
    </row>
    <row r="15" spans="1:18" ht="18" customHeight="1" x14ac:dyDescent="0.3">
      <c r="B15" s="56" t="s">
        <v>15</v>
      </c>
      <c r="C15" s="131"/>
      <c r="D15" s="299">
        <v>3636816.58</v>
      </c>
      <c r="E15" s="57">
        <v>2771164.98</v>
      </c>
      <c r="F15" s="14"/>
      <c r="G15" s="14"/>
      <c r="H15" s="14"/>
      <c r="I15" s="57"/>
      <c r="K15" s="35"/>
      <c r="P15" s="35"/>
    </row>
    <row r="16" spans="1:18" ht="18" customHeight="1" x14ac:dyDescent="0.3">
      <c r="B16" s="56" t="s">
        <v>59</v>
      </c>
      <c r="C16" s="131"/>
      <c r="D16" s="299">
        <v>915383.66999999993</v>
      </c>
      <c r="E16" s="57">
        <v>963208.42</v>
      </c>
      <c r="F16" s="14"/>
      <c r="G16" s="14"/>
      <c r="H16" s="14"/>
      <c r="I16" s="57"/>
      <c r="K16" s="35"/>
      <c r="P16" s="35"/>
    </row>
    <row r="17" spans="1:16" ht="18" customHeight="1" x14ac:dyDescent="0.3">
      <c r="B17" s="56" t="s">
        <v>16</v>
      </c>
      <c r="C17" s="131"/>
      <c r="D17" s="299">
        <v>10340702.840000002</v>
      </c>
      <c r="E17" s="57">
        <v>11196413.410000002</v>
      </c>
      <c r="F17" s="14"/>
      <c r="G17" s="14"/>
      <c r="H17" s="14"/>
      <c r="I17" s="57"/>
      <c r="K17" s="35"/>
      <c r="P17" s="35"/>
    </row>
    <row r="18" spans="1:16" ht="18" customHeight="1" x14ac:dyDescent="0.3">
      <c r="B18" s="56" t="s">
        <v>100</v>
      </c>
      <c r="C18" s="131"/>
      <c r="D18" s="299">
        <v>1108760.94</v>
      </c>
      <c r="E18" s="57">
        <v>1919724.73</v>
      </c>
      <c r="F18" s="14"/>
      <c r="G18" s="14"/>
      <c r="H18" s="14"/>
      <c r="I18" s="57"/>
      <c r="K18" s="35"/>
      <c r="P18" s="35"/>
    </row>
    <row r="19" spans="1:16" ht="18" customHeight="1" x14ac:dyDescent="0.3">
      <c r="B19" s="56" t="s">
        <v>17</v>
      </c>
      <c r="C19" s="131"/>
      <c r="D19" s="299">
        <v>1469042.62</v>
      </c>
      <c r="E19" s="57">
        <v>2193492.6999999997</v>
      </c>
      <c r="F19" s="14"/>
      <c r="G19" s="14"/>
      <c r="H19" s="14"/>
      <c r="I19" s="57"/>
      <c r="K19" s="35"/>
      <c r="P19" s="35"/>
    </row>
    <row r="20" spans="1:16" ht="18" customHeight="1" x14ac:dyDescent="0.3">
      <c r="B20" s="56" t="s">
        <v>85</v>
      </c>
      <c r="C20" s="131"/>
      <c r="D20" s="299">
        <v>836753.34</v>
      </c>
      <c r="E20" s="57">
        <v>996563.83</v>
      </c>
      <c r="F20" s="14"/>
      <c r="G20" s="14"/>
      <c r="H20" s="14"/>
      <c r="I20" s="57"/>
      <c r="K20" s="35"/>
      <c r="P20" s="35"/>
    </row>
    <row r="21" spans="1:16" ht="18" customHeight="1" x14ac:dyDescent="0.3">
      <c r="B21" s="56" t="s">
        <v>60</v>
      </c>
      <c r="C21" s="131"/>
      <c r="D21" s="299">
        <v>587002.39999999991</v>
      </c>
      <c r="E21" s="57">
        <v>857835.55999999994</v>
      </c>
      <c r="F21" s="14"/>
      <c r="G21" s="14"/>
      <c r="H21" s="14"/>
      <c r="I21" s="57"/>
      <c r="K21" s="35"/>
      <c r="P21" s="35"/>
    </row>
    <row r="22" spans="1:16" s="11" customFormat="1" ht="18" customHeight="1" x14ac:dyDescent="0.3">
      <c r="B22" s="58" t="s">
        <v>9</v>
      </c>
      <c r="C22" s="132"/>
      <c r="D22" s="59">
        <f>SUM(D15:D21)</f>
        <v>18894462.390000001</v>
      </c>
      <c r="E22" s="59">
        <f>SUM(E15:E21)</f>
        <v>20898403.629999999</v>
      </c>
      <c r="F22" s="15"/>
      <c r="G22" s="15"/>
      <c r="H22" s="15"/>
      <c r="I22" s="59"/>
      <c r="K22" s="35"/>
      <c r="P22" s="35"/>
    </row>
    <row r="23" spans="1:16" ht="18" customHeight="1" x14ac:dyDescent="0.3">
      <c r="B23" s="60" t="s">
        <v>10</v>
      </c>
      <c r="C23" s="132"/>
      <c r="D23" s="300">
        <v>1392120.08</v>
      </c>
      <c r="E23" s="61">
        <v>2344799.34</v>
      </c>
      <c r="F23" s="14"/>
      <c r="G23" s="14"/>
      <c r="H23" s="14"/>
      <c r="I23" s="61"/>
      <c r="K23" s="35"/>
      <c r="P23" s="35"/>
    </row>
    <row r="24" spans="1:16" ht="18" customHeight="1" x14ac:dyDescent="0.3">
      <c r="B24" s="62" t="s">
        <v>11</v>
      </c>
      <c r="C24" s="132"/>
      <c r="D24" s="301">
        <v>1009721.5700000001</v>
      </c>
      <c r="E24" s="63">
        <v>1242551.45</v>
      </c>
      <c r="F24" s="14"/>
      <c r="G24" s="14"/>
      <c r="H24" s="14"/>
      <c r="I24" s="63"/>
      <c r="K24" s="35"/>
      <c r="P24" s="35"/>
    </row>
    <row r="25" spans="1:16" s="11" customFormat="1" ht="24.75" customHeight="1" x14ac:dyDescent="0.3">
      <c r="B25" s="302" t="s">
        <v>130</v>
      </c>
      <c r="C25" s="132"/>
      <c r="D25" s="303">
        <f>SUM(D14,D22,D23,D24)</f>
        <v>31624959.270000003</v>
      </c>
      <c r="E25" s="303">
        <f>SUM(E14,E22,E23,E24)</f>
        <v>49025412.079999998</v>
      </c>
      <c r="F25" s="15"/>
      <c r="G25" s="15"/>
      <c r="H25" s="15"/>
      <c r="I25" s="303"/>
      <c r="K25" s="35"/>
      <c r="P25" s="35"/>
    </row>
    <row r="26" spans="1:16" ht="18" customHeight="1" x14ac:dyDescent="0.3">
      <c r="B26" s="41"/>
      <c r="C26" s="134"/>
      <c r="D26" s="41"/>
      <c r="E26" s="41"/>
      <c r="F26" s="41"/>
      <c r="G26" s="41"/>
      <c r="H26" s="41"/>
      <c r="I26" s="41"/>
      <c r="K26" s="35"/>
      <c r="P26" s="35"/>
    </row>
    <row r="27" spans="1:16" ht="36" customHeight="1" x14ac:dyDescent="0.3">
      <c r="A27" s="38" t="s">
        <v>104</v>
      </c>
      <c r="B27" s="296" t="s">
        <v>105</v>
      </c>
      <c r="C27" s="125"/>
      <c r="D27" s="296" t="str">
        <f t="shared" ref="D27:E27" si="0">D7</f>
        <v>Program Year 1 Total</v>
      </c>
      <c r="E27" s="296" t="str">
        <f t="shared" si="0"/>
        <v>Program Year 2 Total</v>
      </c>
      <c r="F27" s="13"/>
      <c r="G27" s="13"/>
      <c r="H27" s="13"/>
      <c r="I27" s="296"/>
      <c r="K27" s="35"/>
      <c r="P27" s="35"/>
    </row>
    <row r="28" spans="1:16" ht="18" customHeight="1" x14ac:dyDescent="0.3">
      <c r="A28" s="38" t="e">
        <f>#REF!+#REF!+#REF!+#REF!</f>
        <v>#REF!</v>
      </c>
      <c r="B28" s="269" t="str">
        <f>Costs!$B$8</f>
        <v>Standard</v>
      </c>
      <c r="C28" s="131"/>
      <c r="D28" s="16">
        <v>6092695.9078925708</v>
      </c>
      <c r="E28" s="304">
        <v>6915432.95958158</v>
      </c>
      <c r="F28" s="305"/>
      <c r="G28" s="305"/>
      <c r="H28" s="305"/>
      <c r="I28" s="16"/>
      <c r="K28" s="35"/>
      <c r="P28" s="35"/>
    </row>
    <row r="29" spans="1:16" ht="18" customHeight="1" x14ac:dyDescent="0.3">
      <c r="A29" s="38" t="e">
        <f>#REF!+#REF!+#REF!+#REF!</f>
        <v>#REF!</v>
      </c>
      <c r="B29" s="269" t="str">
        <f>Costs!$B$9</f>
        <v>Custom (includes ext lighting)</v>
      </c>
      <c r="C29" s="131"/>
      <c r="D29" s="16">
        <v>12638972.069303999</v>
      </c>
      <c r="E29" s="304">
        <v>17066413.250127554</v>
      </c>
      <c r="F29" s="305"/>
      <c r="G29" s="305"/>
      <c r="H29" s="305"/>
      <c r="I29" s="16"/>
      <c r="K29" s="35"/>
      <c r="P29" s="35"/>
    </row>
    <row r="30" spans="1:16" ht="18" customHeight="1" x14ac:dyDescent="0.3">
      <c r="A30" s="38" t="e">
        <f>#REF!+#REF!+#REF!+#REF!</f>
        <v>#REF!</v>
      </c>
      <c r="B30" s="269" t="str">
        <f>Costs!$B$10</f>
        <v>Retro-commissioning</v>
      </c>
      <c r="C30" s="131"/>
      <c r="D30" s="16">
        <v>1865621.3451464481</v>
      </c>
      <c r="E30" s="304">
        <v>2129450.4726184076</v>
      </c>
      <c r="F30" s="305"/>
      <c r="G30" s="305"/>
      <c r="H30" s="305"/>
      <c r="I30" s="16"/>
      <c r="K30" s="35"/>
      <c r="P30" s="35"/>
    </row>
    <row r="31" spans="1:16" ht="18" customHeight="1" x14ac:dyDescent="0.3">
      <c r="A31" s="38"/>
      <c r="B31" s="269" t="str">
        <f>Costs!$B$11</f>
        <v>New Construction</v>
      </c>
      <c r="C31" s="131"/>
      <c r="D31" s="16">
        <v>1275871.069642361</v>
      </c>
      <c r="E31" s="304">
        <v>1458007.3755794591</v>
      </c>
      <c r="F31" s="305"/>
      <c r="G31" s="305"/>
      <c r="H31" s="305"/>
      <c r="I31" s="16"/>
      <c r="K31" s="35"/>
      <c r="P31" s="35"/>
    </row>
    <row r="32" spans="1:16" ht="18" customHeight="1" x14ac:dyDescent="0.3">
      <c r="A32" s="38" t="e">
        <f>#REF!+#REF!+#REF!+#REF!</f>
        <v>#REF!</v>
      </c>
      <c r="B32" s="269" t="str">
        <f>Costs!$B$12</f>
        <v>Small Business Direct Install (SBDI)</v>
      </c>
      <c r="C32" s="131"/>
      <c r="D32" s="16">
        <v>1722090.1214125068</v>
      </c>
      <c r="E32" s="304">
        <v>3307814.0539321452</v>
      </c>
      <c r="F32" s="305"/>
      <c r="G32" s="305"/>
      <c r="H32" s="305"/>
      <c r="I32" s="16"/>
      <c r="K32" s="35"/>
      <c r="P32" s="35"/>
    </row>
    <row r="33" spans="1:16" ht="18" customHeight="1" x14ac:dyDescent="0.3">
      <c r="A33" s="38"/>
      <c r="B33" s="269" t="s">
        <v>195</v>
      </c>
      <c r="C33" s="131"/>
      <c r="D33" s="16">
        <v>0</v>
      </c>
      <c r="E33" s="304">
        <v>200000</v>
      </c>
      <c r="F33" s="305"/>
      <c r="G33" s="305"/>
      <c r="H33" s="305"/>
      <c r="I33" s="16"/>
      <c r="K33" s="35"/>
      <c r="P33" s="35"/>
    </row>
    <row r="34" spans="1:16" s="11" customFormat="1" ht="18" customHeight="1" x14ac:dyDescent="0.3">
      <c r="A34" s="38" t="e">
        <f>#REF!+#REF!+#REF!+#REF!</f>
        <v>#REF!</v>
      </c>
      <c r="B34" s="54" t="s">
        <v>8</v>
      </c>
      <c r="C34" s="132"/>
      <c r="D34" s="55">
        <f>SUM(D28:D33)</f>
        <v>23595250.513397887</v>
      </c>
      <c r="E34" s="55">
        <f>SUM(E28:E33)</f>
        <v>31077118.111839145</v>
      </c>
      <c r="F34" s="15"/>
      <c r="G34" s="15"/>
      <c r="H34" s="15"/>
      <c r="I34" s="55"/>
      <c r="K34" s="35"/>
      <c r="P34" s="35"/>
    </row>
    <row r="35" spans="1:16" ht="18" customHeight="1" x14ac:dyDescent="0.3">
      <c r="A35" s="38" t="e">
        <f>#REF!+#REF!+#REF!+#REF!</f>
        <v>#REF!</v>
      </c>
      <c r="B35" s="56" t="s">
        <v>15</v>
      </c>
      <c r="C35" s="131"/>
      <c r="D35" s="57">
        <v>6497637.5858774409</v>
      </c>
      <c r="E35" s="306">
        <v>3362938.6161640678</v>
      </c>
      <c r="F35" s="305"/>
      <c r="G35" s="305"/>
      <c r="H35" s="305"/>
      <c r="I35" s="57"/>
      <c r="K35" s="35"/>
      <c r="P35" s="35"/>
    </row>
    <row r="36" spans="1:16" ht="18" customHeight="1" x14ac:dyDescent="0.3">
      <c r="A36" s="38" t="e">
        <f>#REF!+#REF!+#REF!+#REF!</f>
        <v>#REF!</v>
      </c>
      <c r="B36" s="56" t="s">
        <v>106</v>
      </c>
      <c r="C36" s="131"/>
      <c r="D36" s="57">
        <v>1521743.259911967</v>
      </c>
      <c r="E36" s="306">
        <v>1561076.2764885784</v>
      </c>
      <c r="F36" s="305"/>
      <c r="G36" s="305"/>
      <c r="H36" s="305"/>
      <c r="I36" s="57"/>
      <c r="K36" s="35"/>
      <c r="P36" s="35"/>
    </row>
    <row r="37" spans="1:16" ht="18" customHeight="1" x14ac:dyDescent="0.3">
      <c r="A37" s="38" t="e">
        <f>#REF!+#REF!+#REF!+#REF!</f>
        <v>#REF!</v>
      </c>
      <c r="B37" s="56" t="s">
        <v>16</v>
      </c>
      <c r="C37" s="131"/>
      <c r="D37" s="57">
        <v>8946747.9233647827</v>
      </c>
      <c r="E37" s="306">
        <v>7201034.8841342945</v>
      </c>
      <c r="F37" s="305"/>
      <c r="G37" s="305"/>
      <c r="H37" s="305"/>
      <c r="I37" s="57"/>
      <c r="K37" s="35"/>
      <c r="P37" s="35"/>
    </row>
    <row r="38" spans="1:16" ht="18" customHeight="1" x14ac:dyDescent="0.3">
      <c r="A38" s="38" t="e">
        <f>#REF!+#REF!+#REF!+#REF!</f>
        <v>#REF!</v>
      </c>
      <c r="B38" s="56" t="s">
        <v>100</v>
      </c>
      <c r="C38" s="131"/>
      <c r="D38" s="57">
        <v>1117314.5632000002</v>
      </c>
      <c r="E38" s="306">
        <v>1145156.1936000003</v>
      </c>
      <c r="F38" s="305"/>
      <c r="G38" s="305"/>
      <c r="H38" s="305"/>
      <c r="I38" s="57"/>
      <c r="K38" s="35"/>
      <c r="P38" s="35"/>
    </row>
    <row r="39" spans="1:16" ht="18" customHeight="1" x14ac:dyDescent="0.3">
      <c r="A39" s="38" t="e">
        <f>#REF!+#REF!+#REF!+#REF!</f>
        <v>#REF!</v>
      </c>
      <c r="B39" s="56" t="s">
        <v>17</v>
      </c>
      <c r="C39" s="131"/>
      <c r="D39" s="57">
        <v>3478573.1446053106</v>
      </c>
      <c r="E39" s="306">
        <v>3315834.3367416309</v>
      </c>
      <c r="F39" s="305"/>
      <c r="G39" s="305"/>
      <c r="H39" s="305"/>
      <c r="I39" s="57"/>
      <c r="K39" s="35"/>
      <c r="P39" s="35"/>
    </row>
    <row r="40" spans="1:16" ht="18" customHeight="1" x14ac:dyDescent="0.3">
      <c r="A40" s="38" t="e">
        <f>#REF!+#REF!+#REF!+#REF!</f>
        <v>#REF!</v>
      </c>
      <c r="B40" s="56" t="s">
        <v>85</v>
      </c>
      <c r="C40" s="131"/>
      <c r="D40" s="57">
        <v>1192954.5659535439</v>
      </c>
      <c r="E40" s="306">
        <v>1233034.8369861981</v>
      </c>
      <c r="F40" s="305"/>
      <c r="G40" s="305"/>
      <c r="H40" s="305"/>
      <c r="I40" s="57"/>
      <c r="K40" s="35"/>
      <c r="P40" s="35"/>
    </row>
    <row r="41" spans="1:16" ht="18" customHeight="1" x14ac:dyDescent="0.3">
      <c r="A41" s="38" t="e">
        <f>#REF!+#REF!+#REF!+#REF!</f>
        <v>#REF!</v>
      </c>
      <c r="B41" s="56" t="s">
        <v>60</v>
      </c>
      <c r="C41" s="131"/>
      <c r="D41" s="57">
        <v>1267900</v>
      </c>
      <c r="E41" s="306">
        <v>1275900.0000000002</v>
      </c>
      <c r="F41" s="305"/>
      <c r="G41" s="305"/>
      <c r="H41" s="305"/>
      <c r="I41" s="57"/>
      <c r="K41" s="35"/>
      <c r="P41" s="35"/>
    </row>
    <row r="42" spans="1:16" s="11" customFormat="1" ht="18" customHeight="1" x14ac:dyDescent="0.3">
      <c r="A42" s="38" t="e">
        <f>#REF!+#REF!+#REF!+#REF!</f>
        <v>#REF!</v>
      </c>
      <c r="B42" s="58" t="s">
        <v>9</v>
      </c>
      <c r="C42" s="132"/>
      <c r="D42" s="307">
        <f>SUM(D35:D41)</f>
        <v>24022871.042913049</v>
      </c>
      <c r="E42" s="307">
        <f>SUM(E35:E41)</f>
        <v>19094975.14411477</v>
      </c>
      <c r="F42" s="15"/>
      <c r="G42" s="15"/>
      <c r="H42" s="15"/>
      <c r="I42" s="59"/>
      <c r="K42" s="35"/>
      <c r="P42" s="35"/>
    </row>
    <row r="43" spans="1:16" s="11" customFormat="1" ht="18" customHeight="1" x14ac:dyDescent="0.3">
      <c r="A43" s="38" t="e">
        <f>#REF!+#REF!+#REF!+#REF!</f>
        <v>#REF!</v>
      </c>
      <c r="B43" s="60" t="s">
        <v>10</v>
      </c>
      <c r="C43" s="132"/>
      <c r="D43" s="61">
        <v>1318250.2151050663</v>
      </c>
      <c r="E43" s="308">
        <v>1290967.1506423899</v>
      </c>
      <c r="F43" s="15"/>
      <c r="G43" s="15"/>
      <c r="H43" s="15"/>
      <c r="I43" s="308"/>
      <c r="K43" s="35"/>
      <c r="P43" s="35"/>
    </row>
    <row r="44" spans="1:16" s="11" customFormat="1" ht="18" customHeight="1" x14ac:dyDescent="0.3">
      <c r="A44" s="38" t="e">
        <f>#REF!+#REF!+#REF!+#REF!</f>
        <v>#REF!</v>
      </c>
      <c r="B44" s="62" t="s">
        <v>11</v>
      </c>
      <c r="C44" s="132"/>
      <c r="D44" s="63">
        <v>3776368.8229731456</v>
      </c>
      <c r="E44" s="309">
        <v>3504356.59306766</v>
      </c>
      <c r="F44" s="15"/>
      <c r="G44" s="15"/>
      <c r="H44" s="15"/>
      <c r="I44" s="309"/>
      <c r="K44" s="35"/>
      <c r="P44" s="35"/>
    </row>
    <row r="45" spans="1:16" s="42" customFormat="1" ht="24.75" customHeight="1" x14ac:dyDescent="0.3">
      <c r="A45" s="161" t="e">
        <f>#REF!+#REF!+#REF!+#REF!</f>
        <v>#REF!</v>
      </c>
      <c r="B45" s="302" t="s">
        <v>129</v>
      </c>
      <c r="C45" s="132"/>
      <c r="D45" s="310">
        <f>SUM(D34,D42,D43,D44)</f>
        <v>52712740.594389148</v>
      </c>
      <c r="E45" s="310">
        <f>SUM(E34,E42,E43,E44)</f>
        <v>54967416.999663964</v>
      </c>
      <c r="F45" s="15"/>
      <c r="G45" s="15"/>
      <c r="H45" s="15"/>
      <c r="I45" s="303"/>
      <c r="K45" s="35"/>
      <c r="P45" s="35"/>
    </row>
    <row r="46" spans="1:16" ht="18" customHeight="1" x14ac:dyDescent="0.3">
      <c r="B46" s="41"/>
      <c r="C46" s="134"/>
      <c r="D46" s="41"/>
      <c r="E46" s="41"/>
      <c r="F46" s="41"/>
      <c r="G46" s="41"/>
      <c r="H46" s="41"/>
      <c r="I46" s="41"/>
      <c r="P46" s="35"/>
    </row>
    <row r="47" spans="1:16" ht="36" customHeight="1" x14ac:dyDescent="0.25">
      <c r="B47" s="296" t="s">
        <v>46</v>
      </c>
      <c r="C47" s="125"/>
      <c r="D47" s="296" t="str">
        <f t="shared" ref="D47:E47" si="1">D27</f>
        <v>Program Year 1 Total</v>
      </c>
      <c r="E47" s="296" t="str">
        <f t="shared" si="1"/>
        <v>Program Year 2 Total</v>
      </c>
      <c r="F47" s="13"/>
      <c r="G47" s="13"/>
      <c r="H47" s="13"/>
      <c r="I47" s="296"/>
      <c r="P47" s="35"/>
    </row>
    <row r="48" spans="1:16" ht="18" customHeight="1" x14ac:dyDescent="0.3">
      <c r="B48" s="269" t="str">
        <f>Costs!$B$8</f>
        <v>Standard</v>
      </c>
      <c r="C48" s="131"/>
      <c r="D48" s="16">
        <f t="shared" ref="D48:D64" si="2">IF(D$25=0,"",D8-D28)</f>
        <v>-2668547.8554925704</v>
      </c>
      <c r="E48" s="16">
        <f t="shared" ref="E48" si="3">IF(E$25=0,"",E8-E28)</f>
        <v>4305792.7092459761</v>
      </c>
      <c r="F48" s="14"/>
      <c r="G48" s="14"/>
      <c r="H48" s="14"/>
      <c r="I48" s="16"/>
      <c r="P48" s="35"/>
    </row>
    <row r="49" spans="2:22" ht="18" customHeight="1" x14ac:dyDescent="0.3">
      <c r="B49" s="269" t="str">
        <f>Costs!$B$9</f>
        <v>Custom (includes ext lighting)</v>
      </c>
      <c r="C49" s="131"/>
      <c r="D49" s="16">
        <f t="shared" si="2"/>
        <v>-6723243.1389039978</v>
      </c>
      <c r="E49" s="16">
        <f t="shared" ref="E49" si="4">IF(E$25=0,"",E9-E29)</f>
        <v>-8362106.4883077368</v>
      </c>
      <c r="F49" s="14"/>
      <c r="G49" s="14"/>
      <c r="H49" s="14"/>
      <c r="I49" s="16"/>
      <c r="P49" s="35"/>
      <c r="U49" s="35"/>
      <c r="V49" s="35"/>
    </row>
    <row r="50" spans="2:22" ht="18" customHeight="1" x14ac:dyDescent="0.3">
      <c r="B50" s="269" t="str">
        <f>Costs!$B$10</f>
        <v>Retro-commissioning</v>
      </c>
      <c r="C50" s="131"/>
      <c r="D50" s="16">
        <f t="shared" si="2"/>
        <v>-1697840.5663464481</v>
      </c>
      <c r="E50" s="16">
        <f t="shared" ref="E50" si="5">IF(E$25=0,"",E10-E30)</f>
        <v>-1414499.4821786468</v>
      </c>
      <c r="F50" s="14"/>
      <c r="G50" s="14"/>
      <c r="H50" s="14"/>
      <c r="I50" s="16"/>
      <c r="P50" s="35"/>
      <c r="U50" s="35"/>
      <c r="V50" s="44"/>
    </row>
    <row r="51" spans="2:22" ht="18" customHeight="1" x14ac:dyDescent="0.3">
      <c r="B51" s="269" t="str">
        <f>Costs!$B$11</f>
        <v>New Construction</v>
      </c>
      <c r="C51" s="131"/>
      <c r="D51" s="16">
        <f t="shared" si="2"/>
        <v>-941453.41674236092</v>
      </c>
      <c r="E51" s="16">
        <f t="shared" ref="E51" si="6">IF(E$25=0,"",E11-E31)</f>
        <v>1275420.6277638921</v>
      </c>
      <c r="F51" s="14"/>
      <c r="G51" s="14"/>
      <c r="H51" s="14"/>
      <c r="I51" s="16"/>
      <c r="P51" s="35"/>
      <c r="U51" s="35"/>
    </row>
    <row r="52" spans="2:22" ht="18" customHeight="1" x14ac:dyDescent="0.3">
      <c r="B52" s="269" t="str">
        <f>Costs!$B$12</f>
        <v>Small Business Direct Install (SBDI)</v>
      </c>
      <c r="C52" s="131"/>
      <c r="D52" s="16">
        <f t="shared" si="2"/>
        <v>-1235510.3059125068</v>
      </c>
      <c r="E52" s="16">
        <f t="shared" ref="E52" si="7">IF(E$25=0,"",E12-E32)</f>
        <v>-2207305.0183626316</v>
      </c>
      <c r="F52" s="14"/>
      <c r="G52" s="14"/>
      <c r="H52" s="14"/>
      <c r="I52" s="16"/>
      <c r="P52" s="35"/>
    </row>
    <row r="53" spans="2:22" ht="18" customHeight="1" x14ac:dyDescent="0.3">
      <c r="B53" s="269" t="str">
        <f>B33</f>
        <v>Benchmarking Budget from R&amp;D)</v>
      </c>
      <c r="C53" s="131"/>
      <c r="D53" s="16">
        <f t="shared" si="2"/>
        <v>0</v>
      </c>
      <c r="E53" s="16">
        <f t="shared" ref="E53" si="8">IF(E$25=0,"",E13-E33)</f>
        <v>-134762.79999999999</v>
      </c>
      <c r="F53" s="14"/>
      <c r="G53" s="14"/>
      <c r="H53" s="14"/>
      <c r="I53" s="16"/>
      <c r="P53" s="35"/>
    </row>
    <row r="54" spans="2:22" ht="18" customHeight="1" x14ac:dyDescent="0.3">
      <c r="B54" s="54" t="s">
        <v>8</v>
      </c>
      <c r="C54" s="132"/>
      <c r="D54" s="55">
        <f t="shared" si="2"/>
        <v>-13266595.283397885</v>
      </c>
      <c r="E54" s="55">
        <f t="shared" ref="E54" si="9">IF(E$25=0,"",E14-E34)</f>
        <v>-6537460.4518391453</v>
      </c>
      <c r="F54" s="14"/>
      <c r="G54" s="14"/>
      <c r="H54" s="14"/>
      <c r="I54" s="55"/>
      <c r="P54" s="35"/>
      <c r="U54" s="35"/>
      <c r="V54" s="35"/>
    </row>
    <row r="55" spans="2:22" ht="18" customHeight="1" x14ac:dyDescent="0.3">
      <c r="B55" s="56" t="s">
        <v>15</v>
      </c>
      <c r="C55" s="131"/>
      <c r="D55" s="57">
        <f t="shared" si="2"/>
        <v>-2860821.0058774408</v>
      </c>
      <c r="E55" s="57">
        <f t="shared" ref="E55" si="10">IF(E$25=0,"",E15-E35)</f>
        <v>-591773.63616406778</v>
      </c>
      <c r="F55" s="14"/>
      <c r="G55" s="14"/>
      <c r="H55" s="14"/>
      <c r="I55" s="57"/>
      <c r="P55" s="35"/>
    </row>
    <row r="56" spans="2:22" ht="18" customHeight="1" x14ac:dyDescent="0.3">
      <c r="B56" s="56" t="s">
        <v>106</v>
      </c>
      <c r="C56" s="131"/>
      <c r="D56" s="57">
        <f t="shared" si="2"/>
        <v>-606359.58991196705</v>
      </c>
      <c r="E56" s="57">
        <f t="shared" ref="E56" si="11">IF(E$25=0,"",E16-E36)</f>
        <v>-597867.85648857837</v>
      </c>
      <c r="F56" s="14"/>
      <c r="G56" s="14"/>
      <c r="H56" s="14"/>
      <c r="I56" s="57"/>
      <c r="P56" s="35"/>
    </row>
    <row r="57" spans="2:22" ht="18" customHeight="1" x14ac:dyDescent="0.3">
      <c r="B57" s="56" t="s">
        <v>16</v>
      </c>
      <c r="C57" s="131"/>
      <c r="D57" s="57">
        <f t="shared" si="2"/>
        <v>1393954.916635219</v>
      </c>
      <c r="E57" s="57">
        <f t="shared" ref="E57" si="12">IF(E$25=0,"",E17-E37)</f>
        <v>3995378.5258657075</v>
      </c>
      <c r="F57" s="14"/>
      <c r="G57" s="14"/>
      <c r="H57" s="14"/>
      <c r="I57" s="57"/>
      <c r="P57" s="35"/>
    </row>
    <row r="58" spans="2:22" ht="18" customHeight="1" x14ac:dyDescent="0.3">
      <c r="B58" s="56" t="s">
        <v>100</v>
      </c>
      <c r="C58" s="131"/>
      <c r="D58" s="57">
        <f t="shared" si="2"/>
        <v>-8553.6232000002638</v>
      </c>
      <c r="E58" s="57">
        <f t="shared" ref="E58" si="13">IF(E$25=0,"",E18-E38)</f>
        <v>774568.53639999963</v>
      </c>
      <c r="F58" s="14"/>
      <c r="G58" s="14"/>
      <c r="H58" s="14"/>
      <c r="I58" s="57"/>
      <c r="P58" s="35"/>
    </row>
    <row r="59" spans="2:22" ht="18" customHeight="1" x14ac:dyDescent="0.3">
      <c r="B59" s="56" t="s">
        <v>17</v>
      </c>
      <c r="C59" s="131"/>
      <c r="D59" s="57">
        <f t="shared" si="2"/>
        <v>-2009530.5246053105</v>
      </c>
      <c r="E59" s="57">
        <f t="shared" ref="E59" si="14">IF(E$25=0,"",E19-E39)</f>
        <v>-1122341.6367416312</v>
      </c>
      <c r="F59" s="14"/>
      <c r="G59" s="14"/>
      <c r="H59" s="14"/>
      <c r="I59" s="57"/>
      <c r="P59" s="35"/>
    </row>
    <row r="60" spans="2:22" ht="18" customHeight="1" x14ac:dyDescent="0.3">
      <c r="B60" s="56" t="s">
        <v>85</v>
      </c>
      <c r="C60" s="131"/>
      <c r="D60" s="57">
        <f t="shared" si="2"/>
        <v>-356201.22595354391</v>
      </c>
      <c r="E60" s="57">
        <f t="shared" ref="E60" si="15">IF(E$25=0,"",E20-E40)</f>
        <v>-236471.00698619813</v>
      </c>
      <c r="F60" s="14"/>
      <c r="G60" s="14"/>
      <c r="H60" s="14"/>
      <c r="I60" s="57"/>
      <c r="P60" s="35"/>
    </row>
    <row r="61" spans="2:22" ht="18" customHeight="1" x14ac:dyDescent="0.3">
      <c r="B61" s="56" t="s">
        <v>60</v>
      </c>
      <c r="C61" s="131"/>
      <c r="D61" s="57">
        <f t="shared" si="2"/>
        <v>-680897.60000000009</v>
      </c>
      <c r="E61" s="57">
        <f t="shared" ref="E61" si="16">IF(E$25=0,"",E21-E41)</f>
        <v>-418064.44000000029</v>
      </c>
      <c r="F61" s="14"/>
      <c r="G61" s="14"/>
      <c r="H61" s="14"/>
      <c r="I61" s="57"/>
      <c r="P61" s="35"/>
    </row>
    <row r="62" spans="2:22" ht="18" customHeight="1" x14ac:dyDescent="0.3">
      <c r="B62" s="58" t="s">
        <v>9</v>
      </c>
      <c r="C62" s="132"/>
      <c r="D62" s="59">
        <f t="shared" si="2"/>
        <v>-5128408.6529130489</v>
      </c>
      <c r="E62" s="59">
        <f t="shared" ref="E62" si="17">IF(E$25=0,"",E22-E42)</f>
        <v>1803428.485885229</v>
      </c>
      <c r="F62" s="14"/>
      <c r="G62" s="14"/>
      <c r="H62" s="14"/>
      <c r="I62" s="59"/>
      <c r="P62" s="35"/>
    </row>
    <row r="63" spans="2:22" ht="18" customHeight="1" x14ac:dyDescent="0.3">
      <c r="B63" s="60" t="s">
        <v>10</v>
      </c>
      <c r="C63" s="132"/>
      <c r="D63" s="61">
        <f t="shared" si="2"/>
        <v>73869.864894933766</v>
      </c>
      <c r="E63" s="61">
        <f t="shared" ref="E63" si="18">IF(E$25=0,"",E23-E43)</f>
        <v>1053832.18935761</v>
      </c>
      <c r="F63" s="14"/>
      <c r="G63" s="14"/>
      <c r="H63" s="14"/>
      <c r="I63" s="61"/>
      <c r="P63" s="35"/>
    </row>
    <row r="64" spans="2:22" ht="18" customHeight="1" x14ac:dyDescent="0.3">
      <c r="B64" s="62" t="s">
        <v>11</v>
      </c>
      <c r="C64" s="132"/>
      <c r="D64" s="63">
        <f t="shared" si="2"/>
        <v>-2766647.2529731458</v>
      </c>
      <c r="E64" s="63">
        <f t="shared" ref="E64" si="19">IF(E$25=0,"",E24-E44)</f>
        <v>-2261805.1430676598</v>
      </c>
      <c r="F64" s="14"/>
      <c r="G64" s="14"/>
      <c r="H64" s="14"/>
      <c r="I64" s="63"/>
      <c r="P64" s="35"/>
    </row>
    <row r="65" spans="2:16" s="42" customFormat="1" ht="24.95" customHeight="1" x14ac:dyDescent="0.3">
      <c r="B65" s="302" t="s">
        <v>129</v>
      </c>
      <c r="C65" s="132"/>
      <c r="D65" s="303">
        <f>SUM(D54,D62,D63,D64)</f>
        <v>-21087781.324389145</v>
      </c>
      <c r="E65" s="303">
        <f>SUM(E54,E62,E63,E64)</f>
        <v>-5942004.9196639657</v>
      </c>
      <c r="F65" s="15"/>
      <c r="G65" s="15"/>
      <c r="H65" s="15"/>
      <c r="I65" s="303"/>
      <c r="P65" s="35"/>
    </row>
    <row r="66" spans="2:16" ht="18" customHeight="1" x14ac:dyDescent="0.3">
      <c r="B66" s="41"/>
      <c r="C66" s="134"/>
      <c r="D66" s="41"/>
      <c r="E66" s="41"/>
      <c r="F66" s="41"/>
      <c r="G66" s="41"/>
      <c r="H66" s="41"/>
      <c r="I66" s="41"/>
      <c r="P66" s="35"/>
    </row>
    <row r="67" spans="2:16" ht="36" customHeight="1" x14ac:dyDescent="0.25">
      <c r="B67" s="296" t="s">
        <v>49</v>
      </c>
      <c r="C67" s="125"/>
      <c r="D67" s="296" t="str">
        <f t="shared" ref="D67:E67" si="20">D47</f>
        <v>Program Year 1 Total</v>
      </c>
      <c r="E67" s="296" t="str">
        <f t="shared" si="20"/>
        <v>Program Year 2 Total</v>
      </c>
      <c r="F67" s="13"/>
      <c r="G67" s="13"/>
      <c r="H67" s="13"/>
      <c r="I67" s="296"/>
      <c r="P67" s="35"/>
    </row>
    <row r="68" spans="2:16" ht="18" customHeight="1" x14ac:dyDescent="0.3">
      <c r="B68" s="269" t="str">
        <f>Costs!$B$8</f>
        <v>Standard</v>
      </c>
      <c r="C68" s="131"/>
      <c r="D68" s="178">
        <f t="shared" ref="D68:E85" si="21">IF(D$25=0,"",D8/D28-1)</f>
        <v>-0.43799130891067339</v>
      </c>
      <c r="E68" s="178">
        <f t="shared" si="21"/>
        <v>0.62263530489152474</v>
      </c>
      <c r="F68" s="17"/>
      <c r="G68" s="17"/>
      <c r="H68" s="17"/>
      <c r="I68" s="64"/>
      <c r="P68" s="35"/>
    </row>
    <row r="69" spans="2:16" ht="18" customHeight="1" x14ac:dyDescent="0.3">
      <c r="B69" s="269" t="str">
        <f>Costs!$B$9</f>
        <v>Custom (includes ext lighting)</v>
      </c>
      <c r="C69" s="131"/>
      <c r="D69" s="178">
        <f t="shared" si="21"/>
        <v>-0.53194540679717095</v>
      </c>
      <c r="E69" s="178">
        <f t="shared" ref="E69" si="22">IF(E$25=0,"",E9/E29-1)</f>
        <v>-0.48997445249635208</v>
      </c>
      <c r="F69" s="17"/>
      <c r="G69" s="17"/>
      <c r="H69" s="17"/>
      <c r="I69" s="64"/>
      <c r="P69" s="35"/>
    </row>
    <row r="70" spans="2:16" ht="18" customHeight="1" x14ac:dyDescent="0.3">
      <c r="B70" s="269" t="str">
        <f>Costs!$B$10</f>
        <v>Retro-commissioning</v>
      </c>
      <c r="C70" s="131"/>
      <c r="D70" s="178">
        <f t="shared" si="21"/>
        <v>-0.91006707806142217</v>
      </c>
      <c r="E70" s="178">
        <f t="shared" ref="E70" si="23">IF(E$25=0,"",E10/E30-1)</f>
        <v>-0.66425563795308884</v>
      </c>
      <c r="F70" s="17"/>
      <c r="G70" s="17"/>
      <c r="H70" s="17"/>
      <c r="I70" s="64"/>
      <c r="P70" s="35"/>
    </row>
    <row r="71" spans="2:16" ht="18" customHeight="1" x14ac:dyDescent="0.3">
      <c r="B71" s="269" t="str">
        <f>Costs!$B$11</f>
        <v>New Construction</v>
      </c>
      <c r="C71" s="131"/>
      <c r="D71" s="178">
        <f t="shared" si="21"/>
        <v>-0.73789071571805409</v>
      </c>
      <c r="E71" s="178">
        <f t="shared" ref="E71" si="24">IF(E$25=0,"",E11/E31-1)</f>
        <v>0.87476966792228938</v>
      </c>
      <c r="F71" s="17"/>
      <c r="G71" s="17"/>
      <c r="H71" s="17"/>
      <c r="I71" s="64"/>
      <c r="P71" s="35"/>
    </row>
    <row r="72" spans="2:16" ht="18" customHeight="1" x14ac:dyDescent="0.3">
      <c r="B72" s="269" t="str">
        <f>Costs!$B$12</f>
        <v>Small Business Direct Install (SBDI)</v>
      </c>
      <c r="C72" s="131"/>
      <c r="D72" s="178">
        <f t="shared" si="21"/>
        <v>-0.7174481117742586</v>
      </c>
      <c r="E72" s="178">
        <f t="shared" ref="E72:E73" si="25">IF(E$25=0,"",E12/E32-1)</f>
        <v>-0.6673002116726332</v>
      </c>
      <c r="F72" s="17"/>
      <c r="G72" s="17"/>
      <c r="H72" s="17"/>
      <c r="I72" s="64"/>
      <c r="P72" s="35"/>
    </row>
    <row r="73" spans="2:16" ht="18" customHeight="1" x14ac:dyDescent="0.3">
      <c r="B73" s="269" t="s">
        <v>103</v>
      </c>
      <c r="C73" s="131"/>
      <c r="D73" s="178" t="s">
        <v>109</v>
      </c>
      <c r="E73" s="178">
        <f t="shared" si="25"/>
        <v>-0.67381400000000002</v>
      </c>
      <c r="F73" s="17"/>
      <c r="G73" s="17"/>
      <c r="H73" s="17"/>
      <c r="I73" s="64"/>
      <c r="P73" s="35"/>
    </row>
    <row r="74" spans="2:16" ht="18" customHeight="1" x14ac:dyDescent="0.3">
      <c r="B74" s="54" t="s">
        <v>8</v>
      </c>
      <c r="C74" s="132"/>
      <c r="D74" s="179">
        <f t="shared" si="21"/>
        <v>-0.56225702184703774</v>
      </c>
      <c r="E74" s="178">
        <f t="shared" ref="E74" si="26">IF(E$25=0,"",E14/E34-1)</f>
        <v>-0.21036250621155994</v>
      </c>
      <c r="F74" s="17"/>
      <c r="G74" s="17"/>
      <c r="H74" s="17"/>
      <c r="I74" s="64"/>
      <c r="P74" s="35"/>
    </row>
    <row r="75" spans="2:16" ht="18" customHeight="1" x14ac:dyDescent="0.3">
      <c r="B75" s="56" t="s">
        <v>15</v>
      </c>
      <c r="C75" s="131"/>
      <c r="D75" s="180">
        <f t="shared" si="21"/>
        <v>-0.44028632992634287</v>
      </c>
      <c r="E75" s="180">
        <f t="shared" si="21"/>
        <v>-0.17596920542042893</v>
      </c>
      <c r="F75" s="17"/>
      <c r="G75" s="17"/>
      <c r="H75" s="17"/>
      <c r="I75" s="65"/>
      <c r="P75" s="35"/>
    </row>
    <row r="76" spans="2:16" ht="18" customHeight="1" x14ac:dyDescent="0.3">
      <c r="B76" s="56" t="s">
        <v>106</v>
      </c>
      <c r="C76" s="131"/>
      <c r="D76" s="180">
        <f t="shared" ref="D76:E76" si="27">IF(D$25=0,"",D16/D36-1)</f>
        <v>-0.39846379207688754</v>
      </c>
      <c r="E76" s="180">
        <f t="shared" si="27"/>
        <v>-0.38298439704265963</v>
      </c>
      <c r="F76" s="17"/>
      <c r="G76" s="17"/>
      <c r="H76" s="17"/>
      <c r="I76" s="65"/>
      <c r="P76" s="35"/>
    </row>
    <row r="77" spans="2:16" ht="18" customHeight="1" x14ac:dyDescent="0.3">
      <c r="B77" s="56" t="s">
        <v>16</v>
      </c>
      <c r="C77" s="131"/>
      <c r="D77" s="180">
        <f t="shared" ref="D77:E77" si="28">IF(D$25=0,"",D17/D37-1)</f>
        <v>0.15580576636062937</v>
      </c>
      <c r="E77" s="180">
        <f t="shared" si="28"/>
        <v>0.55483393569840067</v>
      </c>
      <c r="F77" s="17"/>
      <c r="G77" s="17"/>
      <c r="H77" s="17"/>
      <c r="I77" s="65"/>
      <c r="P77" s="35"/>
    </row>
    <row r="78" spans="2:16" ht="18" customHeight="1" x14ac:dyDescent="0.3">
      <c r="B78" s="56" t="s">
        <v>100</v>
      </c>
      <c r="C78" s="131"/>
      <c r="D78" s="180">
        <f t="shared" ref="D78:E78" si="29">IF(D$25=0,"",D18/D38-1)</f>
        <v>-7.6555192975401587E-3</v>
      </c>
      <c r="E78" s="180">
        <f t="shared" si="29"/>
        <v>0.67638680271641105</v>
      </c>
      <c r="F78" s="17"/>
      <c r="G78" s="17"/>
      <c r="H78" s="17"/>
      <c r="I78" s="65"/>
      <c r="P78" s="35"/>
    </row>
    <row r="79" spans="2:16" ht="18" customHeight="1" x14ac:dyDescent="0.3">
      <c r="B79" s="56" t="s">
        <v>17</v>
      </c>
      <c r="C79" s="131"/>
      <c r="D79" s="180">
        <f t="shared" ref="D79:E79" si="30">IF(D$25=0,"",D19/D39-1)</f>
        <v>-0.5776881615158096</v>
      </c>
      <c r="E79" s="180">
        <f t="shared" si="30"/>
        <v>-0.33847940601415027</v>
      </c>
      <c r="F79" s="17"/>
      <c r="G79" s="17"/>
      <c r="H79" s="17"/>
      <c r="I79" s="65"/>
      <c r="P79" s="35"/>
    </row>
    <row r="80" spans="2:16" ht="18" customHeight="1" x14ac:dyDescent="0.3">
      <c r="B80" s="56" t="s">
        <v>85</v>
      </c>
      <c r="C80" s="131"/>
      <c r="D80" s="180">
        <f t="shared" ref="D80:E80" si="31">IF(D$25=0,"",D20/D40-1)</f>
        <v>-0.29858741993985971</v>
      </c>
      <c r="E80" s="180">
        <f t="shared" si="31"/>
        <v>-0.19177966420168957</v>
      </c>
      <c r="F80" s="17"/>
      <c r="G80" s="17"/>
      <c r="H80" s="17"/>
      <c r="I80" s="65"/>
      <c r="P80" s="35"/>
    </row>
    <row r="81" spans="2:16" ht="18" customHeight="1" x14ac:dyDescent="0.3">
      <c r="B81" s="56" t="s">
        <v>60</v>
      </c>
      <c r="C81" s="131"/>
      <c r="D81" s="180">
        <f t="shared" ref="D81:E81" si="32">IF(D$25=0,"",D21/D41-1)</f>
        <v>-0.53702784131240644</v>
      </c>
      <c r="E81" s="180">
        <f t="shared" si="32"/>
        <v>-0.32766238733443076</v>
      </c>
      <c r="F81" s="17"/>
      <c r="G81" s="17"/>
      <c r="H81" s="17"/>
      <c r="I81" s="65"/>
      <c r="P81" s="35"/>
    </row>
    <row r="82" spans="2:16" ht="18" customHeight="1" x14ac:dyDescent="0.3">
      <c r="B82" s="58" t="s">
        <v>9</v>
      </c>
      <c r="C82" s="132"/>
      <c r="D82" s="180">
        <f t="shared" ref="D82:E82" si="33">IF(D$25=0,"",D22/D42-1)</f>
        <v>-0.2134802557009926</v>
      </c>
      <c r="E82" s="180">
        <f t="shared" si="33"/>
        <v>9.4445186352654753E-2</v>
      </c>
      <c r="F82" s="17"/>
      <c r="G82" s="17"/>
      <c r="H82" s="17"/>
      <c r="I82" s="66"/>
      <c r="P82" s="35"/>
    </row>
    <row r="83" spans="2:16" ht="18" customHeight="1" x14ac:dyDescent="0.3">
      <c r="B83" s="60" t="s">
        <v>10</v>
      </c>
      <c r="C83" s="132"/>
      <c r="D83" s="213">
        <f t="shared" si="21"/>
        <v>5.6036300277824136E-2</v>
      </c>
      <c r="E83" s="213">
        <f t="shared" ref="E83" si="34">IF(E$25=0,"",E23/E43-1)</f>
        <v>0.8163121647465772</v>
      </c>
      <c r="F83" s="17"/>
      <c r="G83" s="17"/>
      <c r="H83" s="17"/>
      <c r="I83" s="67"/>
      <c r="P83" s="35"/>
    </row>
    <row r="84" spans="2:16" ht="18" customHeight="1" x14ac:dyDescent="0.3">
      <c r="B84" s="62" t="s">
        <v>11</v>
      </c>
      <c r="C84" s="132"/>
      <c r="D84" s="377">
        <f t="shared" si="21"/>
        <v>-0.73262103959299096</v>
      </c>
      <c r="E84" s="377">
        <f t="shared" ref="E84" si="35">IF(E$25=0,"",E24/E44-1)</f>
        <v>-0.64542665194003856</v>
      </c>
      <c r="F84" s="17"/>
      <c r="G84" s="17"/>
      <c r="H84" s="17"/>
      <c r="I84" s="68"/>
      <c r="P84" s="35"/>
    </row>
    <row r="85" spans="2:16" s="11" customFormat="1" ht="24.95" customHeight="1" x14ac:dyDescent="0.3">
      <c r="B85" s="302" t="s">
        <v>130</v>
      </c>
      <c r="C85" s="132"/>
      <c r="D85" s="182">
        <f t="shared" si="21"/>
        <v>-0.4000509380958609</v>
      </c>
      <c r="E85" s="182">
        <f t="shared" si="21"/>
        <v>-0.10810049378344067</v>
      </c>
      <c r="F85" s="18"/>
      <c r="G85" s="18"/>
      <c r="H85" s="18"/>
      <c r="I85" s="69"/>
      <c r="P85" s="35"/>
    </row>
    <row r="87" spans="2:16" ht="47.25" x14ac:dyDescent="0.25">
      <c r="B87" s="121" t="s">
        <v>19</v>
      </c>
      <c r="C87" s="129"/>
      <c r="D87" s="2" t="s">
        <v>0</v>
      </c>
      <c r="E87" s="2" t="s">
        <v>0</v>
      </c>
      <c r="F87" s="2" t="s">
        <v>0</v>
      </c>
      <c r="G87" s="2" t="s">
        <v>0</v>
      </c>
      <c r="H87" s="2"/>
      <c r="I87" s="2" t="s">
        <v>0</v>
      </c>
      <c r="J87" s="2" t="s">
        <v>0</v>
      </c>
      <c r="K87" s="2" t="s">
        <v>0</v>
      </c>
      <c r="L87" s="2" t="s">
        <v>0</v>
      </c>
      <c r="M87" s="2" t="s">
        <v>0</v>
      </c>
      <c r="N87" s="2" t="s">
        <v>0</v>
      </c>
      <c r="O87" s="2" t="s">
        <v>0</v>
      </c>
    </row>
    <row r="88" spans="2:16" x14ac:dyDescent="0.25">
      <c r="B88" s="2" t="s">
        <v>0</v>
      </c>
      <c r="C88" s="130"/>
      <c r="D88" s="2" t="s">
        <v>0</v>
      </c>
      <c r="E88" s="2" t="s">
        <v>0</v>
      </c>
      <c r="F88" s="2" t="s">
        <v>0</v>
      </c>
      <c r="G88" s="2" t="s">
        <v>0</v>
      </c>
      <c r="H88" s="2"/>
      <c r="I88" s="2" t="s">
        <v>0</v>
      </c>
      <c r="J88" s="2" t="s">
        <v>0</v>
      </c>
      <c r="K88" s="2" t="s">
        <v>0</v>
      </c>
      <c r="L88" s="2" t="s">
        <v>0</v>
      </c>
      <c r="M88" s="2" t="s">
        <v>0</v>
      </c>
      <c r="N88" s="2" t="s">
        <v>0</v>
      </c>
      <c r="O88" s="2" t="s">
        <v>0</v>
      </c>
    </row>
    <row r="89" spans="2:16" x14ac:dyDescent="0.25">
      <c r="B89" s="2" t="s">
        <v>0</v>
      </c>
      <c r="C89" s="130"/>
      <c r="D89" s="2" t="s">
        <v>0</v>
      </c>
      <c r="E89" s="2" t="s">
        <v>0</v>
      </c>
      <c r="F89" s="2" t="s">
        <v>0</v>
      </c>
      <c r="G89" s="2" t="s">
        <v>0</v>
      </c>
      <c r="H89" s="2"/>
      <c r="I89" s="2" t="s">
        <v>0</v>
      </c>
      <c r="J89" s="2" t="s">
        <v>0</v>
      </c>
      <c r="K89" s="2" t="s">
        <v>0</v>
      </c>
      <c r="L89" s="2" t="s">
        <v>0</v>
      </c>
      <c r="M89" s="2" t="s">
        <v>0</v>
      </c>
      <c r="N89" s="2" t="s">
        <v>0</v>
      </c>
      <c r="O89" s="2" t="s">
        <v>0</v>
      </c>
    </row>
    <row r="90" spans="2:16" x14ac:dyDescent="0.25">
      <c r="B90" s="2" t="s">
        <v>0</v>
      </c>
      <c r="C90" s="130"/>
      <c r="D90" s="2" t="s">
        <v>0</v>
      </c>
      <c r="E90" s="2" t="s">
        <v>0</v>
      </c>
      <c r="F90" s="2" t="s">
        <v>0</v>
      </c>
      <c r="G90" s="2" t="s">
        <v>0</v>
      </c>
      <c r="H90" s="2"/>
      <c r="I90" s="2" t="s">
        <v>0</v>
      </c>
      <c r="J90" s="2" t="s">
        <v>0</v>
      </c>
      <c r="K90" s="2" t="s">
        <v>0</v>
      </c>
      <c r="L90" s="2" t="s">
        <v>0</v>
      </c>
      <c r="M90" s="2" t="s">
        <v>0</v>
      </c>
      <c r="N90" s="2" t="s">
        <v>0</v>
      </c>
      <c r="O90" s="2" t="s">
        <v>0</v>
      </c>
    </row>
    <row r="91" spans="2:16" x14ac:dyDescent="0.25">
      <c r="B91" s="2" t="s">
        <v>0</v>
      </c>
      <c r="C91" s="130"/>
      <c r="D91" s="2" t="s">
        <v>0</v>
      </c>
      <c r="E91" s="2" t="s">
        <v>0</v>
      </c>
      <c r="F91" s="2" t="s">
        <v>0</v>
      </c>
      <c r="G91" s="2" t="s">
        <v>0</v>
      </c>
      <c r="H91" s="2"/>
      <c r="I91" s="2" t="s">
        <v>0</v>
      </c>
      <c r="J91" s="2" t="s">
        <v>0</v>
      </c>
      <c r="K91" s="2" t="s">
        <v>0</v>
      </c>
      <c r="L91" s="2" t="s">
        <v>0</v>
      </c>
      <c r="M91" s="2" t="s">
        <v>0</v>
      </c>
      <c r="N91" s="2" t="s">
        <v>0</v>
      </c>
      <c r="O91" s="2" t="s">
        <v>0</v>
      </c>
    </row>
    <row r="92" spans="2:16" x14ac:dyDescent="0.25">
      <c r="B92" s="2" t="s">
        <v>0</v>
      </c>
      <c r="C92" s="130"/>
      <c r="D92" s="2" t="s">
        <v>0</v>
      </c>
      <c r="E92" s="2" t="s">
        <v>0</v>
      </c>
      <c r="F92" s="2" t="s">
        <v>0</v>
      </c>
      <c r="G92" s="2" t="s">
        <v>0</v>
      </c>
      <c r="H92" s="2"/>
      <c r="I92" s="2" t="s">
        <v>0</v>
      </c>
      <c r="J92" s="2" t="s">
        <v>0</v>
      </c>
      <c r="K92" s="2" t="s">
        <v>0</v>
      </c>
      <c r="L92" s="2" t="s">
        <v>0</v>
      </c>
      <c r="M92" s="2" t="s">
        <v>0</v>
      </c>
      <c r="N92" s="2" t="s">
        <v>0</v>
      </c>
      <c r="O92" s="2" t="s">
        <v>0</v>
      </c>
    </row>
    <row r="93" spans="2:16" x14ac:dyDescent="0.25">
      <c r="B93" s="2" t="s">
        <v>0</v>
      </c>
      <c r="C93" s="130"/>
      <c r="D93" s="2" t="s">
        <v>0</v>
      </c>
      <c r="E93" s="2" t="s">
        <v>0</v>
      </c>
      <c r="F93" s="2" t="s">
        <v>0</v>
      </c>
      <c r="G93" s="2" t="s">
        <v>0</v>
      </c>
      <c r="H93" s="2"/>
      <c r="I93" s="2" t="s">
        <v>0</v>
      </c>
      <c r="J93" s="2" t="s">
        <v>0</v>
      </c>
      <c r="K93" s="2" t="s">
        <v>0</v>
      </c>
      <c r="L93" s="2" t="s">
        <v>0</v>
      </c>
      <c r="M93" s="2" t="s">
        <v>0</v>
      </c>
      <c r="N93" s="2" t="s">
        <v>0</v>
      </c>
      <c r="O93" s="2" t="s">
        <v>0</v>
      </c>
    </row>
    <row r="94" spans="2:16" x14ac:dyDescent="0.25">
      <c r="B94" s="2" t="s">
        <v>0</v>
      </c>
      <c r="C94" s="130"/>
      <c r="D94" s="2" t="s">
        <v>0</v>
      </c>
      <c r="E94" s="2" t="s">
        <v>0</v>
      </c>
      <c r="F94" s="2" t="s">
        <v>0</v>
      </c>
      <c r="G94" s="2" t="s">
        <v>0</v>
      </c>
      <c r="H94" s="2"/>
      <c r="I94" s="2" t="s">
        <v>0</v>
      </c>
      <c r="J94" s="2" t="s">
        <v>0</v>
      </c>
      <c r="K94" s="2" t="s">
        <v>0</v>
      </c>
      <c r="L94" s="2" t="s">
        <v>0</v>
      </c>
      <c r="M94" s="2" t="s">
        <v>0</v>
      </c>
      <c r="N94" s="2" t="s">
        <v>0</v>
      </c>
      <c r="O94" s="2" t="s">
        <v>0</v>
      </c>
    </row>
    <row r="95" spans="2:16" x14ac:dyDescent="0.25">
      <c r="B95" s="2" t="s">
        <v>0</v>
      </c>
      <c r="C95" s="130"/>
      <c r="D95" s="2" t="s">
        <v>0</v>
      </c>
      <c r="E95" s="2" t="s">
        <v>0</v>
      </c>
      <c r="F95" s="2" t="s">
        <v>0</v>
      </c>
      <c r="G95" s="2" t="s">
        <v>0</v>
      </c>
      <c r="H95" s="2"/>
      <c r="I95" s="2" t="s">
        <v>0</v>
      </c>
      <c r="J95" s="2" t="s">
        <v>0</v>
      </c>
      <c r="K95" s="2" t="s">
        <v>0</v>
      </c>
      <c r="L95" s="2" t="s">
        <v>0</v>
      </c>
      <c r="M95" s="2" t="s">
        <v>0</v>
      </c>
      <c r="N95" s="2" t="s">
        <v>0</v>
      </c>
      <c r="O95" s="2" t="s">
        <v>0</v>
      </c>
    </row>
    <row r="96" spans="2:16" x14ac:dyDescent="0.25">
      <c r="B96" s="2" t="s">
        <v>0</v>
      </c>
      <c r="C96" s="130"/>
      <c r="D96" s="2" t="s">
        <v>0</v>
      </c>
      <c r="E96" s="2" t="s">
        <v>0</v>
      </c>
      <c r="F96" s="2" t="s">
        <v>0</v>
      </c>
      <c r="G96" s="2" t="s">
        <v>0</v>
      </c>
      <c r="H96" s="2"/>
      <c r="I96" s="2" t="s">
        <v>0</v>
      </c>
      <c r="J96" s="2" t="s">
        <v>0</v>
      </c>
      <c r="K96" s="2" t="s">
        <v>0</v>
      </c>
      <c r="L96" s="2" t="s">
        <v>0</v>
      </c>
      <c r="M96" s="2" t="s">
        <v>0</v>
      </c>
      <c r="N96" s="2" t="s">
        <v>0</v>
      </c>
      <c r="O96" s="2" t="s">
        <v>0</v>
      </c>
    </row>
    <row r="97" spans="2:15" x14ac:dyDescent="0.25">
      <c r="B97" s="2" t="s">
        <v>0</v>
      </c>
      <c r="C97" s="130"/>
      <c r="D97" s="2" t="s">
        <v>0</v>
      </c>
      <c r="E97" s="2" t="s">
        <v>0</v>
      </c>
      <c r="F97" s="2" t="s">
        <v>0</v>
      </c>
      <c r="G97" s="2" t="s">
        <v>0</v>
      </c>
      <c r="H97" s="2"/>
      <c r="I97" s="2" t="s">
        <v>0</v>
      </c>
      <c r="J97" s="2" t="s">
        <v>0</v>
      </c>
      <c r="K97" s="2" t="s">
        <v>0</v>
      </c>
      <c r="L97" s="2" t="s">
        <v>0</v>
      </c>
      <c r="M97" s="2" t="s">
        <v>0</v>
      </c>
      <c r="N97" s="2" t="s">
        <v>0</v>
      </c>
      <c r="O97" s="2" t="s">
        <v>0</v>
      </c>
    </row>
    <row r="98" spans="2:15" x14ac:dyDescent="0.25">
      <c r="B98" s="2" t="s">
        <v>0</v>
      </c>
      <c r="C98" s="130"/>
      <c r="D98" s="2" t="s">
        <v>0</v>
      </c>
      <c r="E98" s="2" t="s">
        <v>0</v>
      </c>
      <c r="F98" s="2" t="s">
        <v>0</v>
      </c>
      <c r="G98" s="2" t="s">
        <v>0</v>
      </c>
      <c r="H98" s="2"/>
      <c r="I98" s="2" t="s">
        <v>0</v>
      </c>
      <c r="J98" s="2" t="s">
        <v>0</v>
      </c>
      <c r="K98" s="2" t="s">
        <v>0</v>
      </c>
      <c r="L98" s="2" t="s">
        <v>0</v>
      </c>
      <c r="M98" s="2" t="s">
        <v>0</v>
      </c>
      <c r="N98" s="2" t="s">
        <v>0</v>
      </c>
      <c r="O98" s="2" t="s">
        <v>0</v>
      </c>
    </row>
    <row r="99" spans="2:15" x14ac:dyDescent="0.25">
      <c r="B99" s="2" t="s">
        <v>0</v>
      </c>
      <c r="C99" s="130"/>
      <c r="D99" s="2" t="s">
        <v>0</v>
      </c>
      <c r="E99" s="2" t="s">
        <v>0</v>
      </c>
      <c r="F99" s="2" t="s">
        <v>0</v>
      </c>
      <c r="G99" s="2" t="s">
        <v>0</v>
      </c>
      <c r="H99" s="2"/>
      <c r="I99" s="2" t="s">
        <v>0</v>
      </c>
      <c r="J99" s="2" t="s">
        <v>0</v>
      </c>
      <c r="K99" s="2" t="s">
        <v>0</v>
      </c>
      <c r="L99" s="2" t="s">
        <v>0</v>
      </c>
      <c r="M99" s="2" t="s">
        <v>0</v>
      </c>
      <c r="N99" s="2" t="s">
        <v>0</v>
      </c>
      <c r="O99" s="2" t="s">
        <v>0</v>
      </c>
    </row>
    <row r="100" spans="2:15" x14ac:dyDescent="0.25">
      <c r="B100" s="2" t="s">
        <v>0</v>
      </c>
      <c r="C100" s="130"/>
      <c r="D100" s="2" t="s">
        <v>0</v>
      </c>
      <c r="E100" s="2" t="s">
        <v>0</v>
      </c>
      <c r="F100" s="2" t="s">
        <v>0</v>
      </c>
      <c r="G100" s="2" t="s">
        <v>0</v>
      </c>
      <c r="H100" s="2"/>
      <c r="I100" s="2" t="s">
        <v>0</v>
      </c>
      <c r="J100" s="2" t="s">
        <v>0</v>
      </c>
      <c r="K100" s="2" t="s">
        <v>0</v>
      </c>
      <c r="L100" s="2" t="s">
        <v>0</v>
      </c>
      <c r="M100" s="2" t="s">
        <v>0</v>
      </c>
      <c r="N100" s="2" t="s">
        <v>0</v>
      </c>
      <c r="O100" s="2" t="s">
        <v>0</v>
      </c>
    </row>
    <row r="101" spans="2:15" x14ac:dyDescent="0.25">
      <c r="B101" s="2" t="s">
        <v>0</v>
      </c>
      <c r="C101" s="130"/>
      <c r="D101" s="2" t="s">
        <v>0</v>
      </c>
      <c r="E101" s="2" t="s">
        <v>0</v>
      </c>
      <c r="F101" s="2" t="s">
        <v>0</v>
      </c>
      <c r="G101" s="2" t="s">
        <v>0</v>
      </c>
      <c r="H101" s="2"/>
      <c r="I101" s="2" t="s">
        <v>0</v>
      </c>
      <c r="J101" s="2" t="s">
        <v>0</v>
      </c>
      <c r="K101" s="2" t="s">
        <v>0</v>
      </c>
      <c r="L101" s="2" t="s">
        <v>0</v>
      </c>
      <c r="M101" s="2" t="s">
        <v>0</v>
      </c>
      <c r="N101" s="2" t="s">
        <v>0</v>
      </c>
      <c r="O101" s="2" t="s">
        <v>0</v>
      </c>
    </row>
  </sheetData>
  <mergeCells count="1">
    <mergeCell ref="B2:B5"/>
  </mergeCells>
  <pageMargins left="0.25" right="0.25" top="0.75" bottom="0.75" header="0.3" footer="0.3"/>
  <pageSetup scale="40" orientation="portrait" r:id="rId1"/>
  <headerFooter>
    <oddFooter xml:space="preserve">&amp;C&amp;16Tab 02 of 12&amp;RExhibit 1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83"/>
  <sheetViews>
    <sheetView view="pageLayout" topLeftCell="A90" zoomScale="70" zoomScaleNormal="80" zoomScaleSheetLayoutView="80" zoomScalePageLayoutView="70" workbookViewId="0">
      <selection activeCell="B9" sqref="B9"/>
    </sheetView>
  </sheetViews>
  <sheetFormatPr defaultColWidth="0.5703125" defaultRowHeight="15" x14ac:dyDescent="0.25"/>
  <cols>
    <col min="1" max="1" width="8.85546875" customWidth="1"/>
    <col min="2" max="2" width="66.7109375" style="80" customWidth="1"/>
    <col min="3" max="3" width="1.7109375" style="113" customWidth="1"/>
    <col min="4" max="4" width="38.42578125" style="39" customWidth="1"/>
    <col min="5" max="5" width="37.5703125" style="39" customWidth="1"/>
    <col min="6" max="6" width="17.85546875" style="39" bestFit="1" customWidth="1"/>
    <col min="7" max="7" width="17.5703125" style="39" bestFit="1" customWidth="1"/>
    <col min="8" max="8" width="25.28515625" style="39" customWidth="1"/>
    <col min="9" max="9" width="1.85546875" style="110" customWidth="1"/>
    <col min="10" max="10" width="1.7109375" style="39" customWidth="1"/>
    <col min="11" max="614" width="10.7109375" style="39" customWidth="1"/>
    <col min="615" max="16384" width="0.5703125" style="39"/>
  </cols>
  <sheetData>
    <row r="1" spans="1:10" ht="15.75" thickBot="1" x14ac:dyDescent="0.3"/>
    <row r="2" spans="1:10" ht="30" customHeight="1" x14ac:dyDescent="0.5">
      <c r="B2" s="437" t="s">
        <v>185</v>
      </c>
      <c r="C2" s="124"/>
      <c r="D2" s="81" t="s">
        <v>20</v>
      </c>
      <c r="E2" s="97"/>
      <c r="F2" s="30"/>
      <c r="G2" s="30"/>
      <c r="H2" s="30"/>
      <c r="I2" s="113"/>
      <c r="J2" s="5"/>
    </row>
    <row r="3" spans="1:10" ht="30" customHeight="1" x14ac:dyDescent="0.5">
      <c r="B3" s="438"/>
      <c r="C3" s="124"/>
      <c r="D3" s="89" t="s">
        <v>107</v>
      </c>
      <c r="E3" s="98"/>
      <c r="F3" s="30"/>
      <c r="G3" s="30"/>
      <c r="H3" s="30"/>
      <c r="I3" s="113"/>
      <c r="J3" s="5"/>
    </row>
    <row r="4" spans="1:10" ht="30" customHeight="1" x14ac:dyDescent="0.5">
      <c r="B4" s="438"/>
      <c r="C4" s="124"/>
      <c r="D4" s="89" t="s">
        <v>57</v>
      </c>
      <c r="E4" s="98"/>
      <c r="F4" s="30"/>
      <c r="G4" s="30"/>
      <c r="H4" s="30"/>
      <c r="I4" s="113"/>
      <c r="J4" s="5"/>
    </row>
    <row r="5" spans="1:10" ht="30" customHeight="1" thickBot="1" x14ac:dyDescent="0.55000000000000004">
      <c r="B5" s="439"/>
      <c r="C5" s="124"/>
      <c r="D5" s="86" t="s">
        <v>56</v>
      </c>
      <c r="E5" s="99"/>
      <c r="F5" s="30"/>
      <c r="G5" s="30"/>
      <c r="H5" s="30"/>
      <c r="I5" s="113"/>
      <c r="J5" s="5"/>
    </row>
    <row r="7" spans="1:10" s="41" customFormat="1" ht="36.75" customHeight="1" x14ac:dyDescent="0.3">
      <c r="A7" s="176" t="s">
        <v>108</v>
      </c>
      <c r="B7" s="176" t="s">
        <v>5</v>
      </c>
      <c r="C7" s="125"/>
      <c r="D7" s="296" t="str">
        <f>Costs!D7</f>
        <v>Program Year 1 Total</v>
      </c>
      <c r="E7" s="183" t="s">
        <v>125</v>
      </c>
      <c r="F7" s="114"/>
      <c r="G7" s="13"/>
    </row>
    <row r="8" spans="1:10" s="41" customFormat="1" ht="18" customHeight="1" x14ac:dyDescent="0.3">
      <c r="A8" s="311">
        <v>0.91</v>
      </c>
      <c r="B8" s="269" t="s">
        <v>12</v>
      </c>
      <c r="C8" s="126"/>
      <c r="D8" s="190">
        <v>27009.489780000004</v>
      </c>
      <c r="E8" s="190">
        <v>88578.636509999997</v>
      </c>
      <c r="F8" s="115"/>
      <c r="G8" s="105"/>
    </row>
    <row r="9" spans="1:10" s="41" customFormat="1" ht="18" customHeight="1" x14ac:dyDescent="0.3">
      <c r="A9" s="311">
        <v>0.91</v>
      </c>
      <c r="B9" s="269" t="s">
        <v>110</v>
      </c>
      <c r="C9" s="126"/>
      <c r="D9" s="190">
        <v>37826.765339999998</v>
      </c>
      <c r="E9" s="190">
        <v>61031.986470000003</v>
      </c>
      <c r="F9" s="115"/>
      <c r="G9" s="105"/>
    </row>
    <row r="10" spans="1:10" s="41" customFormat="1" ht="18" customHeight="1" x14ac:dyDescent="0.3">
      <c r="A10" s="311">
        <v>0.91</v>
      </c>
      <c r="B10" s="269" t="s">
        <v>13</v>
      </c>
      <c r="C10" s="126"/>
      <c r="D10" s="190">
        <v>102.83364</v>
      </c>
      <c r="E10" s="190">
        <v>3105.9701400000004</v>
      </c>
      <c r="F10" s="115"/>
      <c r="G10" s="105"/>
    </row>
    <row r="11" spans="1:10" s="41" customFormat="1" ht="18" customHeight="1" x14ac:dyDescent="0.3">
      <c r="A11" s="311">
        <v>0.91</v>
      </c>
      <c r="B11" s="269" t="s">
        <v>14</v>
      </c>
      <c r="C11" s="126"/>
      <c r="D11" s="190">
        <v>1672.3206500000003</v>
      </c>
      <c r="E11" s="190">
        <v>23579.702509999999</v>
      </c>
      <c r="F11" s="115"/>
      <c r="G11" s="105"/>
    </row>
    <row r="12" spans="1:10" s="41" customFormat="1" ht="18" customHeight="1" x14ac:dyDescent="0.3">
      <c r="A12" s="311">
        <v>0.91</v>
      </c>
      <c r="B12" s="269" t="s">
        <v>61</v>
      </c>
      <c r="C12" s="126"/>
      <c r="D12" s="190">
        <v>2152.6423099999997</v>
      </c>
      <c r="E12" s="190">
        <v>4926.14941</v>
      </c>
      <c r="F12" s="115"/>
      <c r="G12" s="105"/>
    </row>
    <row r="13" spans="1:10" s="41" customFormat="1" ht="18" customHeight="1" x14ac:dyDescent="0.3">
      <c r="A13" s="313">
        <v>1</v>
      </c>
      <c r="B13" s="269" t="s">
        <v>103</v>
      </c>
      <c r="C13" s="126"/>
      <c r="D13" s="353" t="s">
        <v>109</v>
      </c>
      <c r="E13" s="353" t="s">
        <v>109</v>
      </c>
      <c r="F13" s="115"/>
      <c r="G13" s="105"/>
    </row>
    <row r="14" spans="1:10" s="42" customFormat="1" ht="18" customHeight="1" x14ac:dyDescent="0.3">
      <c r="A14" s="312"/>
      <c r="B14" s="101" t="s">
        <v>8</v>
      </c>
      <c r="C14" s="127"/>
      <c r="D14" s="191">
        <f>SUM(D8:D13)</f>
        <v>68764.051719999989</v>
      </c>
      <c r="E14" s="191">
        <f>SUM(E8:E13)</f>
        <v>181222.44503999999</v>
      </c>
      <c r="F14" s="116"/>
      <c r="G14" s="107"/>
    </row>
    <row r="15" spans="1:10" s="41" customFormat="1" ht="18" customHeight="1" x14ac:dyDescent="0.3">
      <c r="A15" s="313">
        <v>0.75</v>
      </c>
      <c r="B15" s="56" t="s">
        <v>15</v>
      </c>
      <c r="C15" s="126"/>
      <c r="D15" s="164">
        <v>25410.391663033966</v>
      </c>
      <c r="E15" s="164">
        <v>21806.422653964215</v>
      </c>
      <c r="F15" s="115"/>
      <c r="G15" s="105"/>
    </row>
    <row r="16" spans="1:10" s="41" customFormat="1" ht="18" customHeight="1" x14ac:dyDescent="0.3">
      <c r="A16" s="313">
        <v>1</v>
      </c>
      <c r="B16" s="56" t="s">
        <v>59</v>
      </c>
      <c r="C16" s="126"/>
      <c r="D16" s="164">
        <v>2883.07749704361</v>
      </c>
      <c r="E16" s="164">
        <v>4640.7222012481689</v>
      </c>
      <c r="F16" s="115"/>
      <c r="G16" s="105"/>
    </row>
    <row r="17" spans="1:7" s="41" customFormat="1" ht="18" customHeight="1" x14ac:dyDescent="0.3">
      <c r="A17" s="313">
        <v>0.83</v>
      </c>
      <c r="B17" s="56" t="s">
        <v>16</v>
      </c>
      <c r="C17" s="126"/>
      <c r="D17" s="164">
        <v>41022.948206016241</v>
      </c>
      <c r="E17" s="164">
        <v>48085.612341</v>
      </c>
      <c r="F17" s="115"/>
      <c r="G17" s="105"/>
    </row>
    <row r="18" spans="1:7" s="41" customFormat="1" ht="18" customHeight="1" x14ac:dyDescent="0.3">
      <c r="A18" s="313">
        <v>0.83</v>
      </c>
      <c r="B18" s="56" t="s">
        <v>100</v>
      </c>
      <c r="C18" s="126"/>
      <c r="D18" s="164">
        <v>3144.3719999999998</v>
      </c>
      <c r="E18" s="164">
        <v>5213.9056200000005</v>
      </c>
      <c r="F18" s="115"/>
      <c r="G18" s="105"/>
    </row>
    <row r="19" spans="1:7" s="41" customFormat="1" ht="18" customHeight="1" x14ac:dyDescent="0.3">
      <c r="A19" s="313">
        <v>1</v>
      </c>
      <c r="B19" s="56" t="s">
        <v>17</v>
      </c>
      <c r="C19" s="126"/>
      <c r="D19" s="164">
        <v>2099.4093896884915</v>
      </c>
      <c r="E19" s="164">
        <v>5123.3276297110006</v>
      </c>
      <c r="F19" s="115"/>
      <c r="G19" s="105"/>
    </row>
    <row r="20" spans="1:7" s="41" customFormat="1" ht="18" customHeight="1" x14ac:dyDescent="0.3">
      <c r="A20" s="313">
        <v>0.85</v>
      </c>
      <c r="B20" s="56" t="s">
        <v>85</v>
      </c>
      <c r="C20" s="126"/>
      <c r="D20" s="164">
        <v>4070.9080250277716</v>
      </c>
      <c r="E20" s="164">
        <v>6032.2705948192679</v>
      </c>
      <c r="F20" s="115"/>
      <c r="G20" s="105"/>
    </row>
    <row r="21" spans="1:7" s="41" customFormat="1" ht="18" customHeight="1" x14ac:dyDescent="0.3">
      <c r="A21" s="313">
        <v>1</v>
      </c>
      <c r="B21" s="56" t="s">
        <v>60</v>
      </c>
      <c r="C21" s="126"/>
      <c r="D21" s="164">
        <v>33750</v>
      </c>
      <c r="E21" s="164">
        <v>0</v>
      </c>
      <c r="F21" s="115"/>
      <c r="G21" s="105"/>
    </row>
    <row r="22" spans="1:7" s="42" customFormat="1" ht="18" customHeight="1" x14ac:dyDescent="0.3">
      <c r="A22" s="312"/>
      <c r="B22" s="102" t="s">
        <v>9</v>
      </c>
      <c r="C22" s="127"/>
      <c r="D22" s="192">
        <f>SUM(D15:D21)</f>
        <v>112381.10678081008</v>
      </c>
      <c r="E22" s="192">
        <f>SUM(E15:E21)</f>
        <v>90902.261040742669</v>
      </c>
      <c r="F22" s="112"/>
      <c r="G22" s="107"/>
    </row>
    <row r="23" spans="1:7" s="41" customFormat="1" ht="24.95" customHeight="1" x14ac:dyDescent="0.3">
      <c r="A23" s="314"/>
      <c r="B23" s="103" t="s">
        <v>131</v>
      </c>
      <c r="C23" s="127"/>
      <c r="D23" s="193">
        <f>SUM(D14,D22)</f>
        <v>181145.15850081007</v>
      </c>
      <c r="E23" s="193">
        <f>SUM(E14,E22)</f>
        <v>272124.70608074265</v>
      </c>
      <c r="F23" s="112"/>
      <c r="G23" s="105"/>
    </row>
    <row r="24" spans="1:7" s="41" customFormat="1" ht="24.95" customHeight="1" x14ac:dyDescent="0.3">
      <c r="A24" s="314"/>
      <c r="B24" s="104"/>
      <c r="C24" s="128"/>
      <c r="F24" s="112"/>
      <c r="G24" s="105"/>
    </row>
    <row r="25" spans="1:7" s="41" customFormat="1" ht="18" customHeight="1" x14ac:dyDescent="0.3">
      <c r="A25" s="314"/>
      <c r="B25" s="296" t="s">
        <v>68</v>
      </c>
      <c r="C25" s="125"/>
      <c r="D25" s="183" t="str">
        <f>D7</f>
        <v>Program Year 1 Total</v>
      </c>
      <c r="E25" s="183" t="str">
        <f>E7</f>
        <v>Program Year 2 Total</v>
      </c>
      <c r="F25" s="117"/>
    </row>
    <row r="26" spans="1:7" s="41" customFormat="1" ht="31.5" x14ac:dyDescent="0.3">
      <c r="A26" s="176" t="s">
        <v>108</v>
      </c>
      <c r="B26" s="269" t="s">
        <v>12</v>
      </c>
      <c r="C26" s="126"/>
      <c r="D26" s="190">
        <v>28652.001536214506</v>
      </c>
      <c r="E26" s="190">
        <v>32462.497904201991</v>
      </c>
      <c r="F26" s="114"/>
      <c r="G26" s="13"/>
    </row>
    <row r="27" spans="1:7" s="41" customFormat="1" ht="18" customHeight="1" x14ac:dyDescent="0.3">
      <c r="A27" s="311">
        <v>0.91</v>
      </c>
      <c r="B27" s="269" t="s">
        <v>110</v>
      </c>
      <c r="C27" s="126"/>
      <c r="D27" s="190">
        <v>59268.70355705588</v>
      </c>
      <c r="E27" s="190">
        <v>89061</v>
      </c>
      <c r="F27" s="115"/>
      <c r="G27" s="105"/>
    </row>
    <row r="28" spans="1:7" s="41" customFormat="1" ht="18" customHeight="1" x14ac:dyDescent="0.3">
      <c r="A28" s="311">
        <v>0.91</v>
      </c>
      <c r="B28" s="269" t="s">
        <v>13</v>
      </c>
      <c r="C28" s="126"/>
      <c r="D28" s="190">
        <v>6741.9311434090578</v>
      </c>
      <c r="E28" s="190">
        <v>7638.556257110512</v>
      </c>
      <c r="F28" s="115"/>
      <c r="G28" s="105"/>
    </row>
    <row r="29" spans="1:7" s="41" customFormat="1" ht="18" customHeight="1" x14ac:dyDescent="0.3">
      <c r="A29" s="311">
        <v>0.91</v>
      </c>
      <c r="B29" s="269" t="s">
        <v>14</v>
      </c>
      <c r="C29" s="126"/>
      <c r="D29" s="190">
        <v>4980.1220771334993</v>
      </c>
      <c r="E29" s="190">
        <v>5642.4401027369604</v>
      </c>
      <c r="F29" s="115"/>
      <c r="G29" s="105"/>
    </row>
    <row r="30" spans="1:7" s="41" customFormat="1" ht="18" customHeight="1" x14ac:dyDescent="0.3">
      <c r="A30" s="311">
        <v>0.91</v>
      </c>
      <c r="B30" s="269" t="s">
        <v>61</v>
      </c>
      <c r="C30" s="126"/>
      <c r="D30" s="190">
        <v>6000</v>
      </c>
      <c r="E30" s="190">
        <v>11400.000000000004</v>
      </c>
      <c r="F30" s="115"/>
      <c r="G30" s="105"/>
    </row>
    <row r="31" spans="1:7" s="41" customFormat="1" ht="18" customHeight="1" x14ac:dyDescent="0.3">
      <c r="A31" s="311">
        <v>0.91</v>
      </c>
      <c r="B31" s="269" t="s">
        <v>103</v>
      </c>
      <c r="C31" s="126"/>
      <c r="D31" s="353" t="s">
        <v>109</v>
      </c>
      <c r="E31" s="353" t="s">
        <v>109</v>
      </c>
      <c r="F31" s="115"/>
      <c r="G31" s="105"/>
    </row>
    <row r="32" spans="1:7" s="41" customFormat="1" ht="18" customHeight="1" x14ac:dyDescent="0.3">
      <c r="A32" s="313">
        <v>1</v>
      </c>
      <c r="B32" s="101" t="s">
        <v>8</v>
      </c>
      <c r="C32" s="127"/>
      <c r="D32" s="106">
        <f>SUM(D26:D31)</f>
        <v>105642.75831381296</v>
      </c>
      <c r="E32" s="106">
        <f>SUM(E26:E31)</f>
        <v>146204.49426404946</v>
      </c>
      <c r="F32" s="115"/>
      <c r="G32" s="105"/>
    </row>
    <row r="33" spans="1:7" s="42" customFormat="1" ht="18" customHeight="1" x14ac:dyDescent="0.3">
      <c r="A33" s="312"/>
      <c r="B33" s="56" t="str">
        <f t="shared" ref="B33:B39" si="0">B15</f>
        <v>Lighting</v>
      </c>
      <c r="C33" s="126"/>
      <c r="D33" s="164">
        <v>24923.139750000006</v>
      </c>
      <c r="E33" s="164">
        <v>10266.356250000001</v>
      </c>
      <c r="F33" s="116"/>
      <c r="G33" s="107"/>
    </row>
    <row r="34" spans="1:7" s="41" customFormat="1" ht="18" customHeight="1" x14ac:dyDescent="0.3">
      <c r="A34" s="313">
        <v>0.75</v>
      </c>
      <c r="B34" s="56" t="str">
        <f t="shared" si="0"/>
        <v>Efficient Products</v>
      </c>
      <c r="C34" s="126"/>
      <c r="D34" s="164">
        <v>4759.9436928993491</v>
      </c>
      <c r="E34" s="164">
        <v>4759.9436928993455</v>
      </c>
      <c r="F34" s="115"/>
      <c r="G34" s="105"/>
    </row>
    <row r="35" spans="1:7" s="41" customFormat="1" ht="18" customHeight="1" x14ac:dyDescent="0.3">
      <c r="A35" s="313">
        <v>1</v>
      </c>
      <c r="B35" s="56" t="str">
        <f t="shared" si="0"/>
        <v>HVAC</v>
      </c>
      <c r="C35" s="126"/>
      <c r="D35" s="164">
        <v>31399.415941221683</v>
      </c>
      <c r="E35" s="164">
        <v>22319.599581735143</v>
      </c>
      <c r="F35" s="115"/>
      <c r="G35" s="105"/>
    </row>
    <row r="36" spans="1:7" s="41" customFormat="1" ht="18" customHeight="1" x14ac:dyDescent="0.3">
      <c r="A36" s="313">
        <v>0.83</v>
      </c>
      <c r="B36" s="56" t="str">
        <f t="shared" si="0"/>
        <v>Smart Thermostats</v>
      </c>
      <c r="C36" s="126"/>
      <c r="D36" s="164">
        <v>2087.3721792000001</v>
      </c>
      <c r="E36" s="164">
        <v>2087.3721792000001</v>
      </c>
      <c r="F36" s="115"/>
      <c r="G36" s="105"/>
    </row>
    <row r="37" spans="1:7" s="41" customFormat="1" ht="18" customHeight="1" x14ac:dyDescent="0.3">
      <c r="A37" s="313">
        <v>0.83</v>
      </c>
      <c r="B37" s="56" t="str">
        <f t="shared" si="0"/>
        <v>Low Income</v>
      </c>
      <c r="C37" s="126"/>
      <c r="D37" s="164">
        <v>5398.9203306083909</v>
      </c>
      <c r="E37" s="164">
        <v>5013.2096192864983</v>
      </c>
      <c r="F37" s="115"/>
      <c r="G37" s="105"/>
    </row>
    <row r="38" spans="1:7" s="41" customFormat="1" ht="18" customHeight="1" x14ac:dyDescent="0.3">
      <c r="A38" s="313">
        <v>1</v>
      </c>
      <c r="B38" s="56" t="str">
        <f t="shared" si="0"/>
        <v>Kits</v>
      </c>
      <c r="C38" s="126"/>
      <c r="D38" s="164">
        <v>6194.0088125741604</v>
      </c>
      <c r="E38" s="164">
        <v>6213.8071432905608</v>
      </c>
      <c r="F38" s="115"/>
      <c r="G38" s="105"/>
    </row>
    <row r="39" spans="1:7" s="41" customFormat="1" ht="18" customHeight="1" x14ac:dyDescent="0.3">
      <c r="A39" s="313">
        <v>0.85</v>
      </c>
      <c r="B39" s="56" t="str">
        <f t="shared" si="0"/>
        <v>Home Energy Report</v>
      </c>
      <c r="C39" s="126"/>
      <c r="D39" s="164">
        <v>33750</v>
      </c>
      <c r="E39" s="164">
        <v>0</v>
      </c>
      <c r="F39" s="115"/>
      <c r="G39" s="105"/>
    </row>
    <row r="40" spans="1:7" s="41" customFormat="1" ht="18" customHeight="1" x14ac:dyDescent="0.3">
      <c r="A40" s="313">
        <v>1</v>
      </c>
      <c r="B40" s="102" t="s">
        <v>9</v>
      </c>
      <c r="C40" s="127"/>
      <c r="D40" s="108">
        <f>SUM(D33:D39)</f>
        <v>108512.80070650359</v>
      </c>
      <c r="E40" s="108">
        <f>SUM(E33:E39)</f>
        <v>50660.288466411548</v>
      </c>
      <c r="F40" s="115"/>
      <c r="G40" s="105"/>
    </row>
    <row r="41" spans="1:7" s="42" customFormat="1" ht="18" customHeight="1" x14ac:dyDescent="0.3">
      <c r="A41" s="38"/>
      <c r="B41" s="103" t="s">
        <v>131</v>
      </c>
      <c r="C41" s="127"/>
      <c r="D41" s="109">
        <f>SUM(D32,D40)</f>
        <v>214155.55902031655</v>
      </c>
      <c r="E41" s="109">
        <f>SUM(E32,E40)</f>
        <v>196864.78273046101</v>
      </c>
      <c r="F41" s="112"/>
      <c r="G41" s="107"/>
    </row>
    <row r="42" spans="1:7" s="41" customFormat="1" ht="24.95" customHeight="1" x14ac:dyDescent="0.3">
      <c r="A42" s="38"/>
      <c r="B42" s="104"/>
      <c r="C42" s="128"/>
      <c r="F42" s="112"/>
      <c r="G42" s="105"/>
    </row>
    <row r="43" spans="1:7" s="41" customFormat="1" ht="24.95" customHeight="1" x14ac:dyDescent="0.3">
      <c r="A43" s="38"/>
      <c r="B43" s="296" t="s">
        <v>69</v>
      </c>
      <c r="C43" s="125"/>
      <c r="D43" s="183" t="str">
        <f>D25</f>
        <v>Program Year 1 Total</v>
      </c>
      <c r="E43" s="183" t="str">
        <f>E25</f>
        <v>Program Year 2 Total</v>
      </c>
      <c r="F43" s="112"/>
      <c r="G43" s="105"/>
    </row>
    <row r="44" spans="1:7" s="41" customFormat="1" ht="18" customHeight="1" x14ac:dyDescent="0.3">
      <c r="A44" s="38"/>
      <c r="B44" s="269" t="s">
        <v>12</v>
      </c>
      <c r="C44" s="126"/>
      <c r="D44" s="215">
        <f t="shared" ref="D44:E59" si="1">D8-D26</f>
        <v>-1642.5117562145024</v>
      </c>
      <c r="E44" s="215">
        <f t="shared" si="1"/>
        <v>56116.138605798005</v>
      </c>
      <c r="F44" s="117"/>
    </row>
    <row r="45" spans="1:7" s="41" customFormat="1" ht="18.75" x14ac:dyDescent="0.3">
      <c r="A45" s="38"/>
      <c r="B45" s="269" t="s">
        <v>110</v>
      </c>
      <c r="C45" s="126"/>
      <c r="D45" s="215">
        <f t="shared" si="1"/>
        <v>-21441.938217055882</v>
      </c>
      <c r="E45" s="215">
        <f t="shared" si="1"/>
        <v>-28029.013529999997</v>
      </c>
      <c r="F45" s="114"/>
      <c r="G45" s="13"/>
    </row>
    <row r="46" spans="1:7" s="41" customFormat="1" ht="18" customHeight="1" x14ac:dyDescent="0.3">
      <c r="A46" s="314"/>
      <c r="B46" s="269" t="s">
        <v>13</v>
      </c>
      <c r="C46" s="126"/>
      <c r="D46" s="215">
        <f t="shared" si="1"/>
        <v>-6639.0975034090579</v>
      </c>
      <c r="E46" s="215">
        <f t="shared" si="1"/>
        <v>-4532.5861171105116</v>
      </c>
      <c r="F46" s="115"/>
      <c r="G46" s="105"/>
    </row>
    <row r="47" spans="1:7" s="41" customFormat="1" ht="18" customHeight="1" x14ac:dyDescent="0.3">
      <c r="A47" s="314"/>
      <c r="B47" s="269" t="s">
        <v>14</v>
      </c>
      <c r="C47" s="126"/>
      <c r="D47" s="215">
        <f t="shared" si="1"/>
        <v>-3307.8014271334987</v>
      </c>
      <c r="E47" s="215">
        <f t="shared" si="1"/>
        <v>17937.262407263039</v>
      </c>
      <c r="F47" s="115"/>
      <c r="G47" s="105"/>
    </row>
    <row r="48" spans="1:7" s="41" customFormat="1" ht="18" customHeight="1" x14ac:dyDescent="0.3">
      <c r="A48" s="314"/>
      <c r="B48" s="269" t="s">
        <v>61</v>
      </c>
      <c r="C48" s="126"/>
      <c r="D48" s="215">
        <f t="shared" si="1"/>
        <v>-3847.3576900000003</v>
      </c>
      <c r="E48" s="215">
        <f t="shared" si="1"/>
        <v>-6473.8505900000036</v>
      </c>
      <c r="F48" s="115"/>
      <c r="G48" s="105"/>
    </row>
    <row r="49" spans="1:7" s="41" customFormat="1" ht="18" customHeight="1" x14ac:dyDescent="0.3">
      <c r="A49" s="314"/>
      <c r="B49" s="269" t="s">
        <v>103</v>
      </c>
      <c r="C49" s="126"/>
      <c r="D49" s="353" t="s">
        <v>109</v>
      </c>
      <c r="E49" s="353" t="s">
        <v>109</v>
      </c>
      <c r="F49" s="115"/>
      <c r="G49" s="105"/>
    </row>
    <row r="50" spans="1:7" s="41" customFormat="1" ht="18" customHeight="1" x14ac:dyDescent="0.3">
      <c r="A50" s="314"/>
      <c r="B50" s="101" t="s">
        <v>8</v>
      </c>
      <c r="C50" s="127"/>
      <c r="D50" s="216">
        <f t="shared" si="1"/>
        <v>-36878.706593812967</v>
      </c>
      <c r="E50" s="216">
        <f t="shared" si="1"/>
        <v>35017.950775950536</v>
      </c>
      <c r="F50" s="115"/>
      <c r="G50" s="105"/>
    </row>
    <row r="51" spans="1:7" s="41" customFormat="1" ht="18" customHeight="1" x14ac:dyDescent="0.3">
      <c r="A51" s="314"/>
      <c r="B51" s="56" t="str">
        <f t="shared" ref="B51:B57" si="2">B15</f>
        <v>Lighting</v>
      </c>
      <c r="C51" s="126"/>
      <c r="D51" s="217">
        <f t="shared" si="1"/>
        <v>487.25191303396059</v>
      </c>
      <c r="E51" s="217">
        <f t="shared" si="1"/>
        <v>11540.066403964214</v>
      </c>
      <c r="F51" s="115"/>
      <c r="G51" s="105"/>
    </row>
    <row r="52" spans="1:7" s="42" customFormat="1" ht="18" customHeight="1" x14ac:dyDescent="0.3">
      <c r="A52" s="312"/>
      <c r="B52" s="56" t="str">
        <f t="shared" si="2"/>
        <v>Efficient Products</v>
      </c>
      <c r="C52" s="126"/>
      <c r="D52" s="217">
        <f t="shared" si="1"/>
        <v>-1876.8661958557391</v>
      </c>
      <c r="E52" s="217">
        <f t="shared" si="1"/>
        <v>-119.22149165117662</v>
      </c>
      <c r="F52" s="116"/>
      <c r="G52" s="107"/>
    </row>
    <row r="53" spans="1:7" s="41" customFormat="1" ht="18" customHeight="1" x14ac:dyDescent="0.3">
      <c r="A53" s="314"/>
      <c r="B53" s="56" t="str">
        <f t="shared" si="2"/>
        <v>HVAC</v>
      </c>
      <c r="C53" s="126"/>
      <c r="D53" s="217">
        <f t="shared" si="1"/>
        <v>9623.5322647945577</v>
      </c>
      <c r="E53" s="217">
        <f t="shared" si="1"/>
        <v>25766.012759264857</v>
      </c>
      <c r="F53" s="115"/>
      <c r="G53" s="105"/>
    </row>
    <row r="54" spans="1:7" s="41" customFormat="1" ht="18" customHeight="1" x14ac:dyDescent="0.3">
      <c r="A54" s="314"/>
      <c r="B54" s="56" t="str">
        <f t="shared" si="2"/>
        <v>Smart Thermostats</v>
      </c>
      <c r="C54" s="126"/>
      <c r="D54" s="217">
        <f t="shared" si="1"/>
        <v>1056.9998207999997</v>
      </c>
      <c r="E54" s="217">
        <f t="shared" si="1"/>
        <v>3126.5334408000003</v>
      </c>
      <c r="F54" s="115"/>
      <c r="G54" s="105"/>
    </row>
    <row r="55" spans="1:7" s="41" customFormat="1" ht="18" customHeight="1" x14ac:dyDescent="0.3">
      <c r="A55" s="314"/>
      <c r="B55" s="56" t="str">
        <f t="shared" si="2"/>
        <v>Low Income</v>
      </c>
      <c r="C55" s="126"/>
      <c r="D55" s="217">
        <f t="shared" si="1"/>
        <v>-3299.5109409198994</v>
      </c>
      <c r="E55" s="217">
        <f t="shared" si="1"/>
        <v>110.11801042450224</v>
      </c>
      <c r="F55" s="115"/>
      <c r="G55" s="105"/>
    </row>
    <row r="56" spans="1:7" s="41" customFormat="1" ht="18" customHeight="1" x14ac:dyDescent="0.3">
      <c r="A56" s="314"/>
      <c r="B56" s="56" t="str">
        <f t="shared" si="2"/>
        <v>Kits</v>
      </c>
      <c r="C56" s="126"/>
      <c r="D56" s="217">
        <f t="shared" si="1"/>
        <v>-2123.1007875463888</v>
      </c>
      <c r="E56" s="217">
        <f t="shared" si="1"/>
        <v>-181.53654847129292</v>
      </c>
      <c r="F56" s="115"/>
      <c r="G56" s="105"/>
    </row>
    <row r="57" spans="1:7" s="41" customFormat="1" ht="18" customHeight="1" x14ac:dyDescent="0.3">
      <c r="A57" s="314"/>
      <c r="B57" s="56" t="str">
        <f t="shared" si="2"/>
        <v>Home Energy Report</v>
      </c>
      <c r="C57" s="126"/>
      <c r="D57" s="217">
        <f t="shared" si="1"/>
        <v>0</v>
      </c>
      <c r="E57" s="217">
        <f t="shared" si="1"/>
        <v>0</v>
      </c>
      <c r="F57" s="115"/>
      <c r="G57" s="105"/>
    </row>
    <row r="58" spans="1:7" s="41" customFormat="1" ht="18" customHeight="1" x14ac:dyDescent="0.3">
      <c r="A58" s="314"/>
      <c r="B58" s="102" t="s">
        <v>9</v>
      </c>
      <c r="C58" s="127"/>
      <c r="D58" s="218">
        <f t="shared" si="1"/>
        <v>3868.3060743064852</v>
      </c>
      <c r="E58" s="218">
        <f t="shared" si="1"/>
        <v>40241.972574331121</v>
      </c>
      <c r="F58" s="115"/>
      <c r="G58" s="105"/>
    </row>
    <row r="59" spans="1:7" s="41" customFormat="1" ht="18" customHeight="1" x14ac:dyDescent="0.3">
      <c r="A59" s="314"/>
      <c r="B59" s="103" t="s">
        <v>18</v>
      </c>
      <c r="C59" s="127"/>
      <c r="D59" s="219">
        <f t="shared" si="1"/>
        <v>-33010.400519506482</v>
      </c>
      <c r="E59" s="219">
        <f t="shared" si="1"/>
        <v>75259.923350281635</v>
      </c>
      <c r="F59" s="115"/>
      <c r="G59" s="105"/>
    </row>
    <row r="60" spans="1:7" s="42" customFormat="1" ht="18" customHeight="1" x14ac:dyDescent="0.3">
      <c r="A60" s="312"/>
      <c r="B60" s="104"/>
      <c r="C60" s="128"/>
      <c r="D60" s="41"/>
      <c r="E60" s="41"/>
      <c r="F60" s="112"/>
      <c r="G60" s="107"/>
    </row>
    <row r="61" spans="1:7" s="41" customFormat="1" ht="24.95" customHeight="1" x14ac:dyDescent="0.3">
      <c r="A61" s="314"/>
      <c r="B61" s="296" t="s">
        <v>70</v>
      </c>
      <c r="C61" s="125"/>
      <c r="D61" s="183" t="str">
        <f>D43</f>
        <v>Program Year 1 Total</v>
      </c>
      <c r="E61" s="183" t="str">
        <f>E43</f>
        <v>Program Year 2 Total</v>
      </c>
      <c r="F61" s="112"/>
      <c r="G61" s="105"/>
    </row>
    <row r="62" spans="1:7" s="41" customFormat="1" ht="24.95" customHeight="1" x14ac:dyDescent="0.3">
      <c r="A62" s="314"/>
      <c r="B62" s="269" t="s">
        <v>12</v>
      </c>
      <c r="C62" s="126"/>
      <c r="D62" s="178">
        <f>(IF(D$23=0,"",D8/D26-1))</f>
        <v>-5.7326248364829246E-2</v>
      </c>
      <c r="E62" s="178">
        <f>(IF(E44=0,"",E8/E26-1))</f>
        <v>1.7286451206373203</v>
      </c>
      <c r="F62" s="112"/>
      <c r="G62" s="105"/>
    </row>
    <row r="63" spans="1:7" s="41" customFormat="1" ht="18" customHeight="1" x14ac:dyDescent="0.3">
      <c r="A63" s="314"/>
      <c r="B63" s="269" t="s">
        <v>110</v>
      </c>
      <c r="C63" s="126"/>
      <c r="D63" s="178">
        <f>(IF(D$23=0,"",D9/D27-1))</f>
        <v>-0.36177505040943725</v>
      </c>
      <c r="E63" s="178">
        <f>(IF(E45=0,"",E9/E27-1))</f>
        <v>-0.31471703136052809</v>
      </c>
      <c r="F63" s="117"/>
    </row>
    <row r="64" spans="1:7" s="41" customFormat="1" ht="18.75" x14ac:dyDescent="0.3">
      <c r="A64" s="314"/>
      <c r="B64" s="269" t="s">
        <v>13</v>
      </c>
      <c r="C64" s="126"/>
      <c r="D64" s="178">
        <f>(IF(D$23=0,"",D10/D28-1))</f>
        <v>-0.98474715362518483</v>
      </c>
      <c r="E64" s="178">
        <f>(IF(E46=0,"",E10/E28-1))</f>
        <v>-0.59338256661934752</v>
      </c>
      <c r="F64" s="114"/>
      <c r="G64" s="13"/>
    </row>
    <row r="65" spans="1:7" s="41" customFormat="1" ht="18" customHeight="1" x14ac:dyDescent="0.3">
      <c r="A65" s="314"/>
      <c r="B65" s="269" t="s">
        <v>14</v>
      </c>
      <c r="C65" s="126"/>
      <c r="D65" s="178">
        <f>(IF(D$23=0,"",D11/D29-1))</f>
        <v>-0.66420087216766199</v>
      </c>
      <c r="E65" s="178">
        <f>(IF(E47=0,"",E11/E29-1))</f>
        <v>3.1789903092745755</v>
      </c>
      <c r="F65" s="208"/>
      <c r="G65" s="209"/>
    </row>
    <row r="66" spans="1:7" s="41" customFormat="1" ht="18" customHeight="1" x14ac:dyDescent="0.3">
      <c r="A66" s="314"/>
      <c r="B66" s="269" t="s">
        <v>61</v>
      </c>
      <c r="C66" s="126"/>
      <c r="D66" s="178">
        <f>(IF(D$23=0,"",D12/D30-1))</f>
        <v>-0.64122628166666673</v>
      </c>
      <c r="E66" s="178">
        <f>(IF(E48=0,"",E12/E30-1))</f>
        <v>-0.56788163070175446</v>
      </c>
      <c r="F66" s="208"/>
      <c r="G66" s="209"/>
    </row>
    <row r="67" spans="1:7" s="41" customFormat="1" ht="18" customHeight="1" x14ac:dyDescent="0.3">
      <c r="A67" s="314"/>
      <c r="B67" s="269" t="s">
        <v>103</v>
      </c>
      <c r="C67" s="126"/>
      <c r="D67" s="178" t="s">
        <v>109</v>
      </c>
      <c r="E67" s="178" t="s">
        <v>109</v>
      </c>
      <c r="F67" s="208"/>
      <c r="G67" s="209"/>
    </row>
    <row r="68" spans="1:7" s="41" customFormat="1" ht="18" customHeight="1" x14ac:dyDescent="0.3">
      <c r="A68" s="314"/>
      <c r="B68" s="101" t="s">
        <v>8</v>
      </c>
      <c r="C68" s="127"/>
      <c r="D68" s="179">
        <f t="shared" ref="D68:D74" si="3">(IF(D$23=0,"",D14/D32-1))</f>
        <v>-0.34908882712305156</v>
      </c>
      <c r="E68" s="179">
        <f t="shared" ref="E68:E74" si="4">(IF(E50=0,"",E14/E32-1))</f>
        <v>0.23951350437085139</v>
      </c>
      <c r="F68" s="208"/>
      <c r="G68" s="209"/>
    </row>
    <row r="69" spans="1:7" s="41" customFormat="1" ht="18" customHeight="1" x14ac:dyDescent="0.3">
      <c r="A69" s="314"/>
      <c r="B69" s="56" t="str">
        <f>B15</f>
        <v>Lighting</v>
      </c>
      <c r="C69" s="126"/>
      <c r="D69" s="180">
        <f t="shared" si="3"/>
        <v>1.9550181795773058E-2</v>
      </c>
      <c r="E69" s="180">
        <f t="shared" si="4"/>
        <v>1.1240664285309809</v>
      </c>
      <c r="F69" s="208"/>
      <c r="G69" s="209"/>
    </row>
    <row r="70" spans="1:7" s="41" customFormat="1" ht="18" customHeight="1" x14ac:dyDescent="0.3">
      <c r="A70" s="314"/>
      <c r="B70" s="56" t="str">
        <f t="shared" ref="B70:B75" si="5">B16</f>
        <v>Efficient Products</v>
      </c>
      <c r="C70" s="126"/>
      <c r="D70" s="180">
        <f t="shared" si="3"/>
        <v>-0.39430428529134831</v>
      </c>
      <c r="E70" s="180">
        <f t="shared" si="4"/>
        <v>-2.5046828144002053E-2</v>
      </c>
      <c r="F70" s="208"/>
      <c r="G70" s="209"/>
    </row>
    <row r="71" spans="1:7" s="42" customFormat="1" ht="18" customHeight="1" x14ac:dyDescent="0.3">
      <c r="A71" s="312"/>
      <c r="B71" s="56" t="str">
        <f t="shared" si="5"/>
        <v>HVAC</v>
      </c>
      <c r="C71" s="126"/>
      <c r="D71" s="180">
        <f t="shared" si="3"/>
        <v>0.30648762011399788</v>
      </c>
      <c r="E71" s="180">
        <f t="shared" si="4"/>
        <v>1.1544119626747258</v>
      </c>
      <c r="F71" s="210"/>
      <c r="G71" s="211"/>
    </row>
    <row r="72" spans="1:7" s="41" customFormat="1" ht="18" customHeight="1" x14ac:dyDescent="0.3">
      <c r="A72" s="314"/>
      <c r="B72" s="56" t="str">
        <f t="shared" si="5"/>
        <v>Smart Thermostats</v>
      </c>
      <c r="C72" s="126"/>
      <c r="D72" s="180">
        <f t="shared" si="3"/>
        <v>0.50637822585385917</v>
      </c>
      <c r="E72" s="180">
        <f t="shared" si="4"/>
        <v>1.497832284992064</v>
      </c>
      <c r="F72" s="208"/>
      <c r="G72" s="209"/>
    </row>
    <row r="73" spans="1:7" s="41" customFormat="1" ht="18" customHeight="1" x14ac:dyDescent="0.3">
      <c r="A73" s="314"/>
      <c r="B73" s="56" t="str">
        <f t="shared" si="5"/>
        <v>Low Income</v>
      </c>
      <c r="C73" s="126"/>
      <c r="D73" s="180">
        <f t="shared" si="3"/>
        <v>-0.61114273574547928</v>
      </c>
      <c r="E73" s="180">
        <f t="shared" si="4"/>
        <v>2.1965570719577165E-2</v>
      </c>
      <c r="F73" s="208"/>
      <c r="G73" s="209"/>
    </row>
    <row r="74" spans="1:7" s="41" customFormat="1" ht="18" customHeight="1" x14ac:dyDescent="0.3">
      <c r="A74" s="314"/>
      <c r="B74" s="56" t="str">
        <f t="shared" si="5"/>
        <v>Kits</v>
      </c>
      <c r="C74" s="126"/>
      <c r="D74" s="180">
        <f t="shared" si="3"/>
        <v>-0.34276683353055348</v>
      </c>
      <c r="E74" s="180">
        <f t="shared" si="4"/>
        <v>-2.9215027805829075E-2</v>
      </c>
      <c r="F74" s="208"/>
      <c r="G74" s="209"/>
    </row>
    <row r="75" spans="1:7" s="41" customFormat="1" ht="18" customHeight="1" x14ac:dyDescent="0.3">
      <c r="A75" s="314"/>
      <c r="B75" s="56" t="str">
        <f t="shared" si="5"/>
        <v>Home Energy Report</v>
      </c>
      <c r="C75" s="126"/>
      <c r="D75" s="180" t="s">
        <v>109</v>
      </c>
      <c r="E75" s="180" t="s">
        <v>109</v>
      </c>
      <c r="F75" s="208"/>
      <c r="G75" s="209"/>
    </row>
    <row r="76" spans="1:7" s="41" customFormat="1" ht="18" customHeight="1" x14ac:dyDescent="0.3">
      <c r="A76" s="314"/>
      <c r="B76" s="102" t="s">
        <v>9</v>
      </c>
      <c r="C76" s="127"/>
      <c r="D76" s="181">
        <f>(IF(D$23=0,"",D22/D40-1))</f>
        <v>3.5648384790741394E-2</v>
      </c>
      <c r="E76" s="181">
        <f>(IF(E58=0,"",E22/E40-1))</f>
        <v>0.79434945580722638</v>
      </c>
      <c r="F76" s="208"/>
      <c r="G76" s="209"/>
    </row>
    <row r="77" spans="1:7" s="41" customFormat="1" ht="18" customHeight="1" x14ac:dyDescent="0.3">
      <c r="A77" s="314"/>
      <c r="B77" s="103" t="s">
        <v>129</v>
      </c>
      <c r="C77" s="127"/>
      <c r="D77" s="182">
        <f>(IF(D$23=0,"",D23/D41-1))</f>
        <v>-0.15414216035538375</v>
      </c>
      <c r="E77" s="182">
        <f>(IF(E59=0,"",E23/E41-1))</f>
        <v>0.3822924664657994</v>
      </c>
      <c r="F77" s="208"/>
      <c r="G77" s="209"/>
    </row>
    <row r="78" spans="1:7" s="41" customFormat="1" ht="18" customHeight="1" x14ac:dyDescent="0.3">
      <c r="A78" s="314"/>
      <c r="B78" s="80"/>
      <c r="C78" s="113"/>
      <c r="D78" s="39"/>
      <c r="E78" s="39"/>
      <c r="F78" s="208"/>
      <c r="G78" s="209"/>
    </row>
    <row r="79" spans="1:7" s="42" customFormat="1" ht="18" customHeight="1" x14ac:dyDescent="0.3">
      <c r="A79" s="312"/>
      <c r="B79" s="121"/>
      <c r="C79" s="129"/>
      <c r="D79" s="80"/>
      <c r="E79" s="80"/>
      <c r="F79" s="210"/>
      <c r="G79" s="211"/>
    </row>
    <row r="80" spans="1:7" s="41" customFormat="1" ht="24.95" customHeight="1" x14ac:dyDescent="0.3">
      <c r="A80" s="314"/>
      <c r="B80" s="80"/>
      <c r="C80" s="113"/>
      <c r="D80" s="39"/>
      <c r="E80" s="39"/>
      <c r="F80" s="210"/>
      <c r="G80" s="212"/>
    </row>
    <row r="81" spans="1:9" s="41" customFormat="1" ht="47.25" x14ac:dyDescent="0.3">
      <c r="A81" s="314"/>
      <c r="B81" s="121" t="s">
        <v>66</v>
      </c>
      <c r="C81" s="113"/>
      <c r="D81" s="39"/>
      <c r="E81" s="39"/>
      <c r="F81" s="210"/>
      <c r="G81" s="212"/>
    </row>
    <row r="83" spans="1:9" x14ac:dyDescent="0.25">
      <c r="F83" s="80"/>
      <c r="G83" s="80"/>
      <c r="H83" s="80"/>
      <c r="I83" s="118"/>
    </row>
  </sheetData>
  <mergeCells count="1">
    <mergeCell ref="B2:B5"/>
  </mergeCells>
  <pageMargins left="1" right="1" top="1" bottom="1" header="0.5" footer="0.5"/>
  <pageSetup scale="37" orientation="portrait" r:id="rId1"/>
  <headerFooter>
    <oddFooter xml:space="preserve">&amp;C&amp;16Tab 03 of 12&amp;RExhibit 1 </oddFooter>
  </headerFooter>
  <rowBreaks count="1" manualBreakCount="1">
    <brk id="90" max="16383" man="1"/>
  </rowBreaks>
  <colBreaks count="2" manualBreakCount="2">
    <brk id="9" max="80" man="1"/>
    <brk id="12" min="1" max="7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83"/>
  <sheetViews>
    <sheetView view="pageLayout" topLeftCell="A84" zoomScale="70" zoomScaleNormal="80" zoomScaleSheetLayoutView="80" zoomScalePageLayoutView="70" workbookViewId="0">
      <selection activeCell="D49" sqref="D49:E49"/>
    </sheetView>
  </sheetViews>
  <sheetFormatPr defaultRowHeight="15" x14ac:dyDescent="0.25"/>
  <cols>
    <col min="2" max="2" width="63.85546875" style="80" customWidth="1"/>
    <col min="3" max="3" width="1.7109375" style="119" customWidth="1"/>
    <col min="4" max="4" width="34.7109375" style="39" customWidth="1"/>
    <col min="5" max="5" width="37.85546875" style="39" customWidth="1"/>
    <col min="6" max="6" width="17.85546875" style="39" bestFit="1" customWidth="1"/>
    <col min="7" max="7" width="17.5703125" style="39" bestFit="1" customWidth="1"/>
    <col min="8" max="8" width="25.28515625" style="39" customWidth="1"/>
    <col min="9" max="10" width="1.7109375" style="39" customWidth="1"/>
    <col min="11" max="16384" width="9.140625" style="39"/>
  </cols>
  <sheetData>
    <row r="1" spans="2:10" s="46" customFormat="1" ht="5.25" customHeight="1" thickBot="1" x14ac:dyDescent="0.55000000000000004">
      <c r="B1" s="223"/>
      <c r="C1" s="223"/>
      <c r="D1" s="224"/>
      <c r="E1" s="224"/>
      <c r="F1" s="123"/>
      <c r="G1" s="123"/>
      <c r="H1" s="123"/>
      <c r="I1" s="5"/>
      <c r="J1" s="5"/>
    </row>
    <row r="2" spans="2:10" ht="30" customHeight="1" x14ac:dyDescent="0.4">
      <c r="B2" s="437" t="s">
        <v>186</v>
      </c>
      <c r="C2" s="124"/>
      <c r="D2" s="81" t="s">
        <v>20</v>
      </c>
      <c r="E2" s="97"/>
      <c r="F2" s="30"/>
      <c r="G2" s="30"/>
      <c r="H2" s="30"/>
      <c r="I2" s="113"/>
      <c r="J2" s="113"/>
    </row>
    <row r="3" spans="2:10" ht="30" customHeight="1" x14ac:dyDescent="0.4">
      <c r="B3" s="440"/>
      <c r="C3" s="124"/>
      <c r="D3" s="89" t="str">
        <f>Costs!D3</f>
        <v>Report Date: 05/01/2018</v>
      </c>
      <c r="E3" s="98"/>
      <c r="F3" s="30"/>
      <c r="G3" s="30"/>
      <c r="H3" s="30"/>
      <c r="I3" s="113"/>
      <c r="J3" s="113"/>
    </row>
    <row r="4" spans="2:10" ht="30" customHeight="1" x14ac:dyDescent="0.4">
      <c r="B4" s="440"/>
      <c r="C4" s="124"/>
      <c r="D4" s="89" t="str">
        <f>Costs!D4</f>
        <v>Period:  03/01/17 - 02/28/18</v>
      </c>
      <c r="E4" s="98"/>
      <c r="F4" s="30"/>
      <c r="G4" s="30"/>
      <c r="H4" s="30"/>
      <c r="I4" s="113"/>
      <c r="J4" s="113"/>
    </row>
    <row r="5" spans="2:10" ht="30" customHeight="1" thickBot="1" x14ac:dyDescent="0.45">
      <c r="B5" s="441"/>
      <c r="C5" s="124"/>
      <c r="D5" s="86" t="str">
        <f>Costs!D5</f>
        <v>Portfolio Start Date: 03/01/2016</v>
      </c>
      <c r="E5" s="99"/>
      <c r="F5" s="30"/>
      <c r="G5" s="30"/>
      <c r="H5" s="30"/>
      <c r="I5" s="113"/>
      <c r="J5" s="113"/>
    </row>
    <row r="7" spans="2:10" s="41" customFormat="1" ht="36" customHeight="1" x14ac:dyDescent="0.3">
      <c r="B7" s="12" t="s">
        <v>21</v>
      </c>
      <c r="C7" s="125"/>
      <c r="D7" s="12" t="str">
        <f>'NET (as filed) Energy Savings'!D7</f>
        <v>Program Year 1 Total</v>
      </c>
      <c r="E7" s="183" t="str">
        <f>'NET (as filed) Energy Savings'!E7</f>
        <v>Program Year 2 Total</v>
      </c>
      <c r="F7" s="13"/>
      <c r="G7" s="13"/>
    </row>
    <row r="8" spans="2:10" s="41" customFormat="1" ht="18" customHeight="1" x14ac:dyDescent="0.3">
      <c r="B8" s="269" t="s">
        <v>12</v>
      </c>
      <c r="C8" s="131"/>
      <c r="D8" s="226">
        <v>5.094338785727464</v>
      </c>
      <c r="E8" s="226">
        <v>16.739172868256567</v>
      </c>
      <c r="F8" s="23"/>
      <c r="G8" s="23"/>
    </row>
    <row r="9" spans="2:10" s="41" customFormat="1" ht="18" customHeight="1" x14ac:dyDescent="0.3">
      <c r="B9" s="269" t="s">
        <v>110</v>
      </c>
      <c r="C9" s="131"/>
      <c r="D9" s="226">
        <v>11.088120109132522</v>
      </c>
      <c r="E9" s="226">
        <v>16.391930233410278</v>
      </c>
      <c r="F9" s="23"/>
      <c r="G9" s="23"/>
    </row>
    <row r="10" spans="2:10" s="41" customFormat="1" ht="18" customHeight="1" x14ac:dyDescent="0.3">
      <c r="B10" s="269" t="s">
        <v>13</v>
      </c>
      <c r="C10" s="131"/>
      <c r="D10" s="226">
        <v>1.4185273352796001E-2</v>
      </c>
      <c r="E10" s="226">
        <v>1.6914583997444772</v>
      </c>
      <c r="F10" s="23"/>
      <c r="G10" s="23"/>
    </row>
    <row r="11" spans="2:10" s="41" customFormat="1" ht="18" customHeight="1" x14ac:dyDescent="0.3">
      <c r="B11" s="269" t="s">
        <v>14</v>
      </c>
      <c r="C11" s="131"/>
      <c r="D11" s="226">
        <v>0.31578927093486497</v>
      </c>
      <c r="E11" s="226">
        <v>4.1870050869303927</v>
      </c>
      <c r="F11" s="23"/>
      <c r="G11" s="23"/>
    </row>
    <row r="12" spans="2:10" s="41" customFormat="1" ht="18" customHeight="1" x14ac:dyDescent="0.3">
      <c r="B12" s="269" t="s">
        <v>61</v>
      </c>
      <c r="C12" s="131"/>
      <c r="D12" s="226">
        <v>0.40892364892515498</v>
      </c>
      <c r="E12" s="226">
        <v>0.91426404864139799</v>
      </c>
      <c r="F12" s="23"/>
      <c r="G12" s="23"/>
    </row>
    <row r="13" spans="2:10" s="41" customFormat="1" ht="18" customHeight="1" x14ac:dyDescent="0.3">
      <c r="B13" s="269" t="s">
        <v>103</v>
      </c>
      <c r="C13" s="131"/>
      <c r="D13" s="353" t="s">
        <v>109</v>
      </c>
      <c r="E13" s="353" t="s">
        <v>109</v>
      </c>
      <c r="F13" s="23"/>
      <c r="G13" s="23"/>
    </row>
    <row r="14" spans="2:10" s="42" customFormat="1" ht="18" customHeight="1" x14ac:dyDescent="0.3">
      <c r="B14" s="135" t="s">
        <v>8</v>
      </c>
      <c r="C14" s="132"/>
      <c r="D14" s="194">
        <f>SUM(D8:D13)</f>
        <v>16.921357088072799</v>
      </c>
      <c r="E14" s="194">
        <f>SUM(E8:E13)</f>
        <v>39.923830636983112</v>
      </c>
      <c r="F14" s="24"/>
      <c r="G14" s="24"/>
    </row>
    <row r="15" spans="2:10" s="41" customFormat="1" ht="18" customHeight="1" x14ac:dyDescent="0.3">
      <c r="B15" s="56" t="s">
        <v>15</v>
      </c>
      <c r="C15" s="131"/>
      <c r="D15" s="272">
        <v>3.7925746458436427</v>
      </c>
      <c r="E15" s="272">
        <v>3.2546718197298556</v>
      </c>
      <c r="F15" s="23"/>
      <c r="G15" s="23"/>
    </row>
    <row r="16" spans="2:10" s="41" customFormat="1" ht="18" customHeight="1" x14ac:dyDescent="0.3">
      <c r="B16" s="56" t="s">
        <v>59</v>
      </c>
      <c r="C16" s="131"/>
      <c r="D16" s="272">
        <v>0.65486277041888163</v>
      </c>
      <c r="E16" s="272">
        <v>1.2779810557064368</v>
      </c>
      <c r="F16" s="23"/>
      <c r="G16" s="23"/>
    </row>
    <row r="17" spans="2:7" s="41" customFormat="1" ht="18" customHeight="1" x14ac:dyDescent="0.3">
      <c r="B17" s="56" t="s">
        <v>16</v>
      </c>
      <c r="C17" s="131"/>
      <c r="D17" s="272">
        <v>27.038773091837186</v>
      </c>
      <c r="E17" s="272">
        <v>32.049671791790601</v>
      </c>
      <c r="F17" s="23"/>
      <c r="G17" s="23"/>
    </row>
    <row r="18" spans="2:7" s="41" customFormat="1" ht="18" customHeight="1" x14ac:dyDescent="0.3">
      <c r="B18" s="56" t="s">
        <v>100</v>
      </c>
      <c r="C18" s="131"/>
      <c r="D18" s="272">
        <v>2.9790349459332002</v>
      </c>
      <c r="E18" s="272">
        <v>4.9397485560797225</v>
      </c>
      <c r="F18" s="23"/>
      <c r="G18" s="23"/>
    </row>
    <row r="19" spans="2:7" s="41" customFormat="1" ht="18" customHeight="1" x14ac:dyDescent="0.3">
      <c r="B19" s="56" t="s">
        <v>17</v>
      </c>
      <c r="C19" s="131"/>
      <c r="D19" s="272">
        <v>0.59618929131557419</v>
      </c>
      <c r="E19" s="272">
        <v>1.3454218920012779</v>
      </c>
      <c r="F19" s="23"/>
      <c r="G19" s="23"/>
    </row>
    <row r="20" spans="2:7" s="41" customFormat="1" ht="18" customHeight="1" x14ac:dyDescent="0.3">
      <c r="B20" s="56" t="s">
        <v>85</v>
      </c>
      <c r="C20" s="131"/>
      <c r="D20" s="272">
        <v>1.0224848626880285</v>
      </c>
      <c r="E20" s="272">
        <v>1.7366313669787072</v>
      </c>
      <c r="F20" s="23"/>
      <c r="G20" s="23"/>
    </row>
    <row r="21" spans="2:7" s="41" customFormat="1" ht="18" customHeight="1" x14ac:dyDescent="0.3">
      <c r="B21" s="56" t="s">
        <v>60</v>
      </c>
      <c r="C21" s="131"/>
      <c r="D21" s="272">
        <v>15.730216875</v>
      </c>
      <c r="E21" s="272">
        <v>0</v>
      </c>
      <c r="F21" s="23"/>
      <c r="G21" s="23"/>
    </row>
    <row r="22" spans="2:7" s="42" customFormat="1" ht="18" customHeight="1" x14ac:dyDescent="0.3">
      <c r="B22" s="136" t="s">
        <v>9</v>
      </c>
      <c r="C22" s="132"/>
      <c r="D22" s="270">
        <f>SUM(D15:D21)</f>
        <v>51.814136483036521</v>
      </c>
      <c r="E22" s="270">
        <f>SUM(E15:E21)</f>
        <v>44.604126482286595</v>
      </c>
      <c r="F22" s="24"/>
      <c r="G22" s="24"/>
    </row>
    <row r="23" spans="2:7" s="42" customFormat="1" ht="24.95" customHeight="1" x14ac:dyDescent="0.3">
      <c r="B23" s="154" t="s">
        <v>132</v>
      </c>
      <c r="C23" s="132"/>
      <c r="D23" s="271">
        <f>D22+D14</f>
        <v>68.735493571109316</v>
      </c>
      <c r="E23" s="271">
        <f>E22+E14</f>
        <v>84.527957119269701</v>
      </c>
      <c r="F23" s="24"/>
      <c r="G23" s="24"/>
    </row>
    <row r="24" spans="2:7" s="42" customFormat="1" ht="24.95" customHeight="1" x14ac:dyDescent="0.3">
      <c r="B24" s="104"/>
      <c r="C24" s="134"/>
      <c r="D24" s="41"/>
      <c r="E24" s="41"/>
      <c r="F24" s="24"/>
      <c r="G24" s="24"/>
    </row>
    <row r="25" spans="2:7" s="41" customFormat="1" ht="18" customHeight="1" x14ac:dyDescent="0.3">
      <c r="B25" s="12" t="s">
        <v>71</v>
      </c>
      <c r="C25" s="125"/>
      <c r="D25" s="183" t="str">
        <f>D7</f>
        <v>Program Year 1 Total</v>
      </c>
      <c r="E25" s="183" t="str">
        <f>E7</f>
        <v>Program Year 2 Total</v>
      </c>
    </row>
    <row r="26" spans="2:7" s="41" customFormat="1" ht="36" customHeight="1" x14ac:dyDescent="0.3">
      <c r="B26" s="269" t="str">
        <f t="shared" ref="B26:B31" si="0">B8</f>
        <v>Standard</v>
      </c>
      <c r="C26" s="131"/>
      <c r="D26" s="226">
        <v>5.5441375057329969</v>
      </c>
      <c r="E26" s="226">
        <v>6.2786362323943194</v>
      </c>
      <c r="F26" s="13"/>
      <c r="G26" s="13"/>
    </row>
    <row r="27" spans="2:7" s="41" customFormat="1" ht="18" customHeight="1" x14ac:dyDescent="0.3">
      <c r="B27" s="269" t="str">
        <f t="shared" si="0"/>
        <v>Custom (includes ext lighting)</v>
      </c>
      <c r="C27" s="131"/>
      <c r="D27" s="226">
        <v>13.294396193065603</v>
      </c>
      <c r="E27" s="226">
        <v>15.073218114792516</v>
      </c>
      <c r="F27" s="26"/>
      <c r="G27" s="26"/>
    </row>
    <row r="28" spans="2:7" s="41" customFormat="1" ht="18" customHeight="1" x14ac:dyDescent="0.3">
      <c r="B28" s="269" t="str">
        <f t="shared" si="0"/>
        <v>Retro-commissioning</v>
      </c>
      <c r="C28" s="131"/>
      <c r="D28" s="226">
        <v>1.5281043243632182</v>
      </c>
      <c r="E28" s="226">
        <v>1.7378596520601171</v>
      </c>
      <c r="F28" s="26"/>
      <c r="G28" s="26"/>
    </row>
    <row r="29" spans="2:7" s="41" customFormat="1" ht="18" customHeight="1" x14ac:dyDescent="0.3">
      <c r="B29" s="269" t="str">
        <f t="shared" si="0"/>
        <v>New Construction</v>
      </c>
      <c r="C29" s="131"/>
      <c r="D29" s="226">
        <v>1.6427250476703379</v>
      </c>
      <c r="E29" s="226">
        <v>1.8614018489802213</v>
      </c>
      <c r="F29" s="26"/>
      <c r="G29" s="26"/>
    </row>
    <row r="30" spans="2:7" s="41" customFormat="1" ht="18" customHeight="1" x14ac:dyDescent="0.3">
      <c r="B30" s="269" t="str">
        <f t="shared" si="0"/>
        <v>Small Business Direct Install (SBDI)</v>
      </c>
      <c r="C30" s="131"/>
      <c r="D30" s="226">
        <v>1.1358810219959807</v>
      </c>
      <c r="E30" s="226">
        <v>2.1507787886269405</v>
      </c>
      <c r="F30" s="26"/>
      <c r="G30" s="26"/>
    </row>
    <row r="31" spans="2:7" s="41" customFormat="1" ht="18" customHeight="1" x14ac:dyDescent="0.3">
      <c r="B31" s="269" t="str">
        <f t="shared" si="0"/>
        <v>Benchmarking</v>
      </c>
      <c r="C31" s="131"/>
      <c r="D31" s="353" t="s">
        <v>109</v>
      </c>
      <c r="E31" s="353" t="s">
        <v>109</v>
      </c>
      <c r="F31" s="26"/>
      <c r="G31" s="26"/>
    </row>
    <row r="32" spans="2:7" s="41" customFormat="1" ht="18" customHeight="1" x14ac:dyDescent="0.3">
      <c r="B32" s="135" t="s">
        <v>8</v>
      </c>
      <c r="C32" s="132"/>
      <c r="D32" s="194">
        <f>SUM(D26:D31)</f>
        <v>23.14524409282814</v>
      </c>
      <c r="E32" s="194">
        <f>SUM(E26:E31)</f>
        <v>27.101894636854116</v>
      </c>
      <c r="F32" s="26"/>
      <c r="G32" s="26"/>
    </row>
    <row r="33" spans="2:7" s="42" customFormat="1" ht="18" customHeight="1" x14ac:dyDescent="0.3">
      <c r="B33" s="56" t="str">
        <f t="shared" ref="B33:B39" si="1">B15</f>
        <v>Lighting</v>
      </c>
      <c r="C33" s="131"/>
      <c r="D33" s="272">
        <v>3.7109269345186062</v>
      </c>
      <c r="E33" s="272">
        <v>1.5333524664007807</v>
      </c>
      <c r="F33" s="27"/>
      <c r="G33" s="27"/>
    </row>
    <row r="34" spans="2:7" s="41" customFormat="1" ht="18" customHeight="1" x14ac:dyDescent="0.3">
      <c r="B34" s="56" t="str">
        <f t="shared" si="1"/>
        <v>Efficient Products</v>
      </c>
      <c r="C34" s="131"/>
      <c r="D34" s="272">
        <v>1.3992655782733192</v>
      </c>
      <c r="E34" s="272">
        <v>1.6124343774055654</v>
      </c>
      <c r="F34" s="26"/>
      <c r="G34" s="26"/>
    </row>
    <row r="35" spans="2:7" s="41" customFormat="1" ht="18" customHeight="1" x14ac:dyDescent="0.3">
      <c r="B35" s="56" t="str">
        <f t="shared" si="1"/>
        <v>HVAC</v>
      </c>
      <c r="C35" s="131"/>
      <c r="D35" s="272">
        <v>20.031486622062694</v>
      </c>
      <c r="E35" s="272">
        <v>14.245045181285604</v>
      </c>
      <c r="F35" s="26"/>
      <c r="G35" s="26"/>
    </row>
    <row r="36" spans="2:7" s="41" customFormat="1" ht="18" customHeight="1" x14ac:dyDescent="0.3">
      <c r="B36" s="56" t="str">
        <f t="shared" si="1"/>
        <v>Smart Thermostats</v>
      </c>
      <c r="C36" s="131"/>
      <c r="D36" s="272">
        <v>1.9809355771360204</v>
      </c>
      <c r="E36" s="272">
        <v>1.9815829315451949</v>
      </c>
      <c r="F36" s="26"/>
      <c r="G36" s="26"/>
    </row>
    <row r="37" spans="2:7" s="41" customFormat="1" ht="18" customHeight="1" x14ac:dyDescent="0.3">
      <c r="B37" s="56" t="str">
        <f t="shared" si="1"/>
        <v>Low Income</v>
      </c>
      <c r="C37" s="131"/>
      <c r="D37" s="272">
        <v>1.2608389782534855</v>
      </c>
      <c r="E37" s="272">
        <v>1.1550565474595924</v>
      </c>
      <c r="F37" s="26"/>
      <c r="G37" s="26"/>
    </row>
    <row r="38" spans="2:7" s="41" customFormat="1" ht="18" customHeight="1" x14ac:dyDescent="0.3">
      <c r="B38" s="56" t="str">
        <f t="shared" si="1"/>
        <v>Kits</v>
      </c>
      <c r="C38" s="131"/>
      <c r="D38" s="272">
        <v>1.0170164925258387</v>
      </c>
      <c r="E38" s="272">
        <v>1.0458999300159186</v>
      </c>
      <c r="F38" s="26"/>
      <c r="G38" s="26"/>
    </row>
    <row r="39" spans="2:7" s="41" customFormat="1" ht="18" customHeight="1" x14ac:dyDescent="0.3">
      <c r="B39" s="56" t="str">
        <f t="shared" si="1"/>
        <v>Home Energy Report</v>
      </c>
      <c r="C39" s="131"/>
      <c r="D39" s="272">
        <v>15.71396432695829</v>
      </c>
      <c r="E39" s="272">
        <v>0</v>
      </c>
      <c r="F39" s="26"/>
      <c r="G39" s="26"/>
    </row>
    <row r="40" spans="2:7" s="41" customFormat="1" ht="18" customHeight="1" x14ac:dyDescent="0.3">
      <c r="B40" s="136" t="s">
        <v>9</v>
      </c>
      <c r="C40" s="132"/>
      <c r="D40" s="72">
        <f>SUM(D33:D39)</f>
        <v>45.114434509728255</v>
      </c>
      <c r="E40" s="72">
        <f>SUM(E33:E39)</f>
        <v>21.573371434112655</v>
      </c>
      <c r="F40" s="26"/>
      <c r="G40" s="26"/>
    </row>
    <row r="41" spans="2:7" s="42" customFormat="1" ht="18" customHeight="1" x14ac:dyDescent="0.3">
      <c r="B41" s="154" t="s">
        <v>22</v>
      </c>
      <c r="C41" s="132"/>
      <c r="D41" s="162">
        <f>D32+D40</f>
        <v>68.259678602556392</v>
      </c>
      <c r="E41" s="162">
        <f>E32+E40</f>
        <v>48.675266070966771</v>
      </c>
      <c r="F41" s="27"/>
      <c r="G41" s="27"/>
    </row>
    <row r="42" spans="2:7" s="42" customFormat="1" ht="24.95" customHeight="1" x14ac:dyDescent="0.3">
      <c r="B42" s="104"/>
      <c r="C42" s="134"/>
      <c r="D42" s="28"/>
      <c r="E42" s="28"/>
      <c r="F42" s="27"/>
      <c r="G42" s="27"/>
    </row>
    <row r="43" spans="2:7" s="42" customFormat="1" ht="24.95" customHeight="1" x14ac:dyDescent="0.3">
      <c r="B43" s="12" t="s">
        <v>72</v>
      </c>
      <c r="C43" s="125"/>
      <c r="D43" s="183" t="str">
        <f>D25</f>
        <v>Program Year 1 Total</v>
      </c>
      <c r="E43" s="183" t="str">
        <f>E25</f>
        <v>Program Year 2 Total</v>
      </c>
      <c r="F43" s="27"/>
      <c r="G43" s="27"/>
    </row>
    <row r="44" spans="2:7" s="41" customFormat="1" ht="18" customHeight="1" x14ac:dyDescent="0.3">
      <c r="B44" s="269" t="str">
        <f t="shared" ref="B44:B49" si="2">B8</f>
        <v>Standard</v>
      </c>
      <c r="C44" s="131"/>
      <c r="D44" s="25">
        <f>IF(D$23=0,"",D8-D26)</f>
        <v>-0.44979872000553289</v>
      </c>
      <c r="E44" s="25">
        <f>SUM(D44:D44)</f>
        <v>-0.44979872000553289</v>
      </c>
      <c r="F44" s="28"/>
      <c r="G44" s="28"/>
    </row>
    <row r="45" spans="2:7" s="41" customFormat="1" ht="18.75" x14ac:dyDescent="0.3">
      <c r="B45" s="269" t="str">
        <f t="shared" si="2"/>
        <v>Custom (includes ext lighting)</v>
      </c>
      <c r="C45" s="131"/>
      <c r="D45" s="25">
        <f>IF(D$23=0,"",D9-D27)</f>
        <v>-2.2062760839330817</v>
      </c>
      <c r="E45" s="25">
        <f>SUM(D45:D45)</f>
        <v>-2.2062760839330817</v>
      </c>
      <c r="F45" s="22"/>
      <c r="G45" s="22"/>
    </row>
    <row r="46" spans="2:7" s="41" customFormat="1" ht="18" customHeight="1" x14ac:dyDescent="0.3">
      <c r="B46" s="269" t="str">
        <f t="shared" si="2"/>
        <v>Retro-commissioning</v>
      </c>
      <c r="C46" s="131"/>
      <c r="D46" s="25">
        <f>IF(D$23=0,"",D10-D28)</f>
        <v>-1.5139190510104221</v>
      </c>
      <c r="E46" s="25">
        <f>SUM(D46:D46)</f>
        <v>-1.5139190510104221</v>
      </c>
      <c r="F46" s="23"/>
      <c r="G46" s="23"/>
    </row>
    <row r="47" spans="2:7" s="41" customFormat="1" ht="18" customHeight="1" x14ac:dyDescent="0.3">
      <c r="B47" s="269" t="str">
        <f t="shared" si="2"/>
        <v>New Construction</v>
      </c>
      <c r="C47" s="131"/>
      <c r="D47" s="25">
        <f>IF(D$23=0,"",D11-D29)</f>
        <v>-1.326935776735473</v>
      </c>
      <c r="E47" s="25">
        <f>SUM(D47:D47)</f>
        <v>-1.326935776735473</v>
      </c>
      <c r="F47" s="23"/>
      <c r="G47" s="23"/>
    </row>
    <row r="48" spans="2:7" s="41" customFormat="1" ht="18" customHeight="1" x14ac:dyDescent="0.3">
      <c r="B48" s="269" t="str">
        <f t="shared" si="2"/>
        <v>Small Business Direct Install (SBDI)</v>
      </c>
      <c r="C48" s="131"/>
      <c r="D48" s="25">
        <f>IF(D$23=0,"",D12-D30)</f>
        <v>-0.72695737307082575</v>
      </c>
      <c r="E48" s="25">
        <f>SUM(D48:D48)</f>
        <v>-0.72695737307082575</v>
      </c>
      <c r="F48" s="23"/>
      <c r="G48" s="23"/>
    </row>
    <row r="49" spans="2:7" s="41" customFormat="1" ht="18" customHeight="1" x14ac:dyDescent="0.3">
      <c r="B49" s="269" t="str">
        <f t="shared" si="2"/>
        <v>Benchmarking</v>
      </c>
      <c r="C49" s="131"/>
      <c r="D49" s="353" t="s">
        <v>109</v>
      </c>
      <c r="E49" s="353" t="s">
        <v>109</v>
      </c>
      <c r="F49" s="23"/>
      <c r="G49" s="23"/>
    </row>
    <row r="50" spans="2:7" s="41" customFormat="1" ht="18" customHeight="1" x14ac:dyDescent="0.3">
      <c r="B50" s="135" t="s">
        <v>8</v>
      </c>
      <c r="C50" s="132"/>
      <c r="D50" s="70">
        <f>IF(D$23=0,"",D14-D32)</f>
        <v>-6.2238870047553405</v>
      </c>
      <c r="E50" s="70">
        <f>IF(E$23=0,"",E14-E32)</f>
        <v>12.821936000128996</v>
      </c>
      <c r="F50" s="23"/>
      <c r="G50" s="23"/>
    </row>
    <row r="51" spans="2:7" s="41" customFormat="1" ht="18" customHeight="1" x14ac:dyDescent="0.3">
      <c r="B51" s="56" t="str">
        <f t="shared" ref="B51:B57" si="3">B15</f>
        <v>Lighting</v>
      </c>
      <c r="C51" s="131"/>
      <c r="D51" s="71">
        <f t="shared" ref="D51:D59" si="4">IF(D$23=0,"",D15-D33)</f>
        <v>8.1647711325036454E-2</v>
      </c>
      <c r="E51" s="71">
        <f t="shared" ref="E51:E57" si="5">SUM(D51:D51)</f>
        <v>8.1647711325036454E-2</v>
      </c>
      <c r="F51" s="23"/>
      <c r="G51" s="23"/>
    </row>
    <row r="52" spans="2:7" s="41" customFormat="1" ht="18" customHeight="1" x14ac:dyDescent="0.3">
      <c r="B52" s="56" t="str">
        <f t="shared" si="3"/>
        <v>Efficient Products</v>
      </c>
      <c r="C52" s="131"/>
      <c r="D52" s="71">
        <f t="shared" si="4"/>
        <v>-0.74440280785443758</v>
      </c>
      <c r="E52" s="71">
        <f t="shared" si="5"/>
        <v>-0.74440280785443758</v>
      </c>
      <c r="F52" s="23"/>
      <c r="G52" s="23"/>
    </row>
    <row r="53" spans="2:7" s="41" customFormat="1" ht="18" customHeight="1" x14ac:dyDescent="0.3">
      <c r="B53" s="56" t="str">
        <f t="shared" si="3"/>
        <v>HVAC</v>
      </c>
      <c r="C53" s="131"/>
      <c r="D53" s="71">
        <f t="shared" si="4"/>
        <v>7.0072864697744919</v>
      </c>
      <c r="E53" s="71">
        <f t="shared" si="5"/>
        <v>7.0072864697744919</v>
      </c>
      <c r="F53" s="23"/>
      <c r="G53" s="23"/>
    </row>
    <row r="54" spans="2:7" s="41" customFormat="1" ht="18" customHeight="1" x14ac:dyDescent="0.3">
      <c r="B54" s="56" t="str">
        <f t="shared" si="3"/>
        <v>Smart Thermostats</v>
      </c>
      <c r="C54" s="131"/>
      <c r="D54" s="71">
        <f t="shared" si="4"/>
        <v>0.99809936879717975</v>
      </c>
      <c r="E54" s="71">
        <f t="shared" si="5"/>
        <v>0.99809936879717975</v>
      </c>
      <c r="F54" s="23"/>
      <c r="G54" s="23"/>
    </row>
    <row r="55" spans="2:7" s="41" customFormat="1" ht="18" customHeight="1" x14ac:dyDescent="0.3">
      <c r="B55" s="56" t="str">
        <f t="shared" si="3"/>
        <v>Low Income</v>
      </c>
      <c r="C55" s="131"/>
      <c r="D55" s="71">
        <f t="shared" si="4"/>
        <v>-0.66464968693791127</v>
      </c>
      <c r="E55" s="71">
        <f t="shared" si="5"/>
        <v>-0.66464968693791127</v>
      </c>
      <c r="F55" s="23"/>
      <c r="G55" s="23"/>
    </row>
    <row r="56" spans="2:7" s="41" customFormat="1" ht="18" customHeight="1" x14ac:dyDescent="0.3">
      <c r="B56" s="56" t="str">
        <f t="shared" si="3"/>
        <v>Kits</v>
      </c>
      <c r="C56" s="131"/>
      <c r="D56" s="71">
        <f t="shared" si="4"/>
        <v>5.4683701621898173E-3</v>
      </c>
      <c r="E56" s="71">
        <f t="shared" si="5"/>
        <v>5.4683701621898173E-3</v>
      </c>
      <c r="F56" s="23"/>
      <c r="G56" s="23"/>
    </row>
    <row r="57" spans="2:7" s="41" customFormat="1" ht="18" customHeight="1" x14ac:dyDescent="0.3">
      <c r="B57" s="56" t="str">
        <f t="shared" si="3"/>
        <v>Home Energy Report</v>
      </c>
      <c r="C57" s="131"/>
      <c r="D57" s="71">
        <f t="shared" si="4"/>
        <v>1.6252548041709503E-2</v>
      </c>
      <c r="E57" s="71">
        <f t="shared" si="5"/>
        <v>1.6252548041709503E-2</v>
      </c>
      <c r="F57" s="23"/>
      <c r="G57" s="23"/>
    </row>
    <row r="58" spans="2:7" s="41" customFormat="1" ht="18" customHeight="1" x14ac:dyDescent="0.3">
      <c r="B58" s="136" t="s">
        <v>9</v>
      </c>
      <c r="C58" s="132"/>
      <c r="D58" s="72">
        <f t="shared" si="4"/>
        <v>6.6997019733082652</v>
      </c>
      <c r="E58" s="72">
        <f>IF(E$23=0,"",E22-E40)</f>
        <v>23.03075504817394</v>
      </c>
      <c r="F58" s="23"/>
      <c r="G58" s="23"/>
    </row>
    <row r="59" spans="2:7" s="41" customFormat="1" ht="18" customHeight="1" x14ac:dyDescent="0.3">
      <c r="B59" s="154" t="s">
        <v>22</v>
      </c>
      <c r="C59" s="132"/>
      <c r="D59" s="162">
        <f t="shared" si="4"/>
        <v>0.47581496855292471</v>
      </c>
      <c r="E59" s="162">
        <f>IF(E$23=0,"",E23-E41)</f>
        <v>35.85269104830293</v>
      </c>
      <c r="F59" s="23"/>
      <c r="G59" s="23"/>
    </row>
    <row r="60" spans="2:7" s="41" customFormat="1" ht="18" customHeight="1" x14ac:dyDescent="0.3">
      <c r="B60" s="104"/>
      <c r="C60" s="134"/>
      <c r="F60" s="23"/>
      <c r="G60" s="23"/>
    </row>
    <row r="61" spans="2:7" s="42" customFormat="1" ht="24.95" customHeight="1" x14ac:dyDescent="0.3">
      <c r="B61" s="12" t="s">
        <v>73</v>
      </c>
      <c r="C61" s="125"/>
      <c r="D61" s="183" t="str">
        <f>D43</f>
        <v>Program Year 1 Total</v>
      </c>
      <c r="E61" s="183" t="str">
        <f>E43</f>
        <v>Program Year 2 Total</v>
      </c>
      <c r="F61" s="24"/>
      <c r="G61" s="24"/>
    </row>
    <row r="62" spans="2:7" s="42" customFormat="1" ht="24.95" customHeight="1" x14ac:dyDescent="0.3">
      <c r="B62" s="269" t="str">
        <f t="shared" ref="B62:B67" si="6">B8</f>
        <v>Standard</v>
      </c>
      <c r="C62" s="131"/>
      <c r="D62" s="178">
        <f>(IF(D$23=0,"",D8/D26-1))</f>
        <v>-8.1130513004125882E-2</v>
      </c>
      <c r="E62" s="178">
        <f>(IF(E44=0,"",E8/E26-1))</f>
        <v>1.6660523477840004</v>
      </c>
      <c r="F62" s="24"/>
      <c r="G62" s="24"/>
    </row>
    <row r="63" spans="2:7" s="41" customFormat="1" ht="18" customHeight="1" x14ac:dyDescent="0.3">
      <c r="B63" s="269" t="str">
        <f t="shared" si="6"/>
        <v>Custom (includes ext lighting)</v>
      </c>
      <c r="C63" s="131"/>
      <c r="D63" s="178">
        <f>(IF(D$23=0,"",D9/D27-1))</f>
        <v>-0.1659553432809443</v>
      </c>
      <c r="E63" s="178">
        <f>(IF(E45=0,"",E9/E27-1))</f>
        <v>8.7487098546235931E-2</v>
      </c>
    </row>
    <row r="64" spans="2:7" s="41" customFormat="1" ht="18.75" x14ac:dyDescent="0.3">
      <c r="B64" s="269" t="str">
        <f t="shared" si="6"/>
        <v>Retro-commissioning</v>
      </c>
      <c r="C64" s="131"/>
      <c r="D64" s="178">
        <f>(IF(D$23=0,"",D10/D28-1))</f>
        <v>-0.99071707793333597</v>
      </c>
      <c r="E64" s="178">
        <f>(IF(E46=0,"",E10/E28-1))</f>
        <v>-2.6700229941258091E-2</v>
      </c>
      <c r="F64" s="13"/>
      <c r="G64" s="13"/>
    </row>
    <row r="65" spans="2:7" s="41" customFormat="1" ht="18" customHeight="1" x14ac:dyDescent="0.3">
      <c r="B65" s="269" t="str">
        <f t="shared" si="6"/>
        <v>New Construction</v>
      </c>
      <c r="C65" s="131"/>
      <c r="D65" s="178">
        <f>(IF(D$23=0,"",D11/D29-1))</f>
        <v>-0.80776498697532639</v>
      </c>
      <c r="E65" s="178">
        <f>(IF(E47=0,"",E11/E29-1))</f>
        <v>1.2493826839294617</v>
      </c>
      <c r="F65" s="209"/>
      <c r="G65" s="209"/>
    </row>
    <row r="66" spans="2:7" s="41" customFormat="1" ht="18" customHeight="1" x14ac:dyDescent="0.3">
      <c r="B66" s="269" t="str">
        <f t="shared" si="6"/>
        <v>Small Business Direct Install (SBDI)</v>
      </c>
      <c r="C66" s="131"/>
      <c r="D66" s="178">
        <f>(IF(D$23=0,"",D12/D30-1))</f>
        <v>-0.63999429429097199</v>
      </c>
      <c r="E66" s="178">
        <f>(IF(E48=0,"",E12/E30-1))</f>
        <v>-0.57491488502866206</v>
      </c>
      <c r="F66" s="209"/>
      <c r="G66" s="209"/>
    </row>
    <row r="67" spans="2:7" s="41" customFormat="1" ht="18" customHeight="1" x14ac:dyDescent="0.3">
      <c r="B67" s="269" t="str">
        <f t="shared" si="6"/>
        <v>Benchmarking</v>
      </c>
      <c r="C67" s="131"/>
      <c r="D67" s="178" t="s">
        <v>109</v>
      </c>
      <c r="E67" s="178" t="s">
        <v>109</v>
      </c>
      <c r="F67" s="209"/>
      <c r="G67" s="209"/>
    </row>
    <row r="68" spans="2:7" s="41" customFormat="1" ht="18" customHeight="1" x14ac:dyDescent="0.3">
      <c r="B68" s="101" t="s">
        <v>8</v>
      </c>
      <c r="C68" s="132"/>
      <c r="D68" s="179">
        <f t="shared" ref="D68:D74" si="7">(IF(D$23=0,"",D14/D32-1))</f>
        <v>-0.26890565421532509</v>
      </c>
      <c r="E68" s="179">
        <f t="shared" ref="E68:E74" si="8">(IF(E50=0,"",E14/E32-1))</f>
        <v>0.47310109392474997</v>
      </c>
      <c r="F68" s="209"/>
      <c r="G68" s="209"/>
    </row>
    <row r="69" spans="2:7" s="41" customFormat="1" ht="18" customHeight="1" x14ac:dyDescent="0.3">
      <c r="B69" s="56" t="str">
        <f t="shared" ref="B69:B75" si="9">B15</f>
        <v>Lighting</v>
      </c>
      <c r="C69" s="131"/>
      <c r="D69" s="180">
        <f t="shared" si="7"/>
        <v>2.2001972220352606E-2</v>
      </c>
      <c r="E69" s="180">
        <f t="shared" si="8"/>
        <v>1.1225855705371557</v>
      </c>
      <c r="F69" s="209"/>
      <c r="G69" s="209"/>
    </row>
    <row r="70" spans="2:7" s="41" customFormat="1" ht="18" customHeight="1" x14ac:dyDescent="0.3">
      <c r="B70" s="56" t="str">
        <f t="shared" si="9"/>
        <v>Efficient Products</v>
      </c>
      <c r="C70" s="131"/>
      <c r="D70" s="180">
        <f t="shared" si="7"/>
        <v>-0.53199536915145429</v>
      </c>
      <c r="E70" s="180">
        <f t="shared" si="8"/>
        <v>-0.20742135393892414</v>
      </c>
      <c r="F70" s="209"/>
      <c r="G70" s="209"/>
    </row>
    <row r="71" spans="2:7" s="41" customFormat="1" ht="18" customHeight="1" x14ac:dyDescent="0.3">
      <c r="B71" s="56" t="str">
        <f t="shared" si="9"/>
        <v>HVAC</v>
      </c>
      <c r="C71" s="131"/>
      <c r="D71" s="180">
        <f t="shared" si="7"/>
        <v>0.34981360105628223</v>
      </c>
      <c r="E71" s="180">
        <f t="shared" si="8"/>
        <v>1.2498820736557428</v>
      </c>
      <c r="F71" s="209"/>
      <c r="G71" s="209"/>
    </row>
    <row r="72" spans="2:7" s="41" customFormat="1" ht="18" customHeight="1" x14ac:dyDescent="0.3">
      <c r="B72" s="56" t="str">
        <f t="shared" si="9"/>
        <v>Smart Thermostats</v>
      </c>
      <c r="C72" s="131"/>
      <c r="D72" s="180">
        <f t="shared" si="7"/>
        <v>0.50385251308384449</v>
      </c>
      <c r="E72" s="180">
        <f t="shared" si="8"/>
        <v>1.4928295845926645</v>
      </c>
      <c r="F72" s="209"/>
      <c r="G72" s="209"/>
    </row>
    <row r="73" spans="2:7" s="41" customFormat="1" ht="18" customHeight="1" x14ac:dyDescent="0.3">
      <c r="B73" s="56" t="str">
        <f t="shared" si="9"/>
        <v>Low Income</v>
      </c>
      <c r="C73" s="131"/>
      <c r="D73" s="180">
        <f t="shared" si="7"/>
        <v>-0.52714874651050536</v>
      </c>
      <c r="E73" s="180">
        <f t="shared" si="8"/>
        <v>0.1648104111962061</v>
      </c>
      <c r="F73" s="209"/>
      <c r="G73" s="209"/>
    </row>
    <row r="74" spans="2:7" s="41" customFormat="1" ht="18" customHeight="1" x14ac:dyDescent="0.3">
      <c r="B74" s="56" t="str">
        <f t="shared" si="9"/>
        <v>Kits</v>
      </c>
      <c r="C74" s="131"/>
      <c r="D74" s="180">
        <f t="shared" si="7"/>
        <v>5.3768746154829739E-3</v>
      </c>
      <c r="E74" s="180">
        <f t="shared" si="8"/>
        <v>0.66041828394832724</v>
      </c>
      <c r="F74" s="209"/>
      <c r="G74" s="209"/>
    </row>
    <row r="75" spans="2:7" s="41" customFormat="1" ht="18" customHeight="1" x14ac:dyDescent="0.3">
      <c r="B75" s="56" t="str">
        <f t="shared" si="9"/>
        <v>Home Energy Report</v>
      </c>
      <c r="C75" s="131"/>
      <c r="D75" s="180" t="s">
        <v>109</v>
      </c>
      <c r="E75" s="180" t="s">
        <v>109</v>
      </c>
      <c r="F75" s="209"/>
      <c r="G75" s="209"/>
    </row>
    <row r="76" spans="2:7" s="41" customFormat="1" ht="18" customHeight="1" x14ac:dyDescent="0.3">
      <c r="B76" s="102" t="s">
        <v>9</v>
      </c>
      <c r="C76" s="132"/>
      <c r="D76" s="181">
        <f>(IF(D$23=0,"",D22/D40-1))</f>
        <v>0.14850462044168089</v>
      </c>
      <c r="E76" s="181">
        <f>(IF(E58=0,"",E22/E40-1))</f>
        <v>1.0675547453726595</v>
      </c>
      <c r="F76" s="209"/>
      <c r="G76" s="209"/>
    </row>
    <row r="77" spans="2:7" s="41" customFormat="1" ht="18" customHeight="1" x14ac:dyDescent="0.3">
      <c r="B77" s="103" t="s">
        <v>22</v>
      </c>
      <c r="C77" s="132"/>
      <c r="D77" s="182">
        <f>(IF(D$23=0,"",D23/D41-1))</f>
        <v>6.9706593745242351E-3</v>
      </c>
      <c r="E77" s="182">
        <f>(IF(E59=0,"",E23/E41-1))</f>
        <v>0.73656897932578347</v>
      </c>
      <c r="F77" s="209"/>
      <c r="G77" s="209"/>
    </row>
    <row r="78" spans="2:7" s="41" customFormat="1" ht="18" customHeight="1" x14ac:dyDescent="0.3">
      <c r="B78" s="80"/>
      <c r="C78" s="119"/>
      <c r="D78" s="39"/>
      <c r="E78" s="39"/>
      <c r="F78" s="209"/>
      <c r="G78" s="209"/>
    </row>
    <row r="79" spans="2:7" s="41" customFormat="1" ht="18" customHeight="1" x14ac:dyDescent="0.3">
      <c r="B79" s="121"/>
      <c r="C79" s="129"/>
      <c r="D79" s="80"/>
      <c r="E79" s="80"/>
      <c r="F79" s="209"/>
      <c r="G79" s="209"/>
    </row>
    <row r="80" spans="2:7" s="41" customFormat="1" ht="24.95" customHeight="1" x14ac:dyDescent="0.3">
      <c r="B80" s="80"/>
      <c r="C80" s="119"/>
      <c r="D80" s="39"/>
      <c r="E80" s="39"/>
      <c r="F80" s="212"/>
      <c r="G80" s="212"/>
    </row>
    <row r="81" spans="2:9" s="41" customFormat="1" ht="47.25" x14ac:dyDescent="0.3">
      <c r="B81" s="121" t="s">
        <v>66</v>
      </c>
      <c r="C81" s="119"/>
      <c r="D81" s="39"/>
      <c r="E81" s="39"/>
      <c r="F81" s="212"/>
      <c r="G81" s="212"/>
    </row>
    <row r="82" spans="2:9" ht="8.25" customHeight="1" x14ac:dyDescent="0.25"/>
    <row r="83" spans="2:9" x14ac:dyDescent="0.25">
      <c r="F83" s="80"/>
      <c r="G83" s="80"/>
      <c r="H83" s="80"/>
      <c r="I83" s="118"/>
    </row>
  </sheetData>
  <mergeCells count="1">
    <mergeCell ref="B2:B5"/>
  </mergeCells>
  <pageMargins left="0.25" right="0.25" top="0.75" bottom="0.75" header="0.3" footer="0.3"/>
  <pageSetup scale="43" orientation="portrait" r:id="rId1"/>
  <headerFooter>
    <oddFooter xml:space="preserve">&amp;C&amp;16Tab 04 of 12&amp;RExhibit 1   </oddFooter>
  </headerFooter>
  <rowBreaks count="1" manualBreakCount="1">
    <brk id="90" max="16383" man="1"/>
  </rowBreaks>
  <colBreaks count="1" manualBreakCount="1">
    <brk id="9" max="8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05"/>
  <sheetViews>
    <sheetView view="pageLayout" topLeftCell="A90" zoomScale="40" zoomScaleNormal="80" zoomScaleSheetLayoutView="80" zoomScalePageLayoutView="40" workbookViewId="0">
      <selection activeCell="E48" sqref="E48"/>
    </sheetView>
  </sheetViews>
  <sheetFormatPr defaultColWidth="9.140625" defaultRowHeight="15" x14ac:dyDescent="0.25"/>
  <cols>
    <col min="1" max="1" width="7.28515625" style="39" customWidth="1"/>
    <col min="2" max="2" width="74.5703125" style="80" customWidth="1"/>
    <col min="3" max="3" width="1.7109375" style="119" customWidth="1"/>
    <col min="4" max="4" width="45" style="39" customWidth="1"/>
    <col min="5" max="5" width="37.28515625" style="39" customWidth="1"/>
    <col min="6" max="6" width="42.5703125" style="39" customWidth="1"/>
    <col min="7" max="7" width="9.140625" style="39"/>
    <col min="8" max="8" width="6.28515625" style="39" customWidth="1"/>
    <col min="9" max="10" width="9.140625" style="39"/>
    <col min="11" max="11" width="22.7109375" style="39" customWidth="1"/>
    <col min="12" max="16384" width="9.140625" style="39"/>
  </cols>
  <sheetData>
    <row r="1" spans="1:6" s="46" customFormat="1" ht="14.25" customHeight="1" thickBot="1" x14ac:dyDescent="0.5">
      <c r="B1" s="277"/>
      <c r="C1" s="277"/>
      <c r="D1" s="279"/>
    </row>
    <row r="2" spans="1:6" ht="30" customHeight="1" x14ac:dyDescent="0.4">
      <c r="B2" s="437" t="s">
        <v>187</v>
      </c>
      <c r="C2" s="124"/>
      <c r="D2" s="81" t="str">
        <f>'Net (as filed) Demand Savings'!D2</f>
        <v>Utility: Ameren Missouri</v>
      </c>
      <c r="E2" s="382"/>
    </row>
    <row r="3" spans="1:6" ht="30" customHeight="1" x14ac:dyDescent="0.4">
      <c r="B3" s="440"/>
      <c r="C3" s="141"/>
      <c r="D3" s="89" t="str">
        <f>'Net (as filed) Demand Savings'!D3</f>
        <v>Report Date: 05/01/2018</v>
      </c>
      <c r="E3" s="383"/>
    </row>
    <row r="4" spans="1:6" ht="30" customHeight="1" x14ac:dyDescent="0.4">
      <c r="B4" s="440"/>
      <c r="C4" s="141"/>
      <c r="D4" s="89" t="str">
        <f>'Net (as filed) Demand Savings'!D4</f>
        <v>Period:  03/01/17 - 02/28/18</v>
      </c>
      <c r="E4" s="383"/>
    </row>
    <row r="5" spans="1:6" ht="30" customHeight="1" thickBot="1" x14ac:dyDescent="0.45">
      <c r="B5" s="441"/>
      <c r="C5" s="141"/>
      <c r="D5" s="86" t="str">
        <f>'Net (as filed) Demand Savings'!D5</f>
        <v>Portfolio Start Date: 03/01/2016</v>
      </c>
      <c r="E5" s="384"/>
    </row>
    <row r="6" spans="1:6" ht="15.75" customHeight="1" x14ac:dyDescent="0.25"/>
    <row r="7" spans="1:6" ht="36" customHeight="1" x14ac:dyDescent="0.3">
      <c r="A7" s="31"/>
      <c r="B7" s="12" t="s">
        <v>50</v>
      </c>
      <c r="C7" s="125"/>
      <c r="D7" s="12" t="s">
        <v>128</v>
      </c>
      <c r="E7" s="12" t="s">
        <v>125</v>
      </c>
    </row>
    <row r="8" spans="1:6" ht="18" customHeight="1" x14ac:dyDescent="0.3">
      <c r="A8" s="32"/>
      <c r="B8" s="269" t="str">
        <f>'Net (as filed) Demand Savings'!B8</f>
        <v>Standard</v>
      </c>
      <c r="C8" s="131"/>
      <c r="D8" s="75">
        <v>16302659.287199743</v>
      </c>
      <c r="E8" s="75">
        <v>52275653.701400392</v>
      </c>
    </row>
    <row r="9" spans="1:6" ht="18" customHeight="1" x14ac:dyDescent="0.3">
      <c r="A9" s="32"/>
      <c r="B9" s="269" t="str">
        <f>'Net (as filed) Demand Savings'!B9</f>
        <v>Custom (includes ext lighting)</v>
      </c>
      <c r="C9" s="131"/>
      <c r="D9" s="185">
        <v>32493319.60357574</v>
      </c>
      <c r="E9" s="185">
        <v>43227792.288219064</v>
      </c>
    </row>
    <row r="10" spans="1:6" ht="18" customHeight="1" x14ac:dyDescent="0.3">
      <c r="A10" s="32"/>
      <c r="B10" s="269" t="str">
        <f>'Net (as filed) Demand Savings'!B10</f>
        <v>Retro-commissioning</v>
      </c>
      <c r="C10" s="131"/>
      <c r="D10" s="185">
        <v>44375.286501000002</v>
      </c>
      <c r="E10" s="185">
        <v>2387070.06</v>
      </c>
    </row>
    <row r="11" spans="1:6" ht="18" customHeight="1" x14ac:dyDescent="0.3">
      <c r="A11" s="32"/>
      <c r="B11" s="269" t="str">
        <f>'Net (as filed) Demand Savings'!B11</f>
        <v>New Construction</v>
      </c>
      <c r="C11" s="131"/>
      <c r="D11" s="268">
        <v>1166298.0420418598</v>
      </c>
      <c r="E11" s="268">
        <v>15297397.428131552</v>
      </c>
    </row>
    <row r="12" spans="1:6" ht="18" customHeight="1" x14ac:dyDescent="0.3">
      <c r="A12" s="34"/>
      <c r="B12" s="269" t="str">
        <f>'Net (as filed) Demand Savings'!B12</f>
        <v>Small Business Direct Install (SBDI)</v>
      </c>
      <c r="C12" s="131"/>
      <c r="D12" s="185">
        <v>993476.44954922004</v>
      </c>
      <c r="E12" s="185">
        <v>2973356.31</v>
      </c>
    </row>
    <row r="13" spans="1:6" ht="18" customHeight="1" x14ac:dyDescent="0.3">
      <c r="A13" s="34"/>
      <c r="B13" s="269" t="str">
        <f>'Net (as filed) Demand Savings'!B13</f>
        <v>Benchmarking</v>
      </c>
      <c r="C13" s="131"/>
      <c r="D13" s="353" t="s">
        <v>109</v>
      </c>
      <c r="E13" s="353" t="s">
        <v>109</v>
      </c>
    </row>
    <row r="14" spans="1:6" s="11" customFormat="1" ht="18" customHeight="1" x14ac:dyDescent="0.3">
      <c r="A14" s="33"/>
      <c r="B14" s="101" t="s">
        <v>8</v>
      </c>
      <c r="C14" s="132"/>
      <c r="D14" s="186">
        <f>SUM(D8:D12)</f>
        <v>51000128.668867566</v>
      </c>
      <c r="E14" s="186">
        <f>SUM(E8:E12)</f>
        <v>116161269.78775102</v>
      </c>
      <c r="F14" s="39"/>
    </row>
    <row r="15" spans="1:6" ht="18" customHeight="1" x14ac:dyDescent="0.3">
      <c r="B15" s="56" t="str">
        <f>'Net (as filed) Demand Savings'!B15</f>
        <v>Lighting</v>
      </c>
      <c r="C15" s="131"/>
      <c r="D15" s="187">
        <v>23368412.588992577</v>
      </c>
      <c r="E15" s="187">
        <v>17369028.41</v>
      </c>
    </row>
    <row r="16" spans="1:6" ht="18" customHeight="1" x14ac:dyDescent="0.3">
      <c r="B16" s="56" t="str">
        <f>'Net (as filed) Demand Savings'!B16</f>
        <v>Efficient Products</v>
      </c>
      <c r="C16" s="131"/>
      <c r="D16" s="187">
        <v>1661793.3868852751</v>
      </c>
      <c r="E16" s="187">
        <v>2477753.2200000002</v>
      </c>
    </row>
    <row r="17" spans="1:6" ht="18" customHeight="1" x14ac:dyDescent="0.3">
      <c r="B17" s="56" t="str">
        <f>'Net (as filed) Demand Savings'!B17</f>
        <v>HVAC</v>
      </c>
      <c r="C17" s="131"/>
      <c r="D17" s="187">
        <v>69285303.512725249</v>
      </c>
      <c r="E17" s="187">
        <v>73142347.430000007</v>
      </c>
    </row>
    <row r="18" spans="1:6" ht="18" customHeight="1" x14ac:dyDescent="0.3">
      <c r="B18" s="56" t="str">
        <f>'Net (as filed) Demand Savings'!B18</f>
        <v>Smart Thermostats</v>
      </c>
      <c r="C18" s="131"/>
      <c r="D18" s="187">
        <v>3927006.1908</v>
      </c>
      <c r="E18" s="187">
        <v>6122869.8700000001</v>
      </c>
    </row>
    <row r="19" spans="1:6" ht="18" customHeight="1" x14ac:dyDescent="0.3">
      <c r="B19" s="56" t="str">
        <f>'Net (as filed) Demand Savings'!B19</f>
        <v>Low Income</v>
      </c>
      <c r="C19" s="131"/>
      <c r="D19" s="187">
        <v>1584732.6010077547</v>
      </c>
      <c r="E19" s="187">
        <v>2901380.93</v>
      </c>
    </row>
    <row r="20" spans="1:6" ht="18" customHeight="1" x14ac:dyDescent="0.3">
      <c r="B20" s="56" t="str">
        <f>'Net (as filed) Demand Savings'!B20</f>
        <v>Kits</v>
      </c>
      <c r="C20" s="131"/>
      <c r="D20" s="187">
        <v>3501571.0307368664</v>
      </c>
      <c r="E20" s="187">
        <v>3805685.72</v>
      </c>
    </row>
    <row r="21" spans="1:6" ht="18" customHeight="1" x14ac:dyDescent="0.3">
      <c r="B21" s="56" t="str">
        <f>'Net (as filed) Demand Savings'!B21</f>
        <v>Home Energy Report</v>
      </c>
      <c r="C21" s="131"/>
      <c r="D21" s="187">
        <v>1752709.3875</v>
      </c>
      <c r="E21" s="187">
        <v>1790455.03</v>
      </c>
    </row>
    <row r="22" spans="1:6" s="11" customFormat="1" ht="18" customHeight="1" x14ac:dyDescent="0.3">
      <c r="B22" s="102" t="s">
        <v>9</v>
      </c>
      <c r="C22" s="132"/>
      <c r="D22" s="188">
        <f>SUM(D15:D21)</f>
        <v>105081528.69864772</v>
      </c>
      <c r="E22" s="188">
        <f>SUM(E15:E21)</f>
        <v>107609520.61000001</v>
      </c>
      <c r="F22" s="39"/>
    </row>
    <row r="23" spans="1:6" ht="18.75" x14ac:dyDescent="0.3">
      <c r="B23" s="151" t="s">
        <v>10</v>
      </c>
      <c r="C23" s="132"/>
      <c r="D23" s="189">
        <v>0</v>
      </c>
      <c r="E23" s="189"/>
    </row>
    <row r="24" spans="1:6" ht="18" customHeight="1" x14ac:dyDescent="0.3">
      <c r="B24" s="152" t="s">
        <v>11</v>
      </c>
      <c r="C24" s="132"/>
      <c r="D24" s="78">
        <v>0</v>
      </c>
      <c r="E24" s="78"/>
    </row>
    <row r="25" spans="1:6" s="11" customFormat="1" ht="18" customHeight="1" x14ac:dyDescent="0.3">
      <c r="B25" s="103" t="s">
        <v>94</v>
      </c>
      <c r="C25" s="132"/>
      <c r="D25" s="160">
        <f>SUM(D14,D22,D23,D24)</f>
        <v>156081657.3675153</v>
      </c>
      <c r="E25" s="160">
        <f>SUM(E14,E22,E23,E24)</f>
        <v>223770790.39775103</v>
      </c>
    </row>
    <row r="26" spans="1:6" s="11" customFormat="1" ht="18" customHeight="1" x14ac:dyDescent="0.3">
      <c r="B26" s="104"/>
      <c r="C26" s="134"/>
      <c r="D26" s="160"/>
      <c r="E26" s="160"/>
    </row>
    <row r="27" spans="1:6" ht="18" customHeight="1" x14ac:dyDescent="0.25">
      <c r="B27" s="12" t="s">
        <v>92</v>
      </c>
      <c r="C27" s="125"/>
      <c r="D27" s="12" t="str">
        <f>D7</f>
        <v>Program Year 1 Total</v>
      </c>
      <c r="E27" s="12" t="str">
        <f>E7</f>
        <v>Program Year 2 Total</v>
      </c>
    </row>
    <row r="28" spans="1:6" ht="18.75" x14ac:dyDescent="0.3">
      <c r="A28" s="38"/>
      <c r="B28" s="269" t="str">
        <f t="shared" ref="B28:B33" si="0">B8</f>
        <v>Standard</v>
      </c>
      <c r="C28" s="131"/>
      <c r="D28" s="185">
        <v>16598996.451448297</v>
      </c>
      <c r="E28" s="185">
        <v>19137014.154464696</v>
      </c>
    </row>
    <row r="29" spans="1:6" ht="18" customHeight="1" x14ac:dyDescent="0.3">
      <c r="A29" s="38"/>
      <c r="B29" s="269" t="str">
        <f t="shared" si="0"/>
        <v>Custom (includes ext lighting)</v>
      </c>
      <c r="C29" s="131"/>
      <c r="D29" s="185">
        <v>40590624.644394487</v>
      </c>
      <c r="E29" s="185">
        <v>61742303.310000002</v>
      </c>
    </row>
    <row r="30" spans="1:6" ht="18" customHeight="1" x14ac:dyDescent="0.3">
      <c r="A30" s="38"/>
      <c r="B30" s="269" t="str">
        <f t="shared" si="0"/>
        <v>Retro-commissioning</v>
      </c>
      <c r="C30" s="131"/>
      <c r="D30" s="185">
        <v>4381030.873076248</v>
      </c>
      <c r="E30" s="185">
        <v>5065158.528043936</v>
      </c>
    </row>
    <row r="31" spans="1:6" ht="18" customHeight="1" x14ac:dyDescent="0.3">
      <c r="A31" s="38"/>
      <c r="B31" s="269" t="str">
        <f t="shared" si="0"/>
        <v>New Construction</v>
      </c>
      <c r="C31" s="131"/>
      <c r="D31" s="185">
        <v>4962458.1899005361</v>
      </c>
      <c r="E31" s="185">
        <v>5693454.2872568341</v>
      </c>
    </row>
    <row r="32" spans="1:6" ht="18" customHeight="1" x14ac:dyDescent="0.3">
      <c r="A32" s="38"/>
      <c r="B32" s="269" t="str">
        <f t="shared" si="0"/>
        <v>Small Business Direct Install (SBDI)</v>
      </c>
      <c r="C32" s="131"/>
      <c r="D32" s="185">
        <v>3636402.8056422989</v>
      </c>
      <c r="E32" s="185">
        <v>6659104.1243940433</v>
      </c>
    </row>
    <row r="33" spans="1:11" ht="18" customHeight="1" x14ac:dyDescent="0.3">
      <c r="A33" s="38"/>
      <c r="B33" s="269" t="str">
        <f t="shared" si="0"/>
        <v>Benchmarking</v>
      </c>
      <c r="C33" s="131"/>
      <c r="D33" s="353" t="s">
        <v>109</v>
      </c>
      <c r="E33" s="353" t="s">
        <v>109</v>
      </c>
    </row>
    <row r="34" spans="1:11" ht="18" customHeight="1" x14ac:dyDescent="0.3">
      <c r="A34" s="38"/>
      <c r="B34" s="101" t="s">
        <v>8</v>
      </c>
      <c r="C34" s="132"/>
      <c r="D34" s="186">
        <f>SUM(D28:D33)</f>
        <v>70169512.964461863</v>
      </c>
      <c r="E34" s="186">
        <f>SUM(E28:E33)</f>
        <v>98297034.404159516</v>
      </c>
    </row>
    <row r="35" spans="1:11" s="11" customFormat="1" ht="18" customHeight="1" x14ac:dyDescent="0.3">
      <c r="A35" s="38"/>
      <c r="B35" s="56" t="str">
        <f t="shared" ref="B35:B41" si="1">B15</f>
        <v>Lighting</v>
      </c>
      <c r="C35" s="131"/>
      <c r="D35" s="187">
        <v>22920318.914166048</v>
      </c>
      <c r="E35" s="187">
        <v>9395701.0148154963</v>
      </c>
    </row>
    <row r="36" spans="1:11" ht="18" customHeight="1" x14ac:dyDescent="0.3">
      <c r="A36" s="38"/>
      <c r="B36" s="56" t="str">
        <f t="shared" si="1"/>
        <v>Efficient Products</v>
      </c>
      <c r="C36" s="131"/>
      <c r="D36" s="187">
        <v>5160383.6431307811</v>
      </c>
      <c r="E36" s="187">
        <v>5420399.0249002986</v>
      </c>
      <c r="K36" s="44"/>
    </row>
    <row r="37" spans="1:11" ht="18" customHeight="1" x14ac:dyDescent="0.3">
      <c r="A37" s="38"/>
      <c r="B37" s="56" t="str">
        <f t="shared" si="1"/>
        <v>HVAC</v>
      </c>
      <c r="C37" s="131"/>
      <c r="D37" s="187">
        <v>51357646.893516429</v>
      </c>
      <c r="E37" s="187">
        <v>37398939.918376558</v>
      </c>
    </row>
    <row r="38" spans="1:11" ht="18" customHeight="1" x14ac:dyDescent="0.3">
      <c r="A38" s="38"/>
      <c r="B38" s="56" t="str">
        <f t="shared" si="1"/>
        <v>Smart Thermostats</v>
      </c>
      <c r="C38" s="131"/>
      <c r="D38" s="187"/>
      <c r="E38" s="187">
        <v>0</v>
      </c>
    </row>
    <row r="39" spans="1:11" ht="18" customHeight="1" x14ac:dyDescent="0.3">
      <c r="A39" s="38"/>
      <c r="B39" s="56" t="str">
        <f t="shared" si="1"/>
        <v>Low Income</v>
      </c>
      <c r="C39" s="131"/>
      <c r="D39" s="187">
        <v>3856366.224594167</v>
      </c>
      <c r="E39" s="187">
        <v>3664959.5584729449</v>
      </c>
    </row>
    <row r="40" spans="1:11" ht="18" customHeight="1" x14ac:dyDescent="0.3">
      <c r="A40" s="38"/>
      <c r="B40" s="56" t="str">
        <f t="shared" si="1"/>
        <v>Kits</v>
      </c>
      <c r="C40" s="131"/>
      <c r="D40" s="187">
        <v>4163953.9389253249</v>
      </c>
      <c r="E40" s="187">
        <v>4249617.389814158</v>
      </c>
    </row>
    <row r="41" spans="1:11" ht="18" customHeight="1" x14ac:dyDescent="0.3">
      <c r="A41" s="38"/>
      <c r="B41" s="56" t="str">
        <f t="shared" si="1"/>
        <v>Home Energy Report</v>
      </c>
      <c r="C41" s="131"/>
      <c r="D41" s="187">
        <v>1696169.1419818618</v>
      </c>
      <c r="E41" s="187">
        <v>1790455.0281187256</v>
      </c>
    </row>
    <row r="42" spans="1:11" ht="18" customHeight="1" x14ac:dyDescent="0.3">
      <c r="A42" s="38"/>
      <c r="B42" s="102" t="s">
        <v>9</v>
      </c>
      <c r="C42" s="132"/>
      <c r="D42" s="188">
        <f>SUM(D35:D41)</f>
        <v>89154838.756314605</v>
      </c>
      <c r="E42" s="188">
        <f>SUM(E35:E41)</f>
        <v>61920071.934498183</v>
      </c>
    </row>
    <row r="43" spans="1:11" s="11" customFormat="1" ht="18" customHeight="1" x14ac:dyDescent="0.3">
      <c r="A43" s="38"/>
      <c r="B43" s="151" t="s">
        <v>10</v>
      </c>
      <c r="C43" s="132"/>
      <c r="D43" s="189"/>
      <c r="E43" s="189">
        <v>0</v>
      </c>
    </row>
    <row r="44" spans="1:11" s="11" customFormat="1" ht="18" customHeight="1" x14ac:dyDescent="0.3">
      <c r="A44" s="38"/>
      <c r="B44" s="152" t="s">
        <v>11</v>
      </c>
      <c r="C44" s="132"/>
      <c r="D44" s="78"/>
      <c r="E44" s="78">
        <v>0</v>
      </c>
    </row>
    <row r="45" spans="1:11" s="11" customFormat="1" ht="18" customHeight="1" x14ac:dyDescent="0.3">
      <c r="A45" s="38"/>
      <c r="B45" s="103" t="s">
        <v>94</v>
      </c>
      <c r="C45" s="132"/>
      <c r="D45" s="160">
        <f>SUM(D34,D42,D43,D44)</f>
        <v>159324351.72077647</v>
      </c>
      <c r="E45" s="160">
        <f>SUM(E34,E42,E43,E44)</f>
        <v>160217106.33865771</v>
      </c>
    </row>
    <row r="46" spans="1:11" s="42" customFormat="1" ht="24.95" customHeight="1" x14ac:dyDescent="0.3">
      <c r="A46" s="161"/>
      <c r="B46" s="104"/>
      <c r="C46" s="134"/>
      <c r="D46" s="41"/>
      <c r="E46" s="41"/>
    </row>
    <row r="47" spans="1:11" s="42" customFormat="1" ht="24.95" customHeight="1" x14ac:dyDescent="0.3">
      <c r="A47" s="161"/>
      <c r="B47" s="12" t="s">
        <v>51</v>
      </c>
      <c r="C47" s="125"/>
      <c r="D47" s="12" t="str">
        <f>D27</f>
        <v>Program Year 1 Total</v>
      </c>
      <c r="E47" s="12" t="str">
        <f>E27</f>
        <v>Program Year 2 Total</v>
      </c>
    </row>
    <row r="48" spans="1:11" ht="18" customHeight="1" x14ac:dyDescent="0.3">
      <c r="B48" s="269" t="str">
        <f t="shared" ref="B48:B53" si="2">B28</f>
        <v>Standard</v>
      </c>
      <c r="C48" s="131"/>
      <c r="D48" s="75">
        <f>IF(D$25=0,0,D8-D28)</f>
        <v>-296337.16424855404</v>
      </c>
      <c r="E48" s="75">
        <f>IF(E$25=0,0,E8-E28)</f>
        <v>33138639.546935696</v>
      </c>
    </row>
    <row r="49" spans="2:5" ht="18.75" x14ac:dyDescent="0.3">
      <c r="B49" s="269" t="str">
        <f t="shared" si="2"/>
        <v>Custom (includes ext lighting)</v>
      </c>
      <c r="C49" s="131"/>
      <c r="D49" s="75">
        <f t="shared" ref="D49:D54" si="3">IF(D$25=0,0,D9-D29)</f>
        <v>-8097305.0408187471</v>
      </c>
      <c r="E49" s="75">
        <f>IF(E$25=0,0,E9-E29)</f>
        <v>-18514511.021780938</v>
      </c>
    </row>
    <row r="50" spans="2:5" ht="18" customHeight="1" x14ac:dyDescent="0.3">
      <c r="B50" s="269" t="str">
        <f t="shared" si="2"/>
        <v>Retro-commissioning</v>
      </c>
      <c r="C50" s="131"/>
      <c r="D50" s="75">
        <f t="shared" si="3"/>
        <v>-4336655.5865752483</v>
      </c>
      <c r="E50" s="75">
        <f>IF(E$25=0,0,E10-E30)</f>
        <v>-2678088.468043936</v>
      </c>
    </row>
    <row r="51" spans="2:5" ht="18" customHeight="1" x14ac:dyDescent="0.3">
      <c r="B51" s="269" t="str">
        <f t="shared" si="2"/>
        <v>New Construction</v>
      </c>
      <c r="C51" s="131"/>
      <c r="D51" s="75">
        <f t="shared" si="3"/>
        <v>-3796160.1478586765</v>
      </c>
      <c r="E51" s="75">
        <f>IF(E$25=0,0,E11-E31)</f>
        <v>9603943.1408747174</v>
      </c>
    </row>
    <row r="52" spans="2:5" ht="18" customHeight="1" x14ac:dyDescent="0.3">
      <c r="B52" s="269" t="str">
        <f t="shared" si="2"/>
        <v>Small Business Direct Install (SBDI)</v>
      </c>
      <c r="C52" s="131"/>
      <c r="D52" s="75">
        <f t="shared" si="3"/>
        <v>-2642926.3560930789</v>
      </c>
      <c r="E52" s="75">
        <f>IF(E$25=0,0,E12-E32)</f>
        <v>-3685747.8143940433</v>
      </c>
    </row>
    <row r="53" spans="2:5" ht="18" customHeight="1" x14ac:dyDescent="0.3">
      <c r="B53" s="269" t="str">
        <f t="shared" si="2"/>
        <v>Benchmarking</v>
      </c>
      <c r="C53" s="131"/>
      <c r="D53" s="354" t="s">
        <v>109</v>
      </c>
      <c r="E53" s="354" t="s">
        <v>109</v>
      </c>
    </row>
    <row r="54" spans="2:5" ht="18" customHeight="1" x14ac:dyDescent="0.3">
      <c r="B54" s="101" t="s">
        <v>8</v>
      </c>
      <c r="C54" s="132"/>
      <c r="D54" s="76">
        <f t="shared" si="3"/>
        <v>-19169384.295594297</v>
      </c>
      <c r="E54" s="76">
        <f t="shared" ref="D54:E65" si="4">IF(E$25=0,0,E14-E34)</f>
        <v>17864235.383591503</v>
      </c>
    </row>
    <row r="55" spans="2:5" ht="18" customHeight="1" x14ac:dyDescent="0.3">
      <c r="B55" s="56" t="str">
        <f t="shared" ref="B55:B61" si="5">B35</f>
        <v>Lighting</v>
      </c>
      <c r="C55" s="131"/>
      <c r="D55" s="73">
        <f t="shared" si="4"/>
        <v>448093.67482652888</v>
      </c>
      <c r="E55" s="73">
        <f t="shared" si="4"/>
        <v>7973327.3951845039</v>
      </c>
    </row>
    <row r="56" spans="2:5" ht="18" customHeight="1" x14ac:dyDescent="0.3">
      <c r="B56" s="56" t="str">
        <f t="shared" si="5"/>
        <v>Efficient Products</v>
      </c>
      <c r="C56" s="131"/>
      <c r="D56" s="73">
        <f t="shared" ref="D56" si="6">IF(D$25=0,0,D16-D36)</f>
        <v>-3498590.256245506</v>
      </c>
      <c r="E56" s="73">
        <f t="shared" si="4"/>
        <v>-2942645.8049002984</v>
      </c>
    </row>
    <row r="57" spans="2:5" ht="18" customHeight="1" x14ac:dyDescent="0.3">
      <c r="B57" s="56" t="str">
        <f t="shared" si="5"/>
        <v>HVAC</v>
      </c>
      <c r="C57" s="131"/>
      <c r="D57" s="73">
        <f t="shared" ref="D57" si="7">IF(D$25=0,0,D17-D37)</f>
        <v>17927656.61920882</v>
      </c>
      <c r="E57" s="73">
        <f t="shared" si="4"/>
        <v>35743407.51162345</v>
      </c>
    </row>
    <row r="58" spans="2:5" ht="18" customHeight="1" x14ac:dyDescent="0.3">
      <c r="B58" s="56" t="str">
        <f t="shared" si="5"/>
        <v>Smart Thermostats</v>
      </c>
      <c r="C58" s="131"/>
      <c r="D58" s="73">
        <f t="shared" ref="D58" si="8">IF(D$25=0,0,D18-D38)</f>
        <v>3927006.1908</v>
      </c>
      <c r="E58" s="73">
        <f t="shared" si="4"/>
        <v>6122869.8700000001</v>
      </c>
    </row>
    <row r="59" spans="2:5" ht="18" customHeight="1" x14ac:dyDescent="0.3">
      <c r="B59" s="56" t="str">
        <f t="shared" si="5"/>
        <v>Low Income</v>
      </c>
      <c r="C59" s="131"/>
      <c r="D59" s="73">
        <f t="shared" ref="D59" si="9">IF(D$25=0,0,D19-D39)</f>
        <v>-2271633.6235864125</v>
      </c>
      <c r="E59" s="73">
        <f t="shared" si="4"/>
        <v>-763578.62847294472</v>
      </c>
    </row>
    <row r="60" spans="2:5" ht="18" customHeight="1" x14ac:dyDescent="0.3">
      <c r="B60" s="56" t="str">
        <f t="shared" si="5"/>
        <v>Kits</v>
      </c>
      <c r="C60" s="131"/>
      <c r="D60" s="73">
        <f t="shared" ref="D60" si="10">IF(D$25=0,0,D20-D40)</f>
        <v>-662382.90818845853</v>
      </c>
      <c r="E60" s="73">
        <f t="shared" si="4"/>
        <v>-443931.66981415777</v>
      </c>
    </row>
    <row r="61" spans="2:5" ht="18" customHeight="1" x14ac:dyDescent="0.3">
      <c r="B61" s="56" t="str">
        <f t="shared" si="5"/>
        <v>Home Energy Report</v>
      </c>
      <c r="C61" s="131"/>
      <c r="D61" s="73">
        <f t="shared" ref="D61" si="11">IF(D$25=0,0,D21-D41)</f>
        <v>56540.245518138167</v>
      </c>
      <c r="E61" s="73">
        <f t="shared" si="4"/>
        <v>1.8812743946909904E-3</v>
      </c>
    </row>
    <row r="62" spans="2:5" ht="18" customHeight="1" x14ac:dyDescent="0.3">
      <c r="B62" s="102" t="s">
        <v>9</v>
      </c>
      <c r="C62" s="132"/>
      <c r="D62" s="74">
        <f t="shared" ref="D62" si="12">IF(D$25=0,0,D22-D42)</f>
        <v>15926689.942333117</v>
      </c>
      <c r="E62" s="74">
        <f t="shared" si="4"/>
        <v>45689448.675501831</v>
      </c>
    </row>
    <row r="63" spans="2:5" ht="18" customHeight="1" x14ac:dyDescent="0.3">
      <c r="B63" s="151" t="s">
        <v>10</v>
      </c>
      <c r="C63" s="132"/>
      <c r="D63" s="189"/>
      <c r="E63" s="189">
        <f t="shared" si="4"/>
        <v>0</v>
      </c>
    </row>
    <row r="64" spans="2:5" ht="18" customHeight="1" x14ac:dyDescent="0.3">
      <c r="B64" s="152" t="s">
        <v>11</v>
      </c>
      <c r="C64" s="132"/>
      <c r="D64" s="78"/>
      <c r="E64" s="78">
        <f t="shared" si="4"/>
        <v>0</v>
      </c>
    </row>
    <row r="65" spans="2:5" ht="18" customHeight="1" x14ac:dyDescent="0.3">
      <c r="B65" s="103" t="s">
        <v>94</v>
      </c>
      <c r="C65" s="132"/>
      <c r="D65" s="160">
        <f t="shared" si="4"/>
        <v>-3242694.3532611728</v>
      </c>
      <c r="E65" s="160">
        <f t="shared" si="4"/>
        <v>63553684.059093326</v>
      </c>
    </row>
    <row r="66" spans="2:5" ht="18" customHeight="1" x14ac:dyDescent="0.3">
      <c r="B66" s="104"/>
      <c r="C66" s="134"/>
      <c r="D66" s="41"/>
      <c r="E66" s="41"/>
    </row>
    <row r="67" spans="2:5" s="42" customFormat="1" ht="24.95" customHeight="1" x14ac:dyDescent="0.3">
      <c r="B67" s="12" t="s">
        <v>52</v>
      </c>
      <c r="C67" s="125"/>
      <c r="D67" s="12" t="str">
        <f>D47</f>
        <v>Program Year 1 Total</v>
      </c>
      <c r="E67" s="12" t="str">
        <f>E47</f>
        <v>Program Year 2 Total</v>
      </c>
    </row>
    <row r="68" spans="2:5" s="42" customFormat="1" ht="24.95" customHeight="1" x14ac:dyDescent="0.3">
      <c r="B68" s="269" t="str">
        <f>B48</f>
        <v>Standard</v>
      </c>
      <c r="C68" s="131"/>
      <c r="D68" s="178">
        <f t="shared" ref="D68:E72" si="13">IF(D$25=0,"",D8/D28-1)</f>
        <v>-1.7852715681657805E-2</v>
      </c>
      <c r="E68" s="178">
        <f t="shared" si="13"/>
        <v>1.7316515146749998</v>
      </c>
    </row>
    <row r="69" spans="2:5" ht="18" customHeight="1" x14ac:dyDescent="0.3">
      <c r="B69" s="269" t="str">
        <f t="shared" ref="B69:B73" si="14">B49</f>
        <v>Custom (includes ext lighting)</v>
      </c>
      <c r="C69" s="131"/>
      <c r="D69" s="178">
        <f t="shared" si="13"/>
        <v>-0.1994870764310096</v>
      </c>
      <c r="E69" s="178">
        <f t="shared" si="13"/>
        <v>-0.29986751431708025</v>
      </c>
    </row>
    <row r="70" spans="2:5" ht="18.75" x14ac:dyDescent="0.3">
      <c r="B70" s="269" t="str">
        <f t="shared" si="14"/>
        <v>Retro-commissioning</v>
      </c>
      <c r="C70" s="131"/>
      <c r="D70" s="178">
        <f t="shared" si="13"/>
        <v>-0.98987103999341575</v>
      </c>
      <c r="E70" s="178">
        <f t="shared" si="13"/>
        <v>-0.52872747283551669</v>
      </c>
    </row>
    <row r="71" spans="2:5" ht="18.75" x14ac:dyDescent="0.3">
      <c r="B71" s="269" t="str">
        <f t="shared" si="14"/>
        <v>New Construction</v>
      </c>
      <c r="C71" s="131"/>
      <c r="D71" s="178">
        <f t="shared" si="13"/>
        <v>-0.76497574439710569</v>
      </c>
      <c r="E71" s="178">
        <f t="shared" si="13"/>
        <v>1.6868394223117575</v>
      </c>
    </row>
    <row r="72" spans="2:5" ht="18" customHeight="1" x14ac:dyDescent="0.3">
      <c r="B72" s="269" t="str">
        <f t="shared" si="14"/>
        <v>Small Business Direct Install (SBDI)</v>
      </c>
      <c r="C72" s="131"/>
      <c r="D72" s="178">
        <f t="shared" si="13"/>
        <v>-0.7267969191950554</v>
      </c>
      <c r="E72" s="178">
        <f t="shared" si="13"/>
        <v>-0.5534900409339123</v>
      </c>
    </row>
    <row r="73" spans="2:5" ht="18" customHeight="1" x14ac:dyDescent="0.3">
      <c r="B73" s="269" t="str">
        <f t="shared" si="14"/>
        <v>Benchmarking</v>
      </c>
      <c r="C73" s="131"/>
      <c r="D73" s="178" t="s">
        <v>109</v>
      </c>
      <c r="E73" s="178" t="s">
        <v>109</v>
      </c>
    </row>
    <row r="74" spans="2:5" ht="18" customHeight="1" x14ac:dyDescent="0.3">
      <c r="B74" s="101" t="s">
        <v>8</v>
      </c>
      <c r="C74" s="132"/>
      <c r="D74" s="179">
        <f t="shared" ref="D74:E77" si="15">IF(D$25=0,"",D14/D34-1)</f>
        <v>-0.273186794175169</v>
      </c>
      <c r="E74" s="179">
        <f t="shared" si="15"/>
        <v>0.18173727714043397</v>
      </c>
    </row>
    <row r="75" spans="2:5" ht="18" customHeight="1" x14ac:dyDescent="0.3">
      <c r="B75" s="56" t="str">
        <f>B55</f>
        <v>Lighting</v>
      </c>
      <c r="C75" s="131"/>
      <c r="D75" s="180">
        <f t="shared" si="15"/>
        <v>1.9550062828732395E-2</v>
      </c>
      <c r="E75" s="180">
        <f t="shared" si="15"/>
        <v>0.84861442298045242</v>
      </c>
    </row>
    <row r="76" spans="2:5" ht="18" customHeight="1" x14ac:dyDescent="0.3">
      <c r="B76" s="56" t="str">
        <f t="shared" ref="B76:B81" si="16">B56</f>
        <v>Efficient Products</v>
      </c>
      <c r="C76" s="131"/>
      <c r="D76" s="180">
        <f t="shared" si="15"/>
        <v>-0.67797096072549512</v>
      </c>
      <c r="E76" s="180">
        <f t="shared" si="15"/>
        <v>-0.54288361269757712</v>
      </c>
    </row>
    <row r="77" spans="2:5" ht="18" customHeight="1" x14ac:dyDescent="0.3">
      <c r="B77" s="56" t="str">
        <f t="shared" si="16"/>
        <v>HVAC</v>
      </c>
      <c r="C77" s="131"/>
      <c r="D77" s="180">
        <f t="shared" si="15"/>
        <v>0.34907472798314809</v>
      </c>
      <c r="E77" s="180">
        <f t="shared" si="15"/>
        <v>0.95573317290900972</v>
      </c>
    </row>
    <row r="78" spans="2:5" ht="18" customHeight="1" x14ac:dyDescent="0.3">
      <c r="B78" s="56" t="str">
        <f t="shared" si="16"/>
        <v>Smart Thermostats</v>
      </c>
      <c r="C78" s="131"/>
      <c r="D78" s="180" t="s">
        <v>109</v>
      </c>
      <c r="E78" s="180" t="s">
        <v>109</v>
      </c>
    </row>
    <row r="79" spans="2:5" ht="18" customHeight="1" x14ac:dyDescent="0.3">
      <c r="B79" s="56" t="str">
        <f t="shared" si="16"/>
        <v>Low Income</v>
      </c>
      <c r="C79" s="131"/>
      <c r="D79" s="180">
        <f t="shared" ref="D79:E82" si="17">IF(D$25=0,"",D19/D39-1)</f>
        <v>-0.58906065743936775</v>
      </c>
      <c r="E79" s="180">
        <f t="shared" si="17"/>
        <v>-0.20834571740570584</v>
      </c>
    </row>
    <row r="80" spans="2:5" ht="18" customHeight="1" x14ac:dyDescent="0.3">
      <c r="B80" s="56" t="str">
        <f t="shared" si="16"/>
        <v>Kits</v>
      </c>
      <c r="C80" s="131"/>
      <c r="D80" s="180">
        <f t="shared" si="17"/>
        <v>-0.15907546478754109</v>
      </c>
      <c r="E80" s="180">
        <f t="shared" si="17"/>
        <v>-0.10446391500519803</v>
      </c>
    </row>
    <row r="81" spans="2:5" ht="18" customHeight="1" x14ac:dyDescent="0.3">
      <c r="B81" s="56" t="str">
        <f t="shared" si="16"/>
        <v>Home Energy Report</v>
      </c>
      <c r="C81" s="131"/>
      <c r="D81" s="180">
        <f t="shared" si="17"/>
        <v>3.3334084507677497E-2</v>
      </c>
      <c r="E81" s="180">
        <f t="shared" si="17"/>
        <v>1.0507241743340501E-9</v>
      </c>
    </row>
    <row r="82" spans="2:5" ht="18" customHeight="1" x14ac:dyDescent="0.3">
      <c r="B82" s="102" t="s">
        <v>9</v>
      </c>
      <c r="C82" s="132"/>
      <c r="D82" s="181">
        <f t="shared" si="17"/>
        <v>0.17864078006876638</v>
      </c>
      <c r="E82" s="181">
        <f t="shared" si="17"/>
        <v>0.73787783586288747</v>
      </c>
    </row>
    <row r="83" spans="2:5" ht="18" customHeight="1" x14ac:dyDescent="0.3">
      <c r="B83" s="151" t="s">
        <v>10</v>
      </c>
      <c r="C83" s="132"/>
      <c r="D83" s="355" t="s">
        <v>126</v>
      </c>
      <c r="E83" s="355" t="s">
        <v>126</v>
      </c>
    </row>
    <row r="84" spans="2:5" ht="18" customHeight="1" x14ac:dyDescent="0.3">
      <c r="B84" s="152" t="s">
        <v>11</v>
      </c>
      <c r="C84" s="132"/>
      <c r="D84" s="355" t="s">
        <v>126</v>
      </c>
      <c r="E84" s="355" t="s">
        <v>126</v>
      </c>
    </row>
    <row r="85" spans="2:5" ht="18" customHeight="1" x14ac:dyDescent="0.3">
      <c r="B85" s="103" t="s">
        <v>93</v>
      </c>
      <c r="C85" s="132"/>
      <c r="D85" s="182">
        <f>IF(D$25=0,"",D25/D45-1)</f>
        <v>-2.0352785485950986E-2</v>
      </c>
      <c r="E85" s="182">
        <f>IF(E$25=0,"",E25/E45-1)</f>
        <v>0.39667227496143398</v>
      </c>
    </row>
    <row r="86" spans="2:5" ht="18" customHeight="1" x14ac:dyDescent="0.25"/>
    <row r="87" spans="2:5" ht="18" customHeight="1" x14ac:dyDescent="0.3">
      <c r="B87" s="278" t="s">
        <v>19</v>
      </c>
      <c r="C87" s="134"/>
    </row>
    <row r="88" spans="2:5" s="11" customFormat="1" ht="24.95" customHeight="1" x14ac:dyDescent="0.25">
      <c r="B88" s="153" t="s">
        <v>0</v>
      </c>
      <c r="C88" s="130"/>
      <c r="D88" s="2" t="s">
        <v>0</v>
      </c>
    </row>
    <row r="89" spans="2:5" s="11" customFormat="1" ht="24.95" customHeight="1" x14ac:dyDescent="0.25">
      <c r="B89" s="278"/>
      <c r="C89" s="130"/>
      <c r="D89" s="2" t="s">
        <v>0</v>
      </c>
    </row>
    <row r="90" spans="2:5" x14ac:dyDescent="0.25">
      <c r="B90" s="153" t="s">
        <v>0</v>
      </c>
      <c r="C90" s="130"/>
      <c r="D90" s="2" t="s">
        <v>0</v>
      </c>
    </row>
    <row r="91" spans="2:5" ht="63.75" customHeight="1" x14ac:dyDescent="0.25">
      <c r="B91" s="153" t="s">
        <v>0</v>
      </c>
      <c r="C91" s="130"/>
      <c r="D91" s="2" t="s">
        <v>0</v>
      </c>
    </row>
    <row r="92" spans="2:5" x14ac:dyDescent="0.25">
      <c r="B92" s="153" t="s">
        <v>0</v>
      </c>
      <c r="C92" s="130"/>
      <c r="D92" s="2" t="s">
        <v>0</v>
      </c>
      <c r="E92" s="2" t="s">
        <v>0</v>
      </c>
    </row>
    <row r="93" spans="2:5" x14ac:dyDescent="0.25">
      <c r="B93" s="153" t="s">
        <v>0</v>
      </c>
      <c r="C93" s="130"/>
      <c r="D93" s="2" t="s">
        <v>0</v>
      </c>
      <c r="E93" s="2" t="s">
        <v>0</v>
      </c>
    </row>
    <row r="94" spans="2:5" x14ac:dyDescent="0.25">
      <c r="B94" s="153" t="s">
        <v>0</v>
      </c>
      <c r="C94" s="130"/>
      <c r="D94" s="2" t="s">
        <v>0</v>
      </c>
      <c r="E94" s="2" t="s">
        <v>0</v>
      </c>
    </row>
    <row r="95" spans="2:5" x14ac:dyDescent="0.25">
      <c r="B95" s="153" t="s">
        <v>0</v>
      </c>
      <c r="C95" s="130"/>
      <c r="D95" s="2" t="s">
        <v>0</v>
      </c>
      <c r="E95" s="2" t="s">
        <v>0</v>
      </c>
    </row>
    <row r="96" spans="2:5" x14ac:dyDescent="0.25">
      <c r="B96" s="153" t="s">
        <v>0</v>
      </c>
      <c r="C96" s="130"/>
      <c r="D96" s="2" t="s">
        <v>0</v>
      </c>
      <c r="E96" s="2" t="s">
        <v>0</v>
      </c>
    </row>
    <row r="97" spans="2:5" x14ac:dyDescent="0.25">
      <c r="B97" s="153" t="s">
        <v>0</v>
      </c>
      <c r="C97" s="130"/>
      <c r="D97" s="2" t="s">
        <v>0</v>
      </c>
      <c r="E97" s="2" t="s">
        <v>0</v>
      </c>
    </row>
    <row r="98" spans="2:5" x14ac:dyDescent="0.25">
      <c r="B98" s="153" t="s">
        <v>0</v>
      </c>
      <c r="C98" s="130"/>
      <c r="D98" s="2" t="s">
        <v>0</v>
      </c>
      <c r="E98" s="2" t="s">
        <v>0</v>
      </c>
    </row>
    <row r="99" spans="2:5" x14ac:dyDescent="0.25">
      <c r="B99" s="153" t="s">
        <v>0</v>
      </c>
      <c r="C99" s="130"/>
      <c r="D99" s="2" t="s">
        <v>0</v>
      </c>
      <c r="E99" s="2" t="s">
        <v>0</v>
      </c>
    </row>
    <row r="100" spans="2:5" x14ac:dyDescent="0.25">
      <c r="B100" s="153" t="s">
        <v>0</v>
      </c>
      <c r="C100" s="130"/>
      <c r="D100" s="2" t="s">
        <v>0</v>
      </c>
      <c r="E100" s="2" t="s">
        <v>0</v>
      </c>
    </row>
    <row r="101" spans="2:5" x14ac:dyDescent="0.25">
      <c r="B101" s="153" t="s">
        <v>0</v>
      </c>
      <c r="C101" s="130"/>
      <c r="D101" s="2" t="s">
        <v>0</v>
      </c>
      <c r="E101" s="2" t="s">
        <v>0</v>
      </c>
    </row>
    <row r="102" spans="2:5" x14ac:dyDescent="0.25">
      <c r="E102" s="2" t="s">
        <v>0</v>
      </c>
    </row>
    <row r="103" spans="2:5" x14ac:dyDescent="0.25">
      <c r="E103" s="2" t="s">
        <v>0</v>
      </c>
    </row>
    <row r="104" spans="2:5" x14ac:dyDescent="0.25">
      <c r="E104" s="2" t="s">
        <v>0</v>
      </c>
    </row>
    <row r="105" spans="2:5" x14ac:dyDescent="0.25">
      <c r="E105" s="2" t="s">
        <v>0</v>
      </c>
    </row>
  </sheetData>
  <mergeCells count="1">
    <mergeCell ref="B2:B5"/>
  </mergeCells>
  <pageMargins left="0.25" right="0.25" top="0.75" bottom="0.75" header="0.3" footer="0.3"/>
  <pageSetup scale="41" orientation="portrait" r:id="rId1"/>
  <headerFooter>
    <oddFooter xml:space="preserve">&amp;C&amp;16Tab 05 of 12&amp;RExhibit 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01"/>
  <sheetViews>
    <sheetView view="pageLayout" topLeftCell="A89" zoomScale="70" zoomScaleNormal="80" zoomScaleSheetLayoutView="80" zoomScalePageLayoutView="70" workbookViewId="0">
      <selection activeCell="J52" sqref="J52"/>
    </sheetView>
  </sheetViews>
  <sheetFormatPr defaultColWidth="9.140625" defaultRowHeight="15" x14ac:dyDescent="0.25"/>
  <cols>
    <col min="1" max="1" width="7.28515625" style="39" customWidth="1"/>
    <col min="2" max="2" width="68" style="80" customWidth="1"/>
    <col min="3" max="3" width="1.7109375" style="119" customWidth="1"/>
    <col min="4" max="4" width="42.42578125" style="39" customWidth="1"/>
    <col min="5" max="5" width="32.7109375" style="39" customWidth="1"/>
    <col min="6" max="16384" width="9.140625" style="39"/>
  </cols>
  <sheetData>
    <row r="1" spans="1:6" s="46" customFormat="1" ht="14.25" customHeight="1" thickBot="1" x14ac:dyDescent="0.5">
      <c r="B1" s="265"/>
      <c r="C1" s="265"/>
      <c r="D1" s="266"/>
      <c r="E1" s="266"/>
    </row>
    <row r="2" spans="1:6" ht="30" customHeight="1" x14ac:dyDescent="0.4">
      <c r="B2" s="437" t="s">
        <v>188</v>
      </c>
      <c r="C2" s="124"/>
      <c r="D2" s="81" t="str">
        <f>'Net (as filed) Demand Savings'!D2</f>
        <v>Utility: Ameren Missouri</v>
      </c>
      <c r="E2" s="97"/>
    </row>
    <row r="3" spans="1:6" ht="30" customHeight="1" x14ac:dyDescent="0.4">
      <c r="B3" s="440"/>
      <c r="C3" s="141"/>
      <c r="D3" s="89" t="str">
        <f>'Net (as filed) Demand Savings'!D3</f>
        <v>Report Date: 05/01/2018</v>
      </c>
      <c r="E3" s="98"/>
    </row>
    <row r="4" spans="1:6" ht="30" customHeight="1" x14ac:dyDescent="0.4">
      <c r="B4" s="440"/>
      <c r="C4" s="141"/>
      <c r="D4" s="89" t="str">
        <f>'Net (as filed) Demand Savings'!D4</f>
        <v>Period:  03/01/17 - 02/28/18</v>
      </c>
      <c r="E4" s="98"/>
    </row>
    <row r="5" spans="1:6" ht="30" customHeight="1" thickBot="1" x14ac:dyDescent="0.45">
      <c r="B5" s="441"/>
      <c r="C5" s="141"/>
      <c r="D5" s="86" t="str">
        <f>'Net (as filed) Demand Savings'!D5</f>
        <v>Portfolio Start Date: 03/01/2016</v>
      </c>
      <c r="E5" s="99"/>
    </row>
    <row r="6" spans="1:6" ht="15.75" customHeight="1" x14ac:dyDescent="0.25"/>
    <row r="7" spans="1:6" ht="36.75" customHeight="1" x14ac:dyDescent="0.3">
      <c r="A7" s="31"/>
      <c r="B7" s="12" t="s">
        <v>26</v>
      </c>
      <c r="C7" s="125"/>
      <c r="D7" s="12" t="s">
        <v>128</v>
      </c>
      <c r="E7" s="12" t="s">
        <v>125</v>
      </c>
      <c r="F7" s="13"/>
    </row>
    <row r="8" spans="1:6" ht="18" customHeight="1" x14ac:dyDescent="0.3">
      <c r="A8" s="32"/>
      <c r="B8" s="269" t="str">
        <f>'Gross Benefits By Year'!B8</f>
        <v>Standard</v>
      </c>
      <c r="C8" s="131"/>
      <c r="D8" s="75">
        <f>'Gross Benefits By Year'!D8-Costs!D8</f>
        <v>12878511.234799743</v>
      </c>
      <c r="E8" s="75">
        <f>'Gross Benefits By Year'!E8-Costs!E8</f>
        <v>41054428.032572836</v>
      </c>
      <c r="F8" s="14"/>
    </row>
    <row r="9" spans="1:6" ht="18" customHeight="1" x14ac:dyDescent="0.3">
      <c r="A9" s="32"/>
      <c r="B9" s="269" t="str">
        <f>'Gross Benefits By Year'!B9</f>
        <v>Custom (includes ext lighting)</v>
      </c>
      <c r="C9" s="131"/>
      <c r="D9" s="185">
        <f>'Gross Benefits By Year'!D9-Costs!D9</f>
        <v>26577590.673175737</v>
      </c>
      <c r="E9" s="185">
        <f>'Gross Benefits By Year'!E9-Costs!E9</f>
        <v>34523485.526399247</v>
      </c>
      <c r="F9" s="14"/>
    </row>
    <row r="10" spans="1:6" ht="18" customHeight="1" x14ac:dyDescent="0.3">
      <c r="A10" s="32"/>
      <c r="B10" s="269" t="str">
        <f>'Gross Benefits By Year'!B10</f>
        <v>Retro-commissioning</v>
      </c>
      <c r="C10" s="131"/>
      <c r="D10" s="185">
        <f>'Gross Benefits By Year'!D10-Costs!D10</f>
        <v>-123405.49229899998</v>
      </c>
      <c r="E10" s="185">
        <f>'Gross Benefits By Year'!E10-Costs!E10</f>
        <v>1672119.0695602393</v>
      </c>
      <c r="F10" s="14"/>
    </row>
    <row r="11" spans="1:6" ht="18" customHeight="1" x14ac:dyDescent="0.3">
      <c r="A11" s="32"/>
      <c r="B11" s="269" t="str">
        <f>'Gross Benefits By Year'!B11</f>
        <v>New Construction</v>
      </c>
      <c r="C11" s="131"/>
      <c r="D11" s="268">
        <f>'Gross Benefits By Year'!D11-Costs!D11</f>
        <v>831880.38914185972</v>
      </c>
      <c r="E11" s="268">
        <f>'Gross Benefits By Year'!E11-Costs!E11</f>
        <v>12563969.424788201</v>
      </c>
      <c r="F11" s="14"/>
    </row>
    <row r="12" spans="1:6" ht="18" customHeight="1" x14ac:dyDescent="0.3">
      <c r="A12" s="34"/>
      <c r="B12" s="269" t="str">
        <f>'Gross Benefits By Year'!B12</f>
        <v>Small Business Direct Install (SBDI)</v>
      </c>
      <c r="C12" s="131"/>
      <c r="D12" s="185">
        <f>'Gross Benefits By Year'!D12-Costs!D12</f>
        <v>506896.63404922007</v>
      </c>
      <c r="E12" s="185">
        <f>'Gross Benefits By Year'!E12-Costs!E12</f>
        <v>1872847.2744304864</v>
      </c>
      <c r="F12" s="14"/>
    </row>
    <row r="13" spans="1:6" ht="18" customHeight="1" x14ac:dyDescent="0.3">
      <c r="A13" s="34"/>
      <c r="B13" s="269" t="str">
        <f>'Gross Benefits By Year'!B13</f>
        <v>Benchmarking</v>
      </c>
      <c r="C13" s="131"/>
      <c r="D13" s="353" t="s">
        <v>109</v>
      </c>
      <c r="E13" s="353" t="s">
        <v>109</v>
      </c>
      <c r="F13" s="14"/>
    </row>
    <row r="14" spans="1:6" s="11" customFormat="1" ht="18" customHeight="1" x14ac:dyDescent="0.3">
      <c r="A14" s="33"/>
      <c r="B14" s="101" t="s">
        <v>8</v>
      </c>
      <c r="C14" s="132"/>
      <c r="D14" s="186">
        <f>'Gross Benefits By Year'!D14-Costs!D14</f>
        <v>40671473.438867562</v>
      </c>
      <c r="E14" s="186">
        <f>'Gross Benefits By Year'!E14-Costs!E14</f>
        <v>91621612.127751023</v>
      </c>
      <c r="F14" s="15"/>
    </row>
    <row r="15" spans="1:6" ht="18" customHeight="1" x14ac:dyDescent="0.3">
      <c r="B15" s="56" t="str">
        <f>'Gross Benefits By Year'!B15</f>
        <v>Lighting</v>
      </c>
      <c r="C15" s="131"/>
      <c r="D15" s="187">
        <f>'Gross Benefits By Year'!D15-Costs!D15</f>
        <v>19731596.008992575</v>
      </c>
      <c r="E15" s="187">
        <f>'Gross Benefits By Year'!E15-Costs!E15</f>
        <v>14597863.43</v>
      </c>
      <c r="F15" s="14"/>
    </row>
    <row r="16" spans="1:6" ht="18" customHeight="1" x14ac:dyDescent="0.3">
      <c r="B16" s="56" t="str">
        <f>'Gross Benefits By Year'!B16</f>
        <v>Efficient Products</v>
      </c>
      <c r="C16" s="131"/>
      <c r="D16" s="187">
        <f>'Gross Benefits By Year'!D16-Costs!D16</f>
        <v>746409.71688527521</v>
      </c>
      <c r="E16" s="187">
        <f>'Gross Benefits By Year'!E16-Costs!E16</f>
        <v>1514544.8000000003</v>
      </c>
      <c r="F16" s="14"/>
    </row>
    <row r="17" spans="1:6" ht="18" customHeight="1" x14ac:dyDescent="0.3">
      <c r="B17" s="56" t="str">
        <f>'Gross Benefits By Year'!B17</f>
        <v>HVAC</v>
      </c>
      <c r="C17" s="131"/>
      <c r="D17" s="187">
        <f>'Gross Benefits By Year'!D17-Costs!D17</f>
        <v>58944600.672725245</v>
      </c>
      <c r="E17" s="187">
        <f>'Gross Benefits By Year'!E17-Costs!E17</f>
        <v>61945934.020000003</v>
      </c>
      <c r="F17" s="14"/>
    </row>
    <row r="18" spans="1:6" ht="18" customHeight="1" x14ac:dyDescent="0.3">
      <c r="B18" s="56" t="str">
        <f>'Gross Benefits By Year'!B18</f>
        <v>Smart Thermostats</v>
      </c>
      <c r="C18" s="131"/>
      <c r="D18" s="187">
        <f>'Gross Benefits By Year'!D18-Costs!D18</f>
        <v>2818245.2508</v>
      </c>
      <c r="E18" s="187">
        <f>'Gross Benefits By Year'!E18-Costs!E18</f>
        <v>4203145.1400000006</v>
      </c>
      <c r="F18" s="14"/>
    </row>
    <row r="19" spans="1:6" ht="18" customHeight="1" x14ac:dyDescent="0.3">
      <c r="B19" s="56" t="str">
        <f>'Gross Benefits By Year'!B19</f>
        <v>Low Income</v>
      </c>
      <c r="C19" s="131"/>
      <c r="D19" s="187">
        <f>'Gross Benefits By Year'!D19-Costs!D19</f>
        <v>115689.98100775457</v>
      </c>
      <c r="E19" s="187">
        <f>'Gross Benefits By Year'!E19-Costs!E19</f>
        <v>707888.23000000045</v>
      </c>
      <c r="F19" s="14"/>
    </row>
    <row r="20" spans="1:6" ht="18" customHeight="1" x14ac:dyDescent="0.3">
      <c r="B20" s="56" t="str">
        <f>'Gross Benefits By Year'!B20</f>
        <v>Kits</v>
      </c>
      <c r="C20" s="131"/>
      <c r="D20" s="187">
        <f>'Gross Benefits By Year'!D20-Costs!D20</f>
        <v>2664817.6907368666</v>
      </c>
      <c r="E20" s="187">
        <f>'Gross Benefits By Year'!E20-Costs!E20</f>
        <v>2809121.89</v>
      </c>
      <c r="F20" s="14"/>
    </row>
    <row r="21" spans="1:6" ht="18" customHeight="1" x14ac:dyDescent="0.3">
      <c r="B21" s="56" t="str">
        <f>'Gross Benefits By Year'!B21</f>
        <v>Home Energy Report</v>
      </c>
      <c r="C21" s="131"/>
      <c r="D21" s="187">
        <f>'Gross Benefits By Year'!D21-Costs!D21</f>
        <v>1165706.9875</v>
      </c>
      <c r="E21" s="187">
        <f>'Gross Benefits By Year'!E21-Costs!E21</f>
        <v>932619.47000000009</v>
      </c>
      <c r="F21" s="14"/>
    </row>
    <row r="22" spans="1:6" s="11" customFormat="1" ht="18" customHeight="1" x14ac:dyDescent="0.3">
      <c r="B22" s="102" t="s">
        <v>9</v>
      </c>
      <c r="C22" s="132"/>
      <c r="D22" s="188">
        <f>'Gross Benefits By Year'!D22-Costs!D22</f>
        <v>86187066.308647722</v>
      </c>
      <c r="E22" s="188">
        <f>'Gross Benefits By Year'!E22-Costs!E22</f>
        <v>86711116.980000019</v>
      </c>
      <c r="F22" s="15"/>
    </row>
    <row r="23" spans="1:6" ht="18" customHeight="1" x14ac:dyDescent="0.3">
      <c r="B23" s="151" t="s">
        <v>10</v>
      </c>
      <c r="C23" s="132"/>
      <c r="D23" s="189">
        <f>'Gross Benefits By Year'!D23-Costs!D23</f>
        <v>-1392120.08</v>
      </c>
      <c r="E23" s="189">
        <f>'Gross Benefits By Year'!E23-Costs!E23</f>
        <v>-2344799.34</v>
      </c>
      <c r="F23" s="14"/>
    </row>
    <row r="24" spans="1:6" ht="18" customHeight="1" x14ac:dyDescent="0.3">
      <c r="B24" s="152" t="s">
        <v>11</v>
      </c>
      <c r="C24" s="132"/>
      <c r="D24" s="78">
        <f>'Gross Benefits By Year'!D24-Costs!D24</f>
        <v>-1009721.5700000001</v>
      </c>
      <c r="E24" s="78">
        <f>'Gross Benefits By Year'!E24-Costs!E24</f>
        <v>-1242551.45</v>
      </c>
      <c r="F24" s="14"/>
    </row>
    <row r="25" spans="1:6" s="11" customFormat="1" ht="18" customHeight="1" x14ac:dyDescent="0.3">
      <c r="B25" s="103" t="s">
        <v>84</v>
      </c>
      <c r="C25" s="132"/>
      <c r="D25" s="160">
        <f>'Gross Benefits By Year'!D25-Costs!D25</f>
        <v>124456698.09751529</v>
      </c>
      <c r="E25" s="160">
        <f>'Gross Benefits By Year'!E25-Costs!E25</f>
        <v>174745378.31775105</v>
      </c>
      <c r="F25" s="15"/>
    </row>
    <row r="26" spans="1:6" s="11" customFormat="1" ht="18" customHeight="1" x14ac:dyDescent="0.3">
      <c r="B26" s="104"/>
      <c r="C26" s="134"/>
      <c r="D26" s="160"/>
      <c r="E26" s="41"/>
      <c r="F26" s="15"/>
    </row>
    <row r="27" spans="1:6" ht="18" customHeight="1" x14ac:dyDescent="0.3">
      <c r="B27" s="12" t="s">
        <v>29</v>
      </c>
      <c r="C27" s="125"/>
      <c r="D27" s="12" t="str">
        <f>D7</f>
        <v>Program Year 1 Total</v>
      </c>
      <c r="E27" s="12" t="str">
        <f>E7</f>
        <v>Program Year 2 Total</v>
      </c>
      <c r="F27" s="41"/>
    </row>
    <row r="28" spans="1:6" ht="36" customHeight="1" x14ac:dyDescent="0.3">
      <c r="A28" s="38"/>
      <c r="B28" s="269" t="str">
        <f t="shared" ref="B28:B33" si="0">B8</f>
        <v>Standard</v>
      </c>
      <c r="C28" s="131"/>
      <c r="D28" s="75">
        <f>'Gross Benefits By Year'!D28-Costs!D28</f>
        <v>10506300.543555725</v>
      </c>
      <c r="E28" s="75">
        <f>'Gross Benefits By Year'!E28-Costs!E28</f>
        <v>12221581.194883116</v>
      </c>
      <c r="F28" s="13"/>
    </row>
    <row r="29" spans="1:6" ht="18" customHeight="1" x14ac:dyDescent="0.3">
      <c r="A29" s="38"/>
      <c r="B29" s="269" t="str">
        <f t="shared" si="0"/>
        <v>Custom (includes ext lighting)</v>
      </c>
      <c r="C29" s="131"/>
      <c r="D29" s="185">
        <f>'Gross Benefits By Year'!D29-Costs!D29</f>
        <v>27951652.57509049</v>
      </c>
      <c r="E29" s="185">
        <f>'Gross Benefits By Year'!E29-Costs!E29</f>
        <v>44675890.059872448</v>
      </c>
      <c r="F29" s="14"/>
    </row>
    <row r="30" spans="1:6" ht="18" customHeight="1" x14ac:dyDescent="0.3">
      <c r="A30" s="38"/>
      <c r="B30" s="269" t="str">
        <f t="shared" si="0"/>
        <v>Retro-commissioning</v>
      </c>
      <c r="C30" s="131"/>
      <c r="D30" s="185">
        <f>'Gross Benefits By Year'!D30-Costs!D30</f>
        <v>2515409.5279297996</v>
      </c>
      <c r="E30" s="185">
        <f>'Gross Benefits By Year'!E30-Costs!E30</f>
        <v>2935708.0554255284</v>
      </c>
      <c r="F30" s="14"/>
    </row>
    <row r="31" spans="1:6" ht="18" customHeight="1" x14ac:dyDescent="0.3">
      <c r="A31" s="38"/>
      <c r="B31" s="269" t="str">
        <f t="shared" si="0"/>
        <v>New Construction</v>
      </c>
      <c r="C31" s="131"/>
      <c r="D31" s="268">
        <f>'Gross Benefits By Year'!D31-Costs!D31</f>
        <v>3686587.1202581748</v>
      </c>
      <c r="E31" s="268">
        <f>'Gross Benefits By Year'!E31-Costs!E31</f>
        <v>4235446.9116773754</v>
      </c>
      <c r="F31" s="14"/>
    </row>
    <row r="32" spans="1:6" ht="18" customHeight="1" x14ac:dyDescent="0.3">
      <c r="A32" s="38"/>
      <c r="B32" s="269" t="str">
        <f t="shared" si="0"/>
        <v>Small Business Direct Install (SBDI)</v>
      </c>
      <c r="C32" s="131"/>
      <c r="D32" s="185">
        <f>'Gross Benefits By Year'!D32-Costs!D32</f>
        <v>1914312.6842297921</v>
      </c>
      <c r="E32" s="185">
        <f>'Gross Benefits By Year'!E32-Costs!E32</f>
        <v>3351290.0704618981</v>
      </c>
      <c r="F32" s="14"/>
    </row>
    <row r="33" spans="1:6" ht="18" customHeight="1" x14ac:dyDescent="0.3">
      <c r="A33" s="38"/>
      <c r="B33" s="269" t="str">
        <f t="shared" si="0"/>
        <v>Benchmarking</v>
      </c>
      <c r="C33" s="131"/>
      <c r="D33" s="353" t="s">
        <v>109</v>
      </c>
      <c r="E33" s="353" t="s">
        <v>109</v>
      </c>
      <c r="F33" s="14"/>
    </row>
    <row r="34" spans="1:6" ht="18" customHeight="1" x14ac:dyDescent="0.3">
      <c r="A34" s="38"/>
      <c r="B34" s="101" t="s">
        <v>8</v>
      </c>
      <c r="C34" s="132"/>
      <c r="D34" s="186">
        <f>'Gross Benefits By Year'!D34-Costs!D34</f>
        <v>46574262.451063976</v>
      </c>
      <c r="E34" s="186">
        <f>'Gross Benefits By Year'!E34-Costs!E34</f>
        <v>67219916.292320371</v>
      </c>
      <c r="F34" s="14"/>
    </row>
    <row r="35" spans="1:6" s="11" customFormat="1" ht="18" customHeight="1" x14ac:dyDescent="0.3">
      <c r="A35" s="38"/>
      <c r="B35" s="56" t="str">
        <f t="shared" ref="B35:B41" si="1">B15</f>
        <v>Lighting</v>
      </c>
      <c r="C35" s="131"/>
      <c r="D35" s="187">
        <f>'Gross Benefits By Year'!D35-Costs!D35</f>
        <v>16422681.328288607</v>
      </c>
      <c r="E35" s="187">
        <f>'Gross Benefits By Year'!E35-Costs!E35</f>
        <v>6032762.3986514285</v>
      </c>
      <c r="F35" s="15"/>
    </row>
    <row r="36" spans="1:6" ht="18" customHeight="1" x14ac:dyDescent="0.3">
      <c r="A36" s="38"/>
      <c r="B36" s="56" t="str">
        <f t="shared" si="1"/>
        <v>Efficient Products</v>
      </c>
      <c r="C36" s="131"/>
      <c r="D36" s="187">
        <f>'Gross Benefits By Year'!D36-Costs!D36</f>
        <v>3638640.3832188142</v>
      </c>
      <c r="E36" s="187">
        <f>'Gross Benefits By Year'!E36-Costs!E36</f>
        <v>3859322.7484117202</v>
      </c>
      <c r="F36" s="14"/>
    </row>
    <row r="37" spans="1:6" ht="18" customHeight="1" x14ac:dyDescent="0.3">
      <c r="A37" s="38"/>
      <c r="B37" s="56" t="str">
        <f t="shared" si="1"/>
        <v>HVAC</v>
      </c>
      <c r="C37" s="131"/>
      <c r="D37" s="187">
        <f>'Gross Benefits By Year'!D37-Costs!D37</f>
        <v>42410898.970151648</v>
      </c>
      <c r="E37" s="187">
        <f>'Gross Benefits By Year'!E37-Costs!E37</f>
        <v>30197905.034242265</v>
      </c>
      <c r="F37" s="14"/>
    </row>
    <row r="38" spans="1:6" ht="18" customHeight="1" x14ac:dyDescent="0.3">
      <c r="A38" s="38"/>
      <c r="B38" s="56" t="str">
        <f t="shared" si="1"/>
        <v>Smart Thermostats</v>
      </c>
      <c r="C38" s="131"/>
      <c r="D38" s="420" t="s">
        <v>109</v>
      </c>
      <c r="E38" s="420" t="s">
        <v>109</v>
      </c>
      <c r="F38" s="14"/>
    </row>
    <row r="39" spans="1:6" ht="18" customHeight="1" x14ac:dyDescent="0.3">
      <c r="A39" s="38"/>
      <c r="B39" s="56" t="str">
        <f t="shared" si="1"/>
        <v>Low Income</v>
      </c>
      <c r="C39" s="131"/>
      <c r="D39" s="187">
        <f>'Gross Benefits By Year'!D39-Costs!D39</f>
        <v>377793.07998885633</v>
      </c>
      <c r="E39" s="187">
        <f>'Gross Benefits By Year'!E39-Costs!E39</f>
        <v>349125.22173131397</v>
      </c>
      <c r="F39" s="14"/>
    </row>
    <row r="40" spans="1:6" ht="18" customHeight="1" x14ac:dyDescent="0.3">
      <c r="A40" s="38"/>
      <c r="B40" s="56" t="str">
        <f t="shared" si="1"/>
        <v>Kits</v>
      </c>
      <c r="C40" s="131"/>
      <c r="D40" s="187">
        <f>'Gross Benefits By Year'!D40-Costs!D40</f>
        <v>2970999.3729717811</v>
      </c>
      <c r="E40" s="187">
        <f>'Gross Benefits By Year'!E40-Costs!E40</f>
        <v>3016582.5528279599</v>
      </c>
      <c r="F40" s="14"/>
    </row>
    <row r="41" spans="1:6" ht="18" customHeight="1" x14ac:dyDescent="0.3">
      <c r="A41" s="38"/>
      <c r="B41" s="56" t="str">
        <f t="shared" si="1"/>
        <v>Home Energy Report</v>
      </c>
      <c r="C41" s="131"/>
      <c r="D41" s="187">
        <f>'Gross Benefits By Year'!D41-Costs!D41</f>
        <v>428269.14198186179</v>
      </c>
      <c r="E41" s="187">
        <f>'Gross Benefits By Year'!E41-Costs!E41</f>
        <v>514555.0281187254</v>
      </c>
      <c r="F41" s="14"/>
    </row>
    <row r="42" spans="1:6" ht="18" customHeight="1" x14ac:dyDescent="0.3">
      <c r="A42" s="38"/>
      <c r="B42" s="102" t="s">
        <v>9</v>
      </c>
      <c r="C42" s="132"/>
      <c r="D42" s="188">
        <f>'Gross Benefits By Year'!D42-Costs!D42</f>
        <v>65131967.713401556</v>
      </c>
      <c r="E42" s="188">
        <f>'Gross Benefits By Year'!E42-Costs!E42</f>
        <v>42825096.790383413</v>
      </c>
      <c r="F42" s="14"/>
    </row>
    <row r="43" spans="1:6" s="11" customFormat="1" ht="18" customHeight="1" x14ac:dyDescent="0.3">
      <c r="A43" s="38"/>
      <c r="B43" s="151" t="s">
        <v>10</v>
      </c>
      <c r="C43" s="132"/>
      <c r="D43" s="189">
        <f>'Gross Benefits By Year'!D43-Costs!D43</f>
        <v>-1318250.2151050663</v>
      </c>
      <c r="E43" s="189">
        <f>'Gross Benefits By Year'!E43-Costs!E43</f>
        <v>-1290967.1506423899</v>
      </c>
      <c r="F43" s="15"/>
    </row>
    <row r="44" spans="1:6" s="11" customFormat="1" ht="18" customHeight="1" x14ac:dyDescent="0.3">
      <c r="A44" s="38"/>
      <c r="B44" s="152" t="s">
        <v>11</v>
      </c>
      <c r="C44" s="132"/>
      <c r="D44" s="78">
        <f>'Gross Benefits By Year'!D44-Costs!D44</f>
        <v>-3776368.8229731456</v>
      </c>
      <c r="E44" s="78">
        <f>'Gross Benefits By Year'!E44-Costs!E44</f>
        <v>-3504356.59306766</v>
      </c>
      <c r="F44" s="15"/>
    </row>
    <row r="45" spans="1:6" s="11" customFormat="1" ht="18" customHeight="1" x14ac:dyDescent="0.3">
      <c r="A45" s="38"/>
      <c r="B45" s="103" t="s">
        <v>84</v>
      </c>
      <c r="C45" s="132"/>
      <c r="D45" s="160">
        <f>'Gross Benefits By Year'!D45-Costs!D45</f>
        <v>106611611.12638733</v>
      </c>
      <c r="E45" s="160">
        <f>'Gross Benefits By Year'!E45-Costs!E45</f>
        <v>105249689.33899374</v>
      </c>
      <c r="F45" s="15"/>
    </row>
    <row r="46" spans="1:6" s="42" customFormat="1" ht="24.95" customHeight="1" x14ac:dyDescent="0.3">
      <c r="A46" s="161"/>
      <c r="B46" s="104"/>
      <c r="C46" s="134"/>
      <c r="D46" s="41"/>
      <c r="E46" s="41"/>
      <c r="F46" s="15"/>
    </row>
    <row r="47" spans="1:6" s="42" customFormat="1" ht="24.95" customHeight="1" x14ac:dyDescent="0.3">
      <c r="A47" s="161"/>
      <c r="B47" s="12" t="s">
        <v>47</v>
      </c>
      <c r="C47" s="125"/>
      <c r="D47" s="12" t="str">
        <f>D27</f>
        <v>Program Year 1 Total</v>
      </c>
      <c r="E47" s="12" t="str">
        <f>E27</f>
        <v>Program Year 2 Total</v>
      </c>
      <c r="F47" s="15"/>
    </row>
    <row r="48" spans="1:6" ht="18" customHeight="1" x14ac:dyDescent="0.3">
      <c r="B48" s="269" t="str">
        <f t="shared" ref="B48:B53" si="2">B28</f>
        <v>Standard</v>
      </c>
      <c r="C48" s="131"/>
      <c r="D48" s="75">
        <f t="shared" ref="D48:E52" si="3">IF(D$25=0,0,D8-D28)</f>
        <v>2372210.6912440173</v>
      </c>
      <c r="E48" s="75">
        <f t="shared" si="3"/>
        <v>28832846.83768972</v>
      </c>
      <c r="F48" s="41"/>
    </row>
    <row r="49" spans="2:6" ht="18.75" x14ac:dyDescent="0.3">
      <c r="B49" s="269" t="str">
        <f t="shared" si="2"/>
        <v>Custom (includes ext lighting)</v>
      </c>
      <c r="C49" s="131"/>
      <c r="D49" s="75">
        <f t="shared" si="3"/>
        <v>-1374061.901914753</v>
      </c>
      <c r="E49" s="75">
        <f t="shared" si="3"/>
        <v>-10152404.533473201</v>
      </c>
      <c r="F49" s="13"/>
    </row>
    <row r="50" spans="2:6" ht="18" customHeight="1" x14ac:dyDescent="0.3">
      <c r="B50" s="269" t="str">
        <f t="shared" si="2"/>
        <v>Retro-commissioning</v>
      </c>
      <c r="C50" s="131"/>
      <c r="D50" s="75">
        <f t="shared" si="3"/>
        <v>-2638815.0202287994</v>
      </c>
      <c r="E50" s="75">
        <f t="shared" si="3"/>
        <v>-1263588.9858652891</v>
      </c>
      <c r="F50" s="14"/>
    </row>
    <row r="51" spans="2:6" ht="18" customHeight="1" x14ac:dyDescent="0.3">
      <c r="B51" s="269" t="str">
        <f t="shared" si="2"/>
        <v>New Construction</v>
      </c>
      <c r="C51" s="131"/>
      <c r="D51" s="75">
        <f t="shared" si="3"/>
        <v>-2854706.7311163153</v>
      </c>
      <c r="E51" s="75">
        <f t="shared" si="3"/>
        <v>8328522.5131108258</v>
      </c>
      <c r="F51" s="14"/>
    </row>
    <row r="52" spans="2:6" ht="18" customHeight="1" x14ac:dyDescent="0.3">
      <c r="B52" s="269" t="str">
        <f t="shared" si="2"/>
        <v>Small Business Direct Install (SBDI)</v>
      </c>
      <c r="C52" s="131"/>
      <c r="D52" s="75">
        <f t="shared" si="3"/>
        <v>-1407416.0501805721</v>
      </c>
      <c r="E52" s="75">
        <f t="shared" si="3"/>
        <v>-1478442.7960314117</v>
      </c>
      <c r="F52" s="14"/>
    </row>
    <row r="53" spans="2:6" ht="18" customHeight="1" x14ac:dyDescent="0.3">
      <c r="B53" s="269" t="str">
        <f t="shared" si="2"/>
        <v>Benchmarking</v>
      </c>
      <c r="C53" s="131"/>
      <c r="D53" s="354" t="s">
        <v>109</v>
      </c>
      <c r="E53" s="354" t="s">
        <v>109</v>
      </c>
      <c r="F53" s="14"/>
    </row>
    <row r="54" spans="2:6" ht="18" customHeight="1" x14ac:dyDescent="0.3">
      <c r="B54" s="101" t="s">
        <v>8</v>
      </c>
      <c r="C54" s="132"/>
      <c r="D54" s="76">
        <f t="shared" ref="D54:E62" si="4">IF(D$25=0,0,D14-D34)</f>
        <v>-5902789.0121964142</v>
      </c>
      <c r="E54" s="76">
        <f t="shared" si="4"/>
        <v>24401695.835430652</v>
      </c>
      <c r="F54" s="14"/>
    </row>
    <row r="55" spans="2:6" ht="18" customHeight="1" x14ac:dyDescent="0.3">
      <c r="B55" s="56" t="str">
        <f t="shared" ref="B55:B61" si="5">B35</f>
        <v>Lighting</v>
      </c>
      <c r="C55" s="131"/>
      <c r="D55" s="73">
        <f t="shared" si="4"/>
        <v>3308914.6807039678</v>
      </c>
      <c r="E55" s="73">
        <f t="shared" si="4"/>
        <v>8565101.0313485712</v>
      </c>
      <c r="F55" s="14"/>
    </row>
    <row r="56" spans="2:6" ht="18" customHeight="1" x14ac:dyDescent="0.3">
      <c r="B56" s="56" t="str">
        <f t="shared" si="5"/>
        <v>Efficient Products</v>
      </c>
      <c r="C56" s="131"/>
      <c r="D56" s="73">
        <f t="shared" si="4"/>
        <v>-2892230.6663335389</v>
      </c>
      <c r="E56" s="73">
        <f t="shared" si="4"/>
        <v>-2344777.9484117199</v>
      </c>
      <c r="F56" s="14"/>
    </row>
    <row r="57" spans="2:6" ht="18" customHeight="1" x14ac:dyDescent="0.3">
      <c r="B57" s="56" t="str">
        <f t="shared" si="5"/>
        <v>HVAC</v>
      </c>
      <c r="C57" s="131"/>
      <c r="D57" s="73">
        <f t="shared" si="4"/>
        <v>16533701.702573597</v>
      </c>
      <c r="E57" s="73">
        <f t="shared" si="4"/>
        <v>31748028.985757738</v>
      </c>
      <c r="F57" s="14"/>
    </row>
    <row r="58" spans="2:6" ht="18" customHeight="1" x14ac:dyDescent="0.3">
      <c r="B58" s="56" t="str">
        <f t="shared" si="5"/>
        <v>Smart Thermostats</v>
      </c>
      <c r="C58" s="131"/>
      <c r="D58" s="421" t="s">
        <v>109</v>
      </c>
      <c r="E58" s="421" t="s">
        <v>109</v>
      </c>
      <c r="F58" s="14"/>
    </row>
    <row r="59" spans="2:6" ht="18" customHeight="1" x14ac:dyDescent="0.3">
      <c r="B59" s="56" t="str">
        <f t="shared" si="5"/>
        <v>Low Income</v>
      </c>
      <c r="C59" s="131"/>
      <c r="D59" s="73">
        <f t="shared" si="4"/>
        <v>-262103.09898110176</v>
      </c>
      <c r="E59" s="73">
        <f t="shared" si="4"/>
        <v>358763.00826868648</v>
      </c>
      <c r="F59" s="14"/>
    </row>
    <row r="60" spans="2:6" ht="18" customHeight="1" x14ac:dyDescent="0.3">
      <c r="B60" s="56" t="str">
        <f t="shared" si="5"/>
        <v>Kits</v>
      </c>
      <c r="C60" s="131"/>
      <c r="D60" s="73">
        <f t="shared" si="4"/>
        <v>-306181.68223491451</v>
      </c>
      <c r="E60" s="73">
        <f t="shared" si="4"/>
        <v>-207460.66282795975</v>
      </c>
      <c r="F60" s="14"/>
    </row>
    <row r="61" spans="2:6" ht="18" customHeight="1" x14ac:dyDescent="0.3">
      <c r="B61" s="56" t="str">
        <f t="shared" si="5"/>
        <v>Home Energy Report</v>
      </c>
      <c r="C61" s="131"/>
      <c r="D61" s="73">
        <f t="shared" si="4"/>
        <v>737437.84551813826</v>
      </c>
      <c r="E61" s="73">
        <f t="shared" si="4"/>
        <v>418064.44188127469</v>
      </c>
      <c r="F61" s="14"/>
    </row>
    <row r="62" spans="2:6" ht="18" customHeight="1" x14ac:dyDescent="0.3">
      <c r="B62" s="102" t="s">
        <v>9</v>
      </c>
      <c r="C62" s="132"/>
      <c r="D62" s="74">
        <f t="shared" si="4"/>
        <v>21055098.595246166</v>
      </c>
      <c r="E62" s="74">
        <f t="shared" si="4"/>
        <v>43886020.189616606</v>
      </c>
      <c r="F62" s="14"/>
    </row>
    <row r="63" spans="2:6" ht="18" customHeight="1" x14ac:dyDescent="0.3">
      <c r="B63" s="151" t="s">
        <v>10</v>
      </c>
      <c r="C63" s="132"/>
      <c r="D63" s="77"/>
      <c r="E63" s="77"/>
      <c r="F63" s="14"/>
    </row>
    <row r="64" spans="2:6" ht="18" customHeight="1" x14ac:dyDescent="0.3">
      <c r="B64" s="152" t="s">
        <v>11</v>
      </c>
      <c r="C64" s="132"/>
      <c r="D64" s="78"/>
      <c r="E64" s="78"/>
      <c r="F64" s="14"/>
    </row>
    <row r="65" spans="2:6" ht="18" customHeight="1" x14ac:dyDescent="0.3">
      <c r="B65" s="103" t="s">
        <v>84</v>
      </c>
      <c r="C65" s="132"/>
      <c r="D65" s="160">
        <f>SUM(D54,D62)</f>
        <v>15152309.583049752</v>
      </c>
      <c r="E65" s="160">
        <f>SUM(E54,E62)</f>
        <v>68287716.025047258</v>
      </c>
      <c r="F65" s="14"/>
    </row>
    <row r="66" spans="2:6" ht="18" customHeight="1" x14ac:dyDescent="0.3">
      <c r="B66" s="104"/>
      <c r="C66" s="134"/>
      <c r="D66" s="41"/>
      <c r="E66" s="41"/>
      <c r="F66" s="14"/>
    </row>
    <row r="67" spans="2:6" s="42" customFormat="1" ht="24.95" customHeight="1" x14ac:dyDescent="0.3">
      <c r="B67" s="12" t="s">
        <v>48</v>
      </c>
      <c r="C67" s="125"/>
      <c r="D67" s="12" t="str">
        <f>D47</f>
        <v>Program Year 1 Total</v>
      </c>
      <c r="E67" s="12" t="str">
        <f>E47</f>
        <v>Program Year 2 Total</v>
      </c>
      <c r="F67" s="15"/>
    </row>
    <row r="68" spans="2:6" s="42" customFormat="1" ht="24.95" customHeight="1" x14ac:dyDescent="0.3">
      <c r="B68" s="269" t="str">
        <f>B48</f>
        <v>Standard</v>
      </c>
      <c r="C68" s="131"/>
      <c r="D68" s="178">
        <f t="shared" ref="D68:E70" si="6">IF(D$25=0,"",D8/D28-1)</f>
        <v>0.22578934244357463</v>
      </c>
      <c r="E68" s="178">
        <f t="shared" si="6"/>
        <v>2.3591748381757136</v>
      </c>
      <c r="F68" s="15"/>
    </row>
    <row r="69" spans="2:6" ht="18" customHeight="1" x14ac:dyDescent="0.3">
      <c r="B69" s="269" t="str">
        <f t="shared" ref="B69:B73" si="7">B49</f>
        <v>Custom (includes ext lighting)</v>
      </c>
      <c r="C69" s="131"/>
      <c r="D69" s="178">
        <f t="shared" si="6"/>
        <v>-4.9158521065021721E-2</v>
      </c>
      <c r="E69" s="178">
        <f t="shared" si="6"/>
        <v>-0.2272457139604257</v>
      </c>
      <c r="F69" s="41"/>
    </row>
    <row r="70" spans="2:6" ht="18.75" x14ac:dyDescent="0.3">
      <c r="B70" s="269" t="str">
        <f t="shared" si="7"/>
        <v>Retro-commissioning</v>
      </c>
      <c r="C70" s="131"/>
      <c r="D70" s="178">
        <f t="shared" si="6"/>
        <v>-1.0490598015666115</v>
      </c>
      <c r="E70" s="178">
        <f t="shared" si="6"/>
        <v>-0.43042051934627168</v>
      </c>
      <c r="F70" s="13"/>
    </row>
    <row r="71" spans="2:6" ht="18" customHeight="1" x14ac:dyDescent="0.3">
      <c r="B71" s="269" t="str">
        <f t="shared" si="7"/>
        <v>New Construction</v>
      </c>
      <c r="C71" s="131"/>
      <c r="D71" s="178">
        <f>IF(D$25=0,"",D11/D31-1)</f>
        <v>-0.77434945601296346</v>
      </c>
      <c r="E71" s="178">
        <f>IF(E$25=0,"",E11/E31-1)</f>
        <v>1.9663857644275038</v>
      </c>
      <c r="F71" s="209"/>
    </row>
    <row r="72" spans="2:6" ht="18" customHeight="1" x14ac:dyDescent="0.3">
      <c r="B72" s="269" t="str">
        <f t="shared" si="7"/>
        <v>Small Business Direct Install (SBDI)</v>
      </c>
      <c r="C72" s="131"/>
      <c r="D72" s="178">
        <f>IF(D$25=0,"",D12/D32-1)</f>
        <v>-0.73520698147953523</v>
      </c>
      <c r="E72" s="178">
        <f>IF(E$25=0,"",E12/E32-1)</f>
        <v>-0.4411563203860901</v>
      </c>
      <c r="F72" s="209"/>
    </row>
    <row r="73" spans="2:6" ht="18" customHeight="1" x14ac:dyDescent="0.3">
      <c r="B73" s="269" t="str">
        <f t="shared" si="7"/>
        <v>Benchmarking</v>
      </c>
      <c r="C73" s="131"/>
      <c r="D73" s="178" t="s">
        <v>109</v>
      </c>
      <c r="E73" s="178" t="s">
        <v>109</v>
      </c>
      <c r="F73" s="209"/>
    </row>
    <row r="74" spans="2:6" ht="18" customHeight="1" x14ac:dyDescent="0.3">
      <c r="B74" s="101" t="s">
        <v>8</v>
      </c>
      <c r="C74" s="132"/>
      <c r="D74" s="179">
        <f t="shared" ref="D74:E85" si="8">IF(D$25=0,"",D14/D34-1)</f>
        <v>-0.12673929122116601</v>
      </c>
      <c r="E74" s="179">
        <f t="shared" si="8"/>
        <v>0.36301288637900986</v>
      </c>
      <c r="F74" s="209"/>
    </row>
    <row r="75" spans="2:6" ht="18" customHeight="1" x14ac:dyDescent="0.3">
      <c r="B75" s="56" t="str">
        <f>B55</f>
        <v>Lighting</v>
      </c>
      <c r="C75" s="131"/>
      <c r="D75" s="180">
        <f t="shared" si="8"/>
        <v>0.2014844357360972</v>
      </c>
      <c r="E75" s="180">
        <f t="shared" si="8"/>
        <v>1.4197643575790795</v>
      </c>
      <c r="F75" s="209"/>
    </row>
    <row r="76" spans="2:6" ht="18" customHeight="1" x14ac:dyDescent="0.3">
      <c r="B76" s="56" t="str">
        <f t="shared" ref="B76:B81" si="9">B56</f>
        <v>Efficient Products</v>
      </c>
      <c r="C76" s="131"/>
      <c r="D76" s="180">
        <f t="shared" si="8"/>
        <v>-0.79486576350670135</v>
      </c>
      <c r="E76" s="180">
        <f t="shared" si="8"/>
        <v>-0.60756202610333598</v>
      </c>
      <c r="F76" s="209"/>
    </row>
    <row r="77" spans="2:6" ht="18" customHeight="1" x14ac:dyDescent="0.3">
      <c r="B77" s="56" t="str">
        <f t="shared" si="9"/>
        <v>HVAC</v>
      </c>
      <c r="C77" s="131"/>
      <c r="D77" s="180">
        <f t="shared" si="8"/>
        <v>0.38984558460337859</v>
      </c>
      <c r="E77" s="180">
        <f t="shared" si="8"/>
        <v>1.0513321685645991</v>
      </c>
      <c r="F77" s="209"/>
    </row>
    <row r="78" spans="2:6" ht="18" customHeight="1" x14ac:dyDescent="0.3">
      <c r="B78" s="56" t="str">
        <f t="shared" si="9"/>
        <v>Smart Thermostats</v>
      </c>
      <c r="C78" s="131"/>
      <c r="D78" s="180" t="s">
        <v>109</v>
      </c>
      <c r="E78" s="180" t="s">
        <v>109</v>
      </c>
      <c r="F78" s="209"/>
    </row>
    <row r="79" spans="2:6" ht="18" customHeight="1" x14ac:dyDescent="0.3">
      <c r="B79" s="56" t="str">
        <f t="shared" si="9"/>
        <v>Low Income</v>
      </c>
      <c r="C79" s="131"/>
      <c r="D79" s="180">
        <f t="shared" si="8"/>
        <v>-0.69377421891590219</v>
      </c>
      <c r="E79" s="180">
        <f t="shared" si="8"/>
        <v>1.0276055292985671</v>
      </c>
      <c r="F79" s="209"/>
    </row>
    <row r="80" spans="2:6" ht="18" customHeight="1" x14ac:dyDescent="0.3">
      <c r="B80" s="56" t="str">
        <f t="shared" si="9"/>
        <v>Kits</v>
      </c>
      <c r="C80" s="131"/>
      <c r="D80" s="180">
        <f t="shared" si="8"/>
        <v>-0.10305679799880008</v>
      </c>
      <c r="E80" s="180">
        <f t="shared" si="8"/>
        <v>-6.8773408051926666E-2</v>
      </c>
      <c r="F80" s="209"/>
    </row>
    <row r="81" spans="2:6" ht="18" customHeight="1" x14ac:dyDescent="0.3">
      <c r="B81" s="56" t="str">
        <f t="shared" si="9"/>
        <v>Home Energy Report</v>
      </c>
      <c r="C81" s="131"/>
      <c r="D81" s="180">
        <f t="shared" si="8"/>
        <v>1.7219028251850341</v>
      </c>
      <c r="E81" s="180">
        <f t="shared" si="8"/>
        <v>0.81247761470676561</v>
      </c>
      <c r="F81" s="209"/>
    </row>
    <row r="82" spans="2:6" ht="18" customHeight="1" x14ac:dyDescent="0.3">
      <c r="B82" s="102" t="s">
        <v>9</v>
      </c>
      <c r="C82" s="132"/>
      <c r="D82" s="181">
        <f t="shared" si="8"/>
        <v>0.32326827108762246</v>
      </c>
      <c r="E82" s="181">
        <f t="shared" si="8"/>
        <v>1.0247734034187035</v>
      </c>
      <c r="F82" s="209"/>
    </row>
    <row r="83" spans="2:6" ht="18" customHeight="1" x14ac:dyDescent="0.3">
      <c r="B83" s="151" t="s">
        <v>10</v>
      </c>
      <c r="C83" s="132"/>
      <c r="D83" s="213"/>
      <c r="E83" s="213"/>
      <c r="F83" s="209"/>
    </row>
    <row r="84" spans="2:6" ht="18" customHeight="1" x14ac:dyDescent="0.3">
      <c r="B84" s="152" t="s">
        <v>11</v>
      </c>
      <c r="C84" s="132"/>
      <c r="D84" s="214"/>
      <c r="E84" s="214"/>
      <c r="F84" s="209"/>
    </row>
    <row r="85" spans="2:6" ht="18" customHeight="1" x14ac:dyDescent="0.3">
      <c r="B85" s="103" t="s">
        <v>84</v>
      </c>
      <c r="C85" s="132"/>
      <c r="D85" s="182">
        <f t="shared" si="8"/>
        <v>0.16738408492835477</v>
      </c>
      <c r="E85" s="182">
        <f t="shared" si="8"/>
        <v>0.66029353070033237</v>
      </c>
      <c r="F85" s="209"/>
    </row>
    <row r="86" spans="2:6" ht="18" customHeight="1" x14ac:dyDescent="0.25"/>
    <row r="87" spans="2:6" ht="18" customHeight="1" x14ac:dyDescent="0.3">
      <c r="B87" s="267" t="s">
        <v>19</v>
      </c>
      <c r="C87" s="134"/>
      <c r="E87" s="35"/>
    </row>
    <row r="88" spans="2:6" s="11" customFormat="1" ht="24.95" customHeight="1" x14ac:dyDescent="0.25">
      <c r="B88" s="153" t="s">
        <v>0</v>
      </c>
      <c r="C88" s="130"/>
      <c r="D88" s="2" t="s">
        <v>0</v>
      </c>
      <c r="E88" s="2" t="s">
        <v>0</v>
      </c>
    </row>
    <row r="89" spans="2:6" s="11" customFormat="1" ht="24.95" customHeight="1" x14ac:dyDescent="0.25">
      <c r="B89" s="267"/>
      <c r="C89" s="130"/>
      <c r="D89" s="2" t="s">
        <v>0</v>
      </c>
      <c r="E89" s="2" t="s">
        <v>0</v>
      </c>
    </row>
    <row r="90" spans="2:6" x14ac:dyDescent="0.25">
      <c r="B90" s="153" t="s">
        <v>0</v>
      </c>
      <c r="C90" s="130"/>
      <c r="D90" s="2" t="s">
        <v>0</v>
      </c>
      <c r="E90" s="2" t="s">
        <v>0</v>
      </c>
    </row>
    <row r="91" spans="2:6" ht="63.75" customHeight="1" x14ac:dyDescent="0.25">
      <c r="B91" s="153" t="s">
        <v>0</v>
      </c>
      <c r="C91" s="130"/>
      <c r="D91" s="2" t="s">
        <v>0</v>
      </c>
      <c r="E91" s="2" t="s">
        <v>0</v>
      </c>
    </row>
    <row r="92" spans="2:6" x14ac:dyDescent="0.25">
      <c r="B92" s="153" t="s">
        <v>0</v>
      </c>
      <c r="C92" s="130"/>
      <c r="D92" s="2" t="s">
        <v>0</v>
      </c>
      <c r="E92" s="2" t="s">
        <v>0</v>
      </c>
    </row>
    <row r="93" spans="2:6" x14ac:dyDescent="0.25">
      <c r="B93" s="153" t="s">
        <v>0</v>
      </c>
      <c r="C93" s="130"/>
      <c r="D93" s="2" t="s">
        <v>0</v>
      </c>
      <c r="E93" s="2" t="s">
        <v>0</v>
      </c>
    </row>
    <row r="94" spans="2:6" x14ac:dyDescent="0.25">
      <c r="B94" s="153" t="s">
        <v>0</v>
      </c>
      <c r="C94" s="130"/>
      <c r="D94" s="2" t="s">
        <v>0</v>
      </c>
      <c r="E94" s="2" t="s">
        <v>0</v>
      </c>
    </row>
    <row r="95" spans="2:6" x14ac:dyDescent="0.25">
      <c r="B95" s="153" t="s">
        <v>0</v>
      </c>
      <c r="C95" s="130"/>
      <c r="D95" s="2" t="s">
        <v>0</v>
      </c>
      <c r="E95" s="2" t="s">
        <v>0</v>
      </c>
    </row>
    <row r="96" spans="2:6" x14ac:dyDescent="0.25">
      <c r="B96" s="153" t="s">
        <v>0</v>
      </c>
      <c r="C96" s="130"/>
      <c r="D96" s="2" t="s">
        <v>0</v>
      </c>
      <c r="E96" s="2" t="s">
        <v>0</v>
      </c>
    </row>
    <row r="97" spans="2:5" x14ac:dyDescent="0.25">
      <c r="B97" s="153" t="s">
        <v>0</v>
      </c>
      <c r="C97" s="130"/>
      <c r="D97" s="2" t="s">
        <v>0</v>
      </c>
      <c r="E97" s="2" t="s">
        <v>0</v>
      </c>
    </row>
    <row r="98" spans="2:5" x14ac:dyDescent="0.25">
      <c r="B98" s="153" t="s">
        <v>0</v>
      </c>
      <c r="C98" s="130"/>
      <c r="D98" s="2" t="s">
        <v>0</v>
      </c>
      <c r="E98" s="2" t="s">
        <v>0</v>
      </c>
    </row>
    <row r="99" spans="2:5" x14ac:dyDescent="0.25">
      <c r="B99" s="153" t="s">
        <v>0</v>
      </c>
      <c r="C99" s="130"/>
      <c r="D99" s="2" t="s">
        <v>0</v>
      </c>
      <c r="E99" s="2" t="s">
        <v>0</v>
      </c>
    </row>
    <row r="100" spans="2:5" x14ac:dyDescent="0.25">
      <c r="B100" s="153" t="s">
        <v>0</v>
      </c>
      <c r="C100" s="130"/>
      <c r="D100" s="2" t="s">
        <v>0</v>
      </c>
      <c r="E100" s="2" t="s">
        <v>0</v>
      </c>
    </row>
    <row r="101" spans="2:5" x14ac:dyDescent="0.25">
      <c r="B101" s="153" t="s">
        <v>0</v>
      </c>
      <c r="C101" s="130"/>
      <c r="D101" s="2" t="s">
        <v>0</v>
      </c>
      <c r="E101" s="2" t="s">
        <v>0</v>
      </c>
    </row>
  </sheetData>
  <mergeCells count="1">
    <mergeCell ref="B2:B5"/>
  </mergeCells>
  <pageMargins left="0.25" right="0.25" top="0.75" bottom="0.75" header="0.3" footer="0.3"/>
  <pageSetup scale="41" orientation="portrait" r:id="rId1"/>
  <headerFooter>
    <oddFooter xml:space="preserve">&amp;C&amp;16Tab 06 of 12&amp;RExhibit 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O24"/>
  <sheetViews>
    <sheetView view="pageLayout" topLeftCell="A84" zoomScale="70" zoomScaleNormal="80" zoomScaleSheetLayoutView="80" zoomScalePageLayoutView="70" workbookViewId="0">
      <selection activeCell="H20" sqref="H20"/>
    </sheetView>
  </sheetViews>
  <sheetFormatPr defaultRowHeight="15" x14ac:dyDescent="0.25"/>
  <cols>
    <col min="1" max="1" width="1.7109375" style="39" customWidth="1"/>
    <col min="2" max="2" width="86.7109375" style="80" customWidth="1"/>
    <col min="3" max="3" width="1.7109375" style="119" customWidth="1"/>
    <col min="4" max="4" width="1.7109375" style="39" customWidth="1"/>
    <col min="5" max="5" width="26.7109375" style="39" customWidth="1"/>
    <col min="6" max="6" width="33.7109375" style="39" customWidth="1"/>
    <col min="7" max="7" width="17.85546875" style="39" bestFit="1" customWidth="1"/>
    <col min="8" max="8" width="17.5703125" style="39" bestFit="1" customWidth="1"/>
    <col min="9" max="9" width="21.140625" style="39" customWidth="1"/>
    <col min="10" max="12" width="1.7109375" style="39" customWidth="1"/>
    <col min="13" max="13" width="22.42578125" style="39" bestFit="1" customWidth="1"/>
    <col min="14" max="14" width="9.28515625" style="39" bestFit="1" customWidth="1"/>
    <col min="15" max="16384" width="9.140625" style="39"/>
  </cols>
  <sheetData>
    <row r="1" spans="2:15" s="46" customFormat="1" ht="14.25" customHeight="1" thickBot="1" x14ac:dyDescent="0.55000000000000004">
      <c r="B1" s="221"/>
      <c r="C1" s="221"/>
      <c r="D1" s="5"/>
      <c r="E1" s="5"/>
      <c r="F1" s="5"/>
      <c r="G1" s="5"/>
      <c r="H1" s="5"/>
      <c r="I1" s="5"/>
      <c r="J1" s="5"/>
      <c r="K1" s="5"/>
    </row>
    <row r="2" spans="2:15" ht="30" customHeight="1" x14ac:dyDescent="0.4">
      <c r="B2" s="437" t="s">
        <v>189</v>
      </c>
      <c r="C2" s="124"/>
      <c r="D2" s="113"/>
      <c r="E2" s="81" t="str">
        <f>'Gross Benefits By Year'!D2</f>
        <v>Utility: Ameren Missouri</v>
      </c>
      <c r="F2" s="97"/>
      <c r="G2" s="30"/>
      <c r="H2" s="30"/>
      <c r="I2" s="30"/>
      <c r="J2" s="30"/>
      <c r="K2" s="113"/>
      <c r="L2" s="119"/>
    </row>
    <row r="3" spans="2:15" ht="30" customHeight="1" x14ac:dyDescent="0.5">
      <c r="B3" s="440"/>
      <c r="C3" s="124"/>
      <c r="D3" s="113"/>
      <c r="E3" s="89" t="str">
        <f>'Gross Benefits By Year'!D3</f>
        <v>Report Date: 05/01/2018</v>
      </c>
      <c r="F3" s="98"/>
      <c r="G3" s="30"/>
      <c r="H3" s="30"/>
      <c r="I3" s="30"/>
      <c r="J3" s="30"/>
      <c r="K3" s="113"/>
      <c r="L3" s="120"/>
    </row>
    <row r="4" spans="2:15" ht="30" customHeight="1" x14ac:dyDescent="0.5">
      <c r="B4" s="440"/>
      <c r="C4" s="124"/>
      <c r="D4" s="113"/>
      <c r="E4" s="89" t="str">
        <f>'Gross Benefits By Year'!D4</f>
        <v>Period:  03/01/17 - 02/28/18</v>
      </c>
      <c r="F4" s="98"/>
      <c r="G4" s="30"/>
      <c r="H4" s="30"/>
      <c r="I4" s="30"/>
      <c r="J4" s="30"/>
      <c r="K4" s="113"/>
      <c r="L4" s="120"/>
    </row>
    <row r="5" spans="2:15" ht="30" customHeight="1" thickBot="1" x14ac:dyDescent="0.55000000000000004">
      <c r="B5" s="441"/>
      <c r="C5" s="124"/>
      <c r="D5" s="113"/>
      <c r="E5" s="86" t="str">
        <f>'Gross Benefits By Year'!D5</f>
        <v>Portfolio Start Date: 03/01/2016</v>
      </c>
      <c r="F5" s="99"/>
      <c r="G5" s="30"/>
      <c r="H5" s="30"/>
      <c r="I5" s="385"/>
      <c r="J5" s="30"/>
      <c r="K5" s="113"/>
      <c r="L5" s="111"/>
    </row>
    <row r="7" spans="2:15" s="41" customFormat="1" ht="36" customHeight="1" x14ac:dyDescent="0.3">
      <c r="B7" s="12" t="s">
        <v>6</v>
      </c>
      <c r="C7" s="125"/>
      <c r="D7" s="20"/>
      <c r="E7" s="183" t="str">
        <f>'Net Benefits By Year'!D7</f>
        <v>Program Year 1 Total</v>
      </c>
      <c r="F7" s="183" t="str">
        <f>'Net Benefits By Year'!E7</f>
        <v>Program Year 2 Total</v>
      </c>
      <c r="G7" s="20"/>
      <c r="H7" s="20"/>
    </row>
    <row r="8" spans="2:15" s="41" customFormat="1" ht="18" customHeight="1" x14ac:dyDescent="0.3">
      <c r="B8" s="137" t="s">
        <v>1</v>
      </c>
      <c r="C8" s="133"/>
      <c r="D8" s="45"/>
      <c r="E8" s="37">
        <v>39295474.240000002</v>
      </c>
      <c r="F8" s="37">
        <v>45183217.039999999</v>
      </c>
      <c r="G8" s="45"/>
      <c r="H8" s="45"/>
      <c r="I8" s="220"/>
      <c r="J8" s="220"/>
      <c r="K8" s="220"/>
      <c r="L8" s="220"/>
      <c r="M8" s="220"/>
      <c r="N8" s="220"/>
      <c r="O8" s="220"/>
    </row>
    <row r="9" spans="2:15" s="41" customFormat="1" ht="18" customHeight="1" x14ac:dyDescent="0.3">
      <c r="B9" s="138" t="s">
        <v>2</v>
      </c>
      <c r="C9" s="133"/>
      <c r="D9" s="45"/>
      <c r="E9" s="37">
        <v>31624959.27</v>
      </c>
      <c r="F9" s="37">
        <v>49025412.059999995</v>
      </c>
      <c r="G9" s="45"/>
      <c r="H9" s="45"/>
      <c r="I9" s="220"/>
      <c r="J9" s="349"/>
      <c r="K9" s="350"/>
      <c r="L9" s="220"/>
      <c r="M9" s="220"/>
      <c r="N9" s="220"/>
      <c r="O9" s="220"/>
    </row>
    <row r="10" spans="2:15" s="41" customFormat="1" ht="18" customHeight="1" x14ac:dyDescent="0.3">
      <c r="B10" s="138" t="s">
        <v>3</v>
      </c>
      <c r="C10" s="133"/>
      <c r="D10" s="45"/>
      <c r="E10" s="37">
        <v>7670514.9700000025</v>
      </c>
      <c r="F10" s="37">
        <v>-3842195.0199999958</v>
      </c>
      <c r="G10" s="45"/>
      <c r="H10" s="45"/>
    </row>
    <row r="11" spans="2:15" s="41" customFormat="1" ht="18" customHeight="1" x14ac:dyDescent="0.3">
      <c r="B11" s="138" t="s">
        <v>4</v>
      </c>
      <c r="C11" s="133"/>
      <c r="D11" s="184"/>
      <c r="E11" s="163">
        <v>29841.601784715531</v>
      </c>
      <c r="F11" s="163">
        <v>13861</v>
      </c>
      <c r="G11" s="184"/>
      <c r="H11" s="184"/>
    </row>
    <row r="12" spans="2:15" s="41" customFormat="1" ht="18" customHeight="1" x14ac:dyDescent="0.3">
      <c r="B12" s="104" t="s">
        <v>0</v>
      </c>
      <c r="C12" s="134"/>
      <c r="D12" s="21"/>
      <c r="E12" s="21"/>
      <c r="F12" s="347"/>
      <c r="G12" s="21"/>
      <c r="H12" s="21"/>
    </row>
    <row r="13" spans="2:15" s="41" customFormat="1" ht="18" customHeight="1" x14ac:dyDescent="0.3">
      <c r="B13" s="104"/>
      <c r="C13" s="134"/>
      <c r="F13" s="348"/>
    </row>
    <row r="14" spans="2:15" s="41" customFormat="1" ht="36" customHeight="1" x14ac:dyDescent="0.3">
      <c r="B14" s="12" t="s">
        <v>97</v>
      </c>
      <c r="C14" s="125"/>
      <c r="D14" s="13"/>
      <c r="E14" s="12" t="str">
        <f>E7</f>
        <v>Program Year 1 Total</v>
      </c>
      <c r="F14" s="12" t="str">
        <f>F7</f>
        <v>Program Year 2 Total</v>
      </c>
      <c r="G14" s="13"/>
      <c r="H14" s="13"/>
    </row>
    <row r="15" spans="2:15" s="41" customFormat="1" ht="18" customHeight="1" x14ac:dyDescent="0.3">
      <c r="B15" s="137" t="s">
        <v>62</v>
      </c>
      <c r="C15" s="133"/>
      <c r="D15" s="14"/>
      <c r="E15" s="40">
        <v>4965041.26</v>
      </c>
      <c r="F15" s="40">
        <v>28165750.799999997</v>
      </c>
      <c r="G15" s="14"/>
      <c r="H15" s="14"/>
    </row>
    <row r="16" spans="2:15" s="41" customFormat="1" ht="18" customHeight="1" x14ac:dyDescent="0.3">
      <c r="B16" s="138" t="s">
        <v>63</v>
      </c>
      <c r="C16" s="133"/>
      <c r="D16" s="14"/>
      <c r="E16" s="37">
        <v>3535457.8400000008</v>
      </c>
      <c r="F16" s="40">
        <v>13268943.48</v>
      </c>
      <c r="G16" s="14"/>
      <c r="H16" s="14"/>
    </row>
    <row r="17" spans="2:11" s="41" customFormat="1" ht="18" customHeight="1" x14ac:dyDescent="0.3">
      <c r="B17" s="138" t="s">
        <v>3</v>
      </c>
      <c r="C17" s="133"/>
      <c r="D17" s="14"/>
      <c r="E17" s="40">
        <v>1429583.419999999</v>
      </c>
      <c r="F17" s="40">
        <v>14896807.319999997</v>
      </c>
      <c r="G17" s="14"/>
      <c r="H17" s="14"/>
    </row>
    <row r="18" spans="2:11" s="41" customFormat="1" ht="18" customHeight="1" x14ac:dyDescent="0.3">
      <c r="B18" s="138" t="s">
        <v>64</v>
      </c>
      <c r="C18" s="133"/>
      <c r="D18" s="207"/>
      <c r="E18" s="195">
        <v>-10169.888589277527</v>
      </c>
      <c r="F18" s="195">
        <v>54758.964341958832</v>
      </c>
      <c r="G18" s="207"/>
      <c r="H18" s="117"/>
    </row>
    <row r="19" spans="2:11" s="41" customFormat="1" ht="18" customHeight="1" x14ac:dyDescent="0.3">
      <c r="B19" s="104"/>
      <c r="C19" s="134"/>
    </row>
    <row r="20" spans="2:11" s="41" customFormat="1" ht="45" customHeight="1" x14ac:dyDescent="0.3">
      <c r="B20" s="225" t="s">
        <v>65</v>
      </c>
      <c r="C20" s="93"/>
      <c r="D20" s="93"/>
      <c r="E20" s="93"/>
      <c r="F20" s="93"/>
      <c r="G20" s="93"/>
      <c r="H20" s="93"/>
      <c r="I20" s="93"/>
      <c r="J20" s="93"/>
      <c r="K20" s="93"/>
    </row>
    <row r="21" spans="2:11" s="41" customFormat="1" ht="141.75" customHeight="1" x14ac:dyDescent="0.3">
      <c r="B21" s="94"/>
      <c r="C21" s="94"/>
      <c r="D21" s="36"/>
      <c r="E21" s="36"/>
      <c r="F21" s="36"/>
      <c r="G21" s="36"/>
      <c r="H21" s="36"/>
      <c r="I21" s="36"/>
      <c r="J21" s="36"/>
      <c r="K21" s="36"/>
    </row>
    <row r="22" spans="2:11" s="41" customFormat="1" ht="45" customHeight="1" x14ac:dyDescent="0.3">
      <c r="B22" s="94"/>
      <c r="C22" s="93"/>
      <c r="D22" s="93"/>
      <c r="E22" s="93"/>
      <c r="F22" s="93"/>
      <c r="G22" s="93"/>
      <c r="H22" s="93"/>
      <c r="I22" s="93"/>
      <c r="J22" s="93"/>
      <c r="K22" s="93"/>
    </row>
    <row r="23" spans="2:11" s="41" customFormat="1" ht="48" customHeight="1" x14ac:dyDescent="0.3">
      <c r="B23" s="139"/>
      <c r="C23" s="92"/>
      <c r="D23" s="92"/>
      <c r="E23" s="92"/>
      <c r="F23" s="92"/>
      <c r="G23" s="92"/>
      <c r="H23" s="92"/>
      <c r="I23" s="92"/>
      <c r="J23" s="92"/>
      <c r="K23" s="92"/>
    </row>
    <row r="24" spans="2:11" ht="63.75" customHeight="1" x14ac:dyDescent="0.3">
      <c r="B24" s="222"/>
      <c r="C24" s="134"/>
    </row>
  </sheetData>
  <mergeCells count="1">
    <mergeCell ref="B2:B5"/>
  </mergeCells>
  <pageMargins left="0.25" right="0.25" top="0.75" bottom="0.75" header="0.3" footer="0.3"/>
  <pageSetup scale="42" orientation="portrait" r:id="rId1"/>
  <headerFooter>
    <oddFooter xml:space="preserve">&amp;C&amp;16Tab 07 of 12&amp;RExhibit 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Q81"/>
  <sheetViews>
    <sheetView view="pageLayout" topLeftCell="P83" zoomScale="70" zoomScaleNormal="80" zoomScaleSheetLayoutView="80" zoomScalePageLayoutView="70" workbookViewId="0">
      <selection activeCell="O10" sqref="O10"/>
    </sheetView>
  </sheetViews>
  <sheetFormatPr defaultRowHeight="15" x14ac:dyDescent="0.25"/>
  <cols>
    <col min="1" max="1" width="2.140625" style="39" customWidth="1"/>
    <col min="2" max="2" width="66.7109375" style="80" customWidth="1"/>
    <col min="3" max="3" width="1.7109375" style="119" customWidth="1"/>
    <col min="4" max="7" width="20.7109375" style="39" customWidth="1"/>
    <col min="8" max="8" width="5" style="39" customWidth="1"/>
    <col min="9" max="9" width="24.28515625" style="39" customWidth="1"/>
    <col min="10" max="10" width="22" style="39" customWidth="1"/>
    <col min="11" max="11" width="19.5703125" style="39" customWidth="1"/>
    <col min="12" max="12" width="23.42578125" style="39" customWidth="1"/>
    <col min="13" max="16384" width="9.140625" style="39"/>
  </cols>
  <sheetData>
    <row r="1" spans="2:17" s="46" customFormat="1" ht="7.5" customHeight="1" thickBot="1" x14ac:dyDescent="0.55000000000000004">
      <c r="B1" s="227"/>
      <c r="C1" s="227"/>
      <c r="D1" s="228"/>
      <c r="E1" s="228"/>
      <c r="F1" s="123"/>
      <c r="G1" s="123"/>
      <c r="H1" s="123"/>
      <c r="I1" s="5"/>
      <c r="J1" s="5"/>
    </row>
    <row r="2" spans="2:17" ht="30" customHeight="1" x14ac:dyDescent="0.4">
      <c r="B2" s="437" t="s">
        <v>190</v>
      </c>
      <c r="C2" s="124"/>
      <c r="D2" s="81" t="s">
        <v>20</v>
      </c>
      <c r="E2" s="82"/>
      <c r="F2" s="83"/>
      <c r="G2" s="83"/>
      <c r="H2" s="83"/>
      <c r="I2" s="81" t="str">
        <f>'Net (as filed) Demand Savings'!D2</f>
        <v>Utility: Ameren Missouri</v>
      </c>
      <c r="J2" s="82"/>
      <c r="K2" s="83"/>
      <c r="L2" s="84"/>
      <c r="M2" s="113"/>
      <c r="N2" s="113"/>
      <c r="P2" s="119"/>
      <c r="Q2" s="119"/>
    </row>
    <row r="3" spans="2:17" ht="30" customHeight="1" x14ac:dyDescent="0.5">
      <c r="B3" s="440"/>
      <c r="C3" s="141"/>
      <c r="D3" s="89" t="s">
        <v>107</v>
      </c>
      <c r="E3" s="90"/>
      <c r="F3" s="30"/>
      <c r="G3" s="30"/>
      <c r="H3" s="30"/>
      <c r="I3" s="89" t="str">
        <f>'Net (as filed) Demand Savings'!D3</f>
        <v>Report Date: 05/01/2018</v>
      </c>
      <c r="J3" s="90"/>
      <c r="K3" s="30"/>
      <c r="L3" s="91"/>
      <c r="M3" s="113"/>
      <c r="N3" s="113"/>
      <c r="O3" s="4"/>
      <c r="P3" s="120"/>
      <c r="Q3" s="120"/>
    </row>
    <row r="4" spans="2:17" ht="30" customHeight="1" x14ac:dyDescent="0.5">
      <c r="B4" s="440"/>
      <c r="C4" s="141"/>
      <c r="D4" s="89" t="s">
        <v>55</v>
      </c>
      <c r="E4" s="90"/>
      <c r="F4" s="30"/>
      <c r="G4" s="30"/>
      <c r="H4" s="30"/>
      <c r="I4" s="89" t="str">
        <f>'Net (as filed) Demand Savings'!D4</f>
        <v>Period:  03/01/17 - 02/28/18</v>
      </c>
      <c r="J4" s="90"/>
      <c r="K4" s="30"/>
      <c r="L4" s="91"/>
      <c r="M4" s="113"/>
      <c r="N4" s="113"/>
      <c r="O4" s="4"/>
      <c r="P4" s="120"/>
      <c r="Q4" s="120"/>
    </row>
    <row r="5" spans="2:17" ht="30" customHeight="1" thickBot="1" x14ac:dyDescent="0.55000000000000004">
      <c r="B5" s="441"/>
      <c r="C5" s="141"/>
      <c r="D5" s="86" t="s">
        <v>56</v>
      </c>
      <c r="E5" s="320"/>
      <c r="F5" s="321"/>
      <c r="G5" s="321"/>
      <c r="H5" s="321"/>
      <c r="I5" s="86" t="str">
        <f>'Net (as filed) Demand Savings'!D5</f>
        <v>Portfolio Start Date: 03/01/2016</v>
      </c>
      <c r="J5" s="320"/>
      <c r="K5" s="321"/>
      <c r="L5" s="88"/>
      <c r="M5" s="113"/>
      <c r="N5" s="113"/>
      <c r="O5" s="5"/>
      <c r="P5" s="111"/>
      <c r="Q5" s="111"/>
    </row>
    <row r="6" spans="2:17" ht="9.75" customHeight="1" x14ac:dyDescent="0.5">
      <c r="B6" s="90"/>
      <c r="C6" s="142"/>
      <c r="D6" s="90"/>
      <c r="E6" s="90"/>
      <c r="F6" s="30"/>
      <c r="G6" s="30"/>
      <c r="H6" s="30"/>
      <c r="I6" s="90"/>
      <c r="J6" s="90"/>
      <c r="K6" s="30"/>
      <c r="L6" s="30"/>
      <c r="M6" s="5"/>
      <c r="N6" s="5"/>
      <c r="O6" s="5"/>
      <c r="P6" s="5"/>
    </row>
    <row r="7" spans="2:17" ht="24" customHeight="1" x14ac:dyDescent="0.5">
      <c r="B7" s="6"/>
      <c r="C7" s="144"/>
      <c r="D7" s="442" t="s">
        <v>133</v>
      </c>
      <c r="E7" s="443"/>
      <c r="F7" s="443"/>
      <c r="G7" s="443"/>
      <c r="H7" s="374"/>
      <c r="I7" s="442" t="s">
        <v>111</v>
      </c>
      <c r="J7" s="443"/>
      <c r="K7" s="443"/>
      <c r="L7" s="443"/>
      <c r="M7" s="5"/>
      <c r="N7" s="5"/>
      <c r="O7" s="5"/>
      <c r="P7" s="5"/>
    </row>
    <row r="8" spans="2:17" ht="15" customHeight="1" x14ac:dyDescent="0.25"/>
    <row r="9" spans="2:17" ht="36" customHeight="1" x14ac:dyDescent="0.5">
      <c r="B9" s="230" t="s">
        <v>74</v>
      </c>
      <c r="C9" s="231"/>
      <c r="D9" s="232" t="s">
        <v>81</v>
      </c>
      <c r="E9" s="232" t="s">
        <v>82</v>
      </c>
      <c r="F9" s="232" t="s">
        <v>75</v>
      </c>
      <c r="G9" s="232" t="s">
        <v>101</v>
      </c>
      <c r="H9" s="374"/>
      <c r="I9" s="232" t="s">
        <v>81</v>
      </c>
      <c r="J9" s="232" t="s">
        <v>82</v>
      </c>
      <c r="K9" s="232" t="s">
        <v>75</v>
      </c>
      <c r="L9" s="232" t="s">
        <v>101</v>
      </c>
      <c r="M9" s="233"/>
      <c r="N9" s="233"/>
      <c r="O9" s="233"/>
      <c r="P9" s="5"/>
    </row>
    <row r="10" spans="2:17" ht="18" customHeight="1" x14ac:dyDescent="0.5">
      <c r="B10" s="274" t="str">
        <f>'Net Benefits By Year'!B8</f>
        <v>Standard</v>
      </c>
      <c r="C10" s="235"/>
      <c r="D10" s="386">
        <v>2.1614712136351661</v>
      </c>
      <c r="E10" s="386">
        <v>4.7590431264866684</v>
      </c>
      <c r="F10" s="386">
        <v>4.2525156167613423</v>
      </c>
      <c r="G10" s="386">
        <v>0.6044733975004255</v>
      </c>
      <c r="H10" s="374"/>
      <c r="I10" s="282">
        <v>2.38</v>
      </c>
      <c r="J10" s="282">
        <v>4.92</v>
      </c>
      <c r="K10" s="282">
        <v>4.96</v>
      </c>
      <c r="L10" s="282">
        <v>0.56000000000000005</v>
      </c>
      <c r="M10" s="236"/>
      <c r="N10" s="236"/>
      <c r="O10" s="236"/>
      <c r="P10" s="5"/>
    </row>
    <row r="11" spans="2:17" ht="18" customHeight="1" x14ac:dyDescent="0.5">
      <c r="B11" s="274" t="str">
        <f>'Net Benefits By Year'!B9</f>
        <v>Custom (includes ext lighting)</v>
      </c>
      <c r="C11" s="235"/>
      <c r="D11" s="386">
        <v>2.328596285132746</v>
      </c>
      <c r="E11" s="386">
        <v>5.4902871192167302</v>
      </c>
      <c r="F11" s="386">
        <v>3.5272308545482272</v>
      </c>
      <c r="G11" s="386">
        <v>0.78299786984432929</v>
      </c>
      <c r="H11" s="374"/>
      <c r="I11" s="282">
        <v>1.72</v>
      </c>
      <c r="J11" s="282">
        <v>5.3</v>
      </c>
      <c r="K11" s="282">
        <v>2.62</v>
      </c>
      <c r="L11" s="282">
        <v>0.72</v>
      </c>
      <c r="M11" s="236"/>
      <c r="N11" s="236"/>
      <c r="O11" s="236"/>
      <c r="P11" s="5"/>
    </row>
    <row r="12" spans="2:17" ht="18" customHeight="1" x14ac:dyDescent="0.5">
      <c r="B12" s="274" t="str">
        <f>'Net Benefits By Year'!B10</f>
        <v>Retro-commissioning</v>
      </c>
      <c r="C12" s="235"/>
      <c r="D12" s="386">
        <v>0.26276676801832766</v>
      </c>
      <c r="E12" s="386">
        <v>0.26341925791640608</v>
      </c>
      <c r="F12" s="386">
        <v>8.7924754850675413</v>
      </c>
      <c r="G12" s="386">
        <v>0.18783743574008097</v>
      </c>
      <c r="H12" s="374"/>
      <c r="I12" s="282">
        <v>3.03</v>
      </c>
      <c r="J12" s="282">
        <v>3.56</v>
      </c>
      <c r="K12" s="282">
        <v>5.18</v>
      </c>
      <c r="L12" s="282">
        <v>0.88</v>
      </c>
      <c r="M12" s="236"/>
      <c r="N12" s="236"/>
      <c r="O12" s="236"/>
      <c r="P12" s="5"/>
    </row>
    <row r="13" spans="2:17" ht="18" customHeight="1" x14ac:dyDescent="0.5">
      <c r="B13" s="274" t="str">
        <f>'Net Benefits By Year'!B11</f>
        <v>New Construction</v>
      </c>
      <c r="C13" s="235"/>
      <c r="D13" s="386">
        <v>0.9945678396869515</v>
      </c>
      <c r="E13" s="386">
        <v>3.4825480599981979</v>
      </c>
      <c r="F13" s="386">
        <v>1.8383697994599815</v>
      </c>
      <c r="G13" s="386">
        <v>0.58265456835409657</v>
      </c>
      <c r="H13" s="374"/>
      <c r="I13" s="282">
        <v>1.29</v>
      </c>
      <c r="J13" s="282">
        <v>5.97</v>
      </c>
      <c r="K13" s="282">
        <v>2.17</v>
      </c>
      <c r="L13" s="282">
        <v>0.62</v>
      </c>
      <c r="M13" s="236"/>
      <c r="N13" s="236"/>
      <c r="O13" s="236"/>
      <c r="P13" s="5"/>
    </row>
    <row r="14" spans="2:17" ht="18" customHeight="1" x14ac:dyDescent="0.5">
      <c r="B14" s="274" t="str">
        <f>'Net Benefits By Year'!B12</f>
        <v>Small Business Direct Install (SBDI)</v>
      </c>
      <c r="C14" s="235"/>
      <c r="D14" s="386">
        <v>1.7714550345411382</v>
      </c>
      <c r="E14" s="386">
        <v>2.0399777741446945</v>
      </c>
      <c r="F14" s="386">
        <v>4.908643566079637</v>
      </c>
      <c r="G14" s="386">
        <v>0.5078514772646312</v>
      </c>
      <c r="H14" s="374"/>
      <c r="I14" s="282">
        <v>2.0299999999999998</v>
      </c>
      <c r="J14" s="282">
        <v>2.89</v>
      </c>
      <c r="K14" s="282">
        <v>4.5199999999999996</v>
      </c>
      <c r="L14" s="282">
        <v>0.52</v>
      </c>
      <c r="M14" s="236"/>
      <c r="N14" s="236"/>
      <c r="O14" s="236"/>
      <c r="P14" s="5"/>
    </row>
    <row r="15" spans="2:17" ht="18" customHeight="1" x14ac:dyDescent="0.5">
      <c r="B15" s="274" t="str">
        <f>'Net Benefits By Year'!B13</f>
        <v>Benchmarking</v>
      </c>
      <c r="C15" s="235"/>
      <c r="D15" s="372" t="s">
        <v>109</v>
      </c>
      <c r="E15" s="372" t="s">
        <v>109</v>
      </c>
      <c r="F15" s="372" t="s">
        <v>109</v>
      </c>
      <c r="G15" s="372" t="s">
        <v>109</v>
      </c>
      <c r="H15" s="374"/>
      <c r="I15" s="372" t="s">
        <v>109</v>
      </c>
      <c r="J15" s="372" t="s">
        <v>109</v>
      </c>
      <c r="K15" s="372" t="s">
        <v>109</v>
      </c>
      <c r="L15" s="372" t="s">
        <v>109</v>
      </c>
      <c r="M15" s="236"/>
      <c r="N15" s="236"/>
      <c r="O15" s="236"/>
      <c r="P15" s="5"/>
    </row>
    <row r="16" spans="2:17" ht="18" customHeight="1" x14ac:dyDescent="0.5">
      <c r="B16" s="317" t="str">
        <f>'Net Benefits By Year'!B14</f>
        <v>Business Subtotal</v>
      </c>
      <c r="C16" s="145"/>
      <c r="D16" s="387">
        <v>2.0913792618433575</v>
      </c>
      <c r="E16" s="387">
        <v>4.5047587037549803</v>
      </c>
      <c r="F16" s="387">
        <v>3.7028441856406116</v>
      </c>
      <c r="G16" s="387">
        <v>0.69246719819719138</v>
      </c>
      <c r="H16" s="374"/>
      <c r="I16" s="283">
        <v>1.9</v>
      </c>
      <c r="J16" s="283">
        <v>5.03</v>
      </c>
      <c r="K16" s="283">
        <v>3.4</v>
      </c>
      <c r="L16" s="283">
        <v>0.62</v>
      </c>
      <c r="M16" s="236"/>
      <c r="N16" s="236"/>
      <c r="O16" s="236"/>
      <c r="P16" s="5"/>
    </row>
    <row r="17" spans="2:16" ht="18" customHeight="1" x14ac:dyDescent="0.5">
      <c r="B17" s="275" t="str">
        <f>'Net Benefits By Year'!B15</f>
        <v>Lighting</v>
      </c>
      <c r="C17" s="235"/>
      <c r="D17" s="388">
        <v>6.4255135066200957</v>
      </c>
      <c r="E17" s="388">
        <v>6.4255131032735733</v>
      </c>
      <c r="F17" s="264" t="s">
        <v>121</v>
      </c>
      <c r="G17" s="388">
        <v>0.46500123854452918</v>
      </c>
      <c r="H17" s="374"/>
      <c r="I17" s="284">
        <v>6.67</v>
      </c>
      <c r="J17" s="284">
        <v>6.67</v>
      </c>
      <c r="K17" s="264" t="s">
        <v>121</v>
      </c>
      <c r="L17" s="284">
        <v>0.46</v>
      </c>
      <c r="M17" s="236"/>
      <c r="N17" s="236"/>
      <c r="O17" s="236"/>
      <c r="P17" s="5"/>
    </row>
    <row r="18" spans="2:16" ht="18" customHeight="1" x14ac:dyDescent="0.5">
      <c r="B18" s="275" t="str">
        <f>'Net Benefits By Year'!B16</f>
        <v>Efficient Products</v>
      </c>
      <c r="C18" s="235"/>
      <c r="D18" s="388">
        <v>1.1764786746499949</v>
      </c>
      <c r="E18" s="388">
        <v>1.815406415197766</v>
      </c>
      <c r="F18" s="388">
        <v>3.3810986812953407</v>
      </c>
      <c r="G18" s="388">
        <v>0.45728008659957842</v>
      </c>
      <c r="H18" s="374"/>
      <c r="I18" s="284">
        <v>1.64</v>
      </c>
      <c r="J18" s="284">
        <v>2.74</v>
      </c>
      <c r="K18" s="284">
        <v>4.2300000000000004</v>
      </c>
      <c r="L18" s="284">
        <v>0.5</v>
      </c>
      <c r="M18" s="236"/>
      <c r="N18" s="236"/>
      <c r="O18" s="236"/>
      <c r="P18" s="5"/>
    </row>
    <row r="19" spans="2:16" ht="18" customHeight="1" x14ac:dyDescent="0.5">
      <c r="B19" s="275" t="str">
        <f>'Net Benefits By Year'!B17</f>
        <v>HVAC</v>
      </c>
      <c r="C19" s="235"/>
      <c r="D19" s="388">
        <v>3.5326057204846113</v>
      </c>
      <c r="E19" s="388">
        <v>6.7002509002304187</v>
      </c>
      <c r="F19" s="388">
        <v>4.989694046835357</v>
      </c>
      <c r="G19" s="388">
        <v>0.88601292090816941</v>
      </c>
      <c r="H19" s="374"/>
      <c r="I19" s="284">
        <v>3.71</v>
      </c>
      <c r="J19" s="284">
        <v>6.8</v>
      </c>
      <c r="K19" s="284">
        <v>5.01</v>
      </c>
      <c r="L19" s="284">
        <v>0.85</v>
      </c>
      <c r="M19" s="236"/>
      <c r="N19" s="236"/>
      <c r="O19" s="236"/>
      <c r="P19" s="5"/>
    </row>
    <row r="20" spans="2:16" ht="18" customHeight="1" x14ac:dyDescent="0.5">
      <c r="B20" s="275" t="str">
        <f>'Net Benefits By Year'!B18</f>
        <v>Smart Thermostats</v>
      </c>
      <c r="C20" s="235"/>
      <c r="D20" s="388">
        <v>2.0110596897450361</v>
      </c>
      <c r="E20" s="388">
        <v>3.5417970178494924</v>
      </c>
      <c r="F20" s="389">
        <v>2.8758473214285711</v>
      </c>
      <c r="G20" s="388">
        <v>0.8159984515917067</v>
      </c>
      <c r="H20" s="374"/>
      <c r="I20" s="284">
        <v>1.99</v>
      </c>
      <c r="J20" s="284">
        <v>3.4</v>
      </c>
      <c r="K20" s="285">
        <v>2.92</v>
      </c>
      <c r="L20" s="284">
        <v>0.71</v>
      </c>
      <c r="M20" s="236"/>
      <c r="N20" s="236"/>
      <c r="O20" s="236"/>
      <c r="P20" s="5"/>
    </row>
    <row r="21" spans="2:16" ht="18" customHeight="1" x14ac:dyDescent="0.5">
      <c r="B21" s="275" t="str">
        <f>'Net Benefits By Year'!B19</f>
        <v>Low Income</v>
      </c>
      <c r="C21" s="235"/>
      <c r="D21" s="388">
        <v>1.0711149899996442</v>
      </c>
      <c r="E21" s="388">
        <v>1.0711149899996442</v>
      </c>
      <c r="F21" s="388">
        <v>1.0711149899996442</v>
      </c>
      <c r="G21" s="388">
        <v>1.0711149899996442</v>
      </c>
      <c r="H21" s="374"/>
      <c r="I21" s="284">
        <v>2.4900000000000002</v>
      </c>
      <c r="J21" s="284">
        <v>1.41</v>
      </c>
      <c r="K21" s="284">
        <v>28.3</v>
      </c>
      <c r="L21" s="284">
        <v>0.41</v>
      </c>
      <c r="M21" s="236"/>
      <c r="N21" s="236"/>
      <c r="O21" s="236"/>
      <c r="P21" s="5"/>
    </row>
    <row r="22" spans="2:16" ht="18" customHeight="1" x14ac:dyDescent="0.5">
      <c r="B22" s="275" t="str">
        <f>'Net Benefits By Year'!B20</f>
        <v>Kits</v>
      </c>
      <c r="C22" s="235"/>
      <c r="D22" s="239">
        <v>4.2024038322414512</v>
      </c>
      <c r="E22" s="239">
        <v>4.1847111488516635</v>
      </c>
      <c r="F22" s="264" t="s">
        <v>121</v>
      </c>
      <c r="G22" s="239">
        <v>0.56724032039474526</v>
      </c>
      <c r="H22" s="374"/>
      <c r="I22" s="239">
        <v>15.01</v>
      </c>
      <c r="J22" s="239">
        <v>5.41</v>
      </c>
      <c r="K22" s="264" t="s">
        <v>121</v>
      </c>
      <c r="L22" s="239">
        <v>0.49</v>
      </c>
      <c r="M22" s="236"/>
      <c r="N22" s="236"/>
      <c r="O22" s="236"/>
      <c r="P22" s="5"/>
    </row>
    <row r="23" spans="2:16" ht="18" customHeight="1" x14ac:dyDescent="0.5">
      <c r="B23" s="275" t="str">
        <f>'Net Benefits By Year'!B21</f>
        <v>Home Energy Report</v>
      </c>
      <c r="C23" s="235"/>
      <c r="D23" s="239">
        <v>2.985864091015642</v>
      </c>
      <c r="E23" s="239">
        <v>2.985864091015642</v>
      </c>
      <c r="F23" s="264" t="s">
        <v>121</v>
      </c>
      <c r="G23" s="239">
        <v>0.48825525980308487</v>
      </c>
      <c r="H23" s="374"/>
      <c r="I23" s="239">
        <v>2.2200000000000002</v>
      </c>
      <c r="J23" s="239">
        <v>2.2200000000000002</v>
      </c>
      <c r="K23" s="264" t="s">
        <v>121</v>
      </c>
      <c r="L23" s="239">
        <v>0.48</v>
      </c>
      <c r="M23" s="236"/>
      <c r="N23" s="236"/>
      <c r="O23" s="236"/>
      <c r="P23" s="5"/>
    </row>
    <row r="24" spans="2:16" ht="18" customHeight="1" x14ac:dyDescent="0.5">
      <c r="B24" s="318" t="str">
        <f>'Net Benefits By Year'!B22</f>
        <v>Residential Subtotal</v>
      </c>
      <c r="C24" s="145"/>
      <c r="D24" s="240">
        <v>3.3980596628474973</v>
      </c>
      <c r="E24" s="240">
        <v>5.1755199103075586</v>
      </c>
      <c r="F24" s="240">
        <v>7.401743428836622</v>
      </c>
      <c r="G24" s="240">
        <v>0.69176566774744097</v>
      </c>
      <c r="H24" s="374"/>
      <c r="I24" s="240">
        <v>3.57</v>
      </c>
      <c r="J24" s="240">
        <v>5.22</v>
      </c>
      <c r="K24" s="240">
        <v>7.3</v>
      </c>
      <c r="L24" s="240">
        <v>0.69</v>
      </c>
      <c r="M24" s="236"/>
      <c r="N24" s="236"/>
      <c r="O24" s="236"/>
      <c r="P24" s="5"/>
    </row>
    <row r="25" spans="2:16" ht="18" customHeight="1" x14ac:dyDescent="0.5">
      <c r="B25" s="241" t="s">
        <v>76</v>
      </c>
      <c r="C25" s="145"/>
      <c r="D25" s="390">
        <v>2.8219498471981135</v>
      </c>
      <c r="E25" s="390">
        <v>4.9353947315776345</v>
      </c>
      <c r="F25" s="390">
        <v>5.6841088137506244</v>
      </c>
      <c r="G25" s="390">
        <v>0.6919947384334284</v>
      </c>
      <c r="H25" s="374"/>
      <c r="I25" s="243">
        <v>2.42</v>
      </c>
      <c r="J25" s="243">
        <v>4.9800000000000004</v>
      </c>
      <c r="K25" s="243">
        <v>4.5599999999999996</v>
      </c>
      <c r="L25" s="243">
        <v>0.65</v>
      </c>
      <c r="M25" s="236"/>
      <c r="N25" s="236"/>
      <c r="O25" s="236"/>
      <c r="P25" s="5"/>
    </row>
    <row r="26" spans="2:16" ht="18" customHeight="1" x14ac:dyDescent="0.5">
      <c r="B26" s="244"/>
      <c r="C26" s="245"/>
      <c r="D26" s="19"/>
      <c r="E26" s="19"/>
      <c r="F26" s="19"/>
      <c r="G26" s="19"/>
      <c r="H26" s="374"/>
      <c r="I26" s="19"/>
      <c r="J26" s="19"/>
      <c r="K26" s="19"/>
      <c r="L26" s="19"/>
      <c r="M26" s="3"/>
      <c r="N26" s="3"/>
      <c r="O26" s="3"/>
      <c r="P26" s="5"/>
    </row>
    <row r="27" spans="2:16" ht="36" customHeight="1" x14ac:dyDescent="0.5">
      <c r="B27" s="230" t="s">
        <v>99</v>
      </c>
      <c r="C27" s="231"/>
      <c r="D27" s="391" t="s">
        <v>81</v>
      </c>
      <c r="E27" s="391" t="s">
        <v>82</v>
      </c>
      <c r="F27" s="391" t="s">
        <v>75</v>
      </c>
      <c r="G27" s="391" t="s">
        <v>101</v>
      </c>
      <c r="H27" s="374"/>
      <c r="I27" s="234" t="s">
        <v>81</v>
      </c>
      <c r="J27" s="234" t="s">
        <v>82</v>
      </c>
      <c r="K27" s="234" t="s">
        <v>75</v>
      </c>
      <c r="L27" s="234" t="s">
        <v>101</v>
      </c>
      <c r="M27" s="233"/>
      <c r="N27" s="233"/>
      <c r="O27" s="233"/>
      <c r="P27" s="5"/>
    </row>
    <row r="28" spans="2:16" ht="18" customHeight="1" x14ac:dyDescent="0.5">
      <c r="B28" s="274" t="str">
        <f>B10</f>
        <v>Standard</v>
      </c>
      <c r="C28" s="235"/>
      <c r="D28" s="237">
        <v>1.43</v>
      </c>
      <c r="E28" s="237">
        <v>2.48</v>
      </c>
      <c r="F28" s="237">
        <v>3.26</v>
      </c>
      <c r="G28" s="237">
        <v>0.56999999999999995</v>
      </c>
      <c r="H28" s="374"/>
      <c r="I28" s="237">
        <v>1.5324901175181016</v>
      </c>
      <c r="J28" s="237">
        <v>2.6966326859629119</v>
      </c>
      <c r="K28" s="237">
        <v>3.3499387391734228</v>
      </c>
      <c r="L28" s="237">
        <v>0.59564087555799639</v>
      </c>
      <c r="M28" s="236"/>
      <c r="N28" s="236"/>
      <c r="O28" s="236"/>
      <c r="P28" s="5"/>
    </row>
    <row r="29" spans="2:16" ht="18" customHeight="1" x14ac:dyDescent="0.5">
      <c r="B29" s="274" t="str">
        <f t="shared" ref="B29:B34" si="0">B11</f>
        <v>Custom (includes ext lighting)</v>
      </c>
      <c r="C29" s="235"/>
      <c r="D29" s="237">
        <v>1.51</v>
      </c>
      <c r="E29" s="237">
        <v>2.96</v>
      </c>
      <c r="F29" s="237">
        <v>3.03</v>
      </c>
      <c r="G29" s="237">
        <v>0.63</v>
      </c>
      <c r="H29" s="374"/>
      <c r="I29" s="237">
        <v>1.53</v>
      </c>
      <c r="J29" s="237">
        <v>3.01</v>
      </c>
      <c r="K29" s="237">
        <v>3.23</v>
      </c>
      <c r="L29" s="237">
        <v>0.6</v>
      </c>
      <c r="M29" s="236"/>
      <c r="N29" s="236"/>
      <c r="O29" s="236"/>
      <c r="P29" s="5"/>
    </row>
    <row r="30" spans="2:16" ht="18" customHeight="1" x14ac:dyDescent="0.5">
      <c r="B30" s="274" t="str">
        <f t="shared" si="0"/>
        <v>Retro-commissioning</v>
      </c>
      <c r="C30" s="235"/>
      <c r="D30" s="237">
        <v>1.76</v>
      </c>
      <c r="E30" s="237">
        <v>2.0499999999999998</v>
      </c>
      <c r="F30" s="237">
        <v>6.42</v>
      </c>
      <c r="G30" s="237">
        <v>0.59</v>
      </c>
      <c r="H30" s="374"/>
      <c r="I30" s="237">
        <v>1.8090697613674327</v>
      </c>
      <c r="J30" s="237">
        <v>3.5793450156098188</v>
      </c>
      <c r="K30" s="237">
        <v>2.6646580758695819</v>
      </c>
      <c r="L30" s="237">
        <v>0.80691238244718355</v>
      </c>
      <c r="M30" s="236"/>
      <c r="N30" s="236"/>
      <c r="O30" s="236"/>
      <c r="P30" s="5"/>
    </row>
    <row r="31" spans="2:16" ht="18" customHeight="1" x14ac:dyDescent="0.5">
      <c r="B31" s="274" t="str">
        <f t="shared" si="0"/>
        <v>New Construction</v>
      </c>
      <c r="C31" s="235"/>
      <c r="D31" s="237">
        <v>1.7</v>
      </c>
      <c r="E31" s="237">
        <v>3.29</v>
      </c>
      <c r="F31" s="237">
        <v>2.6</v>
      </c>
      <c r="G31" s="237">
        <v>0.78</v>
      </c>
      <c r="H31" s="374"/>
      <c r="I31" s="237">
        <v>1.8090697613674327</v>
      </c>
      <c r="J31" s="237">
        <v>3.5793450156098188</v>
      </c>
      <c r="K31" s="237">
        <v>2.6646580758695819</v>
      </c>
      <c r="L31" s="237">
        <v>0.80691238244718355</v>
      </c>
      <c r="M31" s="236"/>
      <c r="N31" s="236"/>
      <c r="O31" s="236"/>
      <c r="P31" s="5"/>
    </row>
    <row r="32" spans="2:16" ht="18" customHeight="1" x14ac:dyDescent="0.5">
      <c r="B32" s="274" t="str">
        <f t="shared" si="0"/>
        <v>Small Business Direct Install (SBDI)</v>
      </c>
      <c r="C32" s="235"/>
      <c r="D32" s="237">
        <v>1.32</v>
      </c>
      <c r="E32" s="237">
        <v>1.77</v>
      </c>
      <c r="F32" s="237">
        <v>3.73</v>
      </c>
      <c r="G32" s="237">
        <v>0.5</v>
      </c>
      <c r="H32" s="374"/>
      <c r="I32" s="237">
        <v>1.3947058577205085</v>
      </c>
      <c r="J32" s="237">
        <v>1.8641749440171824</v>
      </c>
      <c r="K32" s="237">
        <v>3.9392602685818963</v>
      </c>
      <c r="L32" s="237">
        <v>0.51425924434435077</v>
      </c>
      <c r="M32" s="236"/>
      <c r="N32" s="236"/>
      <c r="O32" s="236"/>
      <c r="P32" s="5"/>
    </row>
    <row r="33" spans="2:16" ht="18" customHeight="1" x14ac:dyDescent="0.5">
      <c r="B33" s="274" t="str">
        <f t="shared" si="0"/>
        <v>Benchmarking</v>
      </c>
      <c r="C33" s="235"/>
      <c r="D33" s="372" t="s">
        <v>109</v>
      </c>
      <c r="E33" s="372" t="s">
        <v>109</v>
      </c>
      <c r="F33" s="372" t="s">
        <v>109</v>
      </c>
      <c r="G33" s="372" t="s">
        <v>109</v>
      </c>
      <c r="H33" s="374"/>
      <c r="I33" s="351" t="s">
        <v>109</v>
      </c>
      <c r="J33" s="351" t="s">
        <v>109</v>
      </c>
      <c r="K33" s="351" t="s">
        <v>109</v>
      </c>
      <c r="L33" s="351" t="s">
        <v>109</v>
      </c>
      <c r="M33" s="236"/>
      <c r="N33" s="236"/>
      <c r="O33" s="236"/>
      <c r="P33" s="5"/>
    </row>
    <row r="34" spans="2:16" s="11" customFormat="1" ht="18" customHeight="1" x14ac:dyDescent="0.5">
      <c r="B34" s="317" t="str">
        <f t="shared" si="0"/>
        <v>Business Subtotal</v>
      </c>
      <c r="C34" s="247"/>
      <c r="D34" s="238">
        <v>1.51</v>
      </c>
      <c r="E34" s="238">
        <v>2.69</v>
      </c>
      <c r="F34" s="238">
        <v>3.19</v>
      </c>
      <c r="G34" s="238">
        <v>0.61</v>
      </c>
      <c r="H34" s="374"/>
      <c r="I34" s="238">
        <v>1.55</v>
      </c>
      <c r="J34" s="238">
        <v>2.81</v>
      </c>
      <c r="K34" s="238">
        <v>3.34</v>
      </c>
      <c r="L34" s="238">
        <v>0.6</v>
      </c>
      <c r="M34" s="248"/>
      <c r="N34" s="248"/>
      <c r="O34" s="248"/>
      <c r="P34" s="249"/>
    </row>
    <row r="35" spans="2:16" ht="18" customHeight="1" x14ac:dyDescent="0.5">
      <c r="B35" s="275" t="str">
        <f>B17</f>
        <v>Lighting</v>
      </c>
      <c r="C35" s="235"/>
      <c r="D35" s="239">
        <v>3.24</v>
      </c>
      <c r="E35" s="239">
        <v>3.24</v>
      </c>
      <c r="F35" s="264" t="s">
        <v>121</v>
      </c>
      <c r="G35" s="239">
        <v>0.45</v>
      </c>
      <c r="H35" s="374"/>
      <c r="I35" s="239">
        <v>2.7078289056204468</v>
      </c>
      <c r="J35" s="239">
        <v>2.7078289056204472</v>
      </c>
      <c r="K35" s="264" t="s">
        <v>121</v>
      </c>
      <c r="L35" s="239">
        <v>0.45</v>
      </c>
      <c r="M35" s="236"/>
      <c r="N35" s="236"/>
      <c r="O35" s="236"/>
      <c r="P35" s="5"/>
    </row>
    <row r="36" spans="2:16" ht="18" customHeight="1" x14ac:dyDescent="0.5">
      <c r="B36" s="275" t="str">
        <f t="shared" ref="B36:B41" si="1">B18</f>
        <v>Efficient Products</v>
      </c>
      <c r="C36" s="235"/>
      <c r="D36" s="239">
        <v>1.33</v>
      </c>
      <c r="E36" s="239">
        <v>2.04</v>
      </c>
      <c r="F36" s="239">
        <v>2.69</v>
      </c>
      <c r="G36" s="239">
        <v>0.62</v>
      </c>
      <c r="H36" s="374"/>
      <c r="I36" s="239">
        <v>1.5219509170841696</v>
      </c>
      <c r="J36" s="239">
        <v>2.2375394577187406</v>
      </c>
      <c r="K36" s="239">
        <v>2.9772215573262324</v>
      </c>
      <c r="L36" s="239">
        <v>0.65727403741440871</v>
      </c>
      <c r="M36" s="236"/>
      <c r="N36" s="236"/>
      <c r="O36" s="236"/>
      <c r="P36" s="5"/>
    </row>
    <row r="37" spans="2:16" ht="18" customHeight="1" x14ac:dyDescent="0.5">
      <c r="B37" s="275" t="str">
        <f t="shared" si="1"/>
        <v>HVAC</v>
      </c>
      <c r="C37" s="235"/>
      <c r="D37" s="239">
        <v>2.88</v>
      </c>
      <c r="E37" s="239">
        <v>5</v>
      </c>
      <c r="F37" s="239">
        <v>4.5</v>
      </c>
      <c r="G37" s="239">
        <v>0.84</v>
      </c>
      <c r="H37" s="374"/>
      <c r="I37" s="239">
        <v>2.8862708732290714</v>
      </c>
      <c r="J37" s="239">
        <v>4.7492347699402275</v>
      </c>
      <c r="K37" s="239">
        <v>4.6914581688928791</v>
      </c>
      <c r="L37" s="239">
        <v>0.85431116143704944</v>
      </c>
      <c r="M37" s="236"/>
      <c r="N37" s="236"/>
      <c r="O37" s="236"/>
      <c r="P37" s="5"/>
    </row>
    <row r="38" spans="2:16" ht="18" customHeight="1" x14ac:dyDescent="0.5">
      <c r="B38" s="275" t="str">
        <f t="shared" si="1"/>
        <v>Smart Thermostats</v>
      </c>
      <c r="C38" s="235"/>
      <c r="D38" s="263" t="s">
        <v>134</v>
      </c>
      <c r="E38" s="263" t="s">
        <v>134</v>
      </c>
      <c r="F38" s="263" t="s">
        <v>134</v>
      </c>
      <c r="G38" s="263" t="s">
        <v>134</v>
      </c>
      <c r="H38" s="374"/>
      <c r="I38" s="263" t="s">
        <v>109</v>
      </c>
      <c r="J38" s="263" t="s">
        <v>109</v>
      </c>
      <c r="K38" s="263" t="s">
        <v>109</v>
      </c>
      <c r="L38" s="263" t="s">
        <v>109</v>
      </c>
      <c r="M38" s="236"/>
      <c r="N38" s="236"/>
      <c r="O38" s="236"/>
      <c r="P38" s="5"/>
    </row>
    <row r="39" spans="2:16" ht="18" customHeight="1" x14ac:dyDescent="0.5">
      <c r="B39" s="275" t="str">
        <f t="shared" si="1"/>
        <v>Low Income</v>
      </c>
      <c r="C39" s="235"/>
      <c r="D39" s="239">
        <v>1.02</v>
      </c>
      <c r="E39" s="239">
        <v>1.02</v>
      </c>
      <c r="F39" s="239">
        <v>3.98</v>
      </c>
      <c r="G39" s="239">
        <v>0.39</v>
      </c>
      <c r="H39" s="374"/>
      <c r="I39" s="239">
        <v>1.0869861270755627</v>
      </c>
      <c r="J39" s="239">
        <v>1.086986127075563</v>
      </c>
      <c r="K39" s="239">
        <v>4.212105635767962</v>
      </c>
      <c r="L39" s="239">
        <v>0.40240992196177822</v>
      </c>
      <c r="M39" s="236"/>
      <c r="N39" s="236"/>
      <c r="O39" s="236"/>
      <c r="P39" s="5"/>
    </row>
    <row r="40" spans="2:16" ht="18" customHeight="1" x14ac:dyDescent="0.5">
      <c r="B40" s="275" t="str">
        <f t="shared" si="1"/>
        <v>Kits</v>
      </c>
      <c r="C40" s="235"/>
      <c r="D40" s="239">
        <v>2.9</v>
      </c>
      <c r="E40" s="239">
        <v>2.9</v>
      </c>
      <c r="F40" s="264" t="s">
        <v>121</v>
      </c>
      <c r="G40" s="239">
        <v>0.49</v>
      </c>
      <c r="H40" s="374"/>
      <c r="I40" s="239">
        <v>3.0739705214427531</v>
      </c>
      <c r="J40" s="239">
        <v>3.0739705214427531</v>
      </c>
      <c r="K40" s="264" t="s">
        <v>121</v>
      </c>
      <c r="L40" s="239">
        <v>0.50834596023482803</v>
      </c>
      <c r="M40" s="236"/>
      <c r="N40" s="236"/>
      <c r="O40" s="236"/>
      <c r="P40" s="5"/>
    </row>
    <row r="41" spans="2:16" ht="18" customHeight="1" x14ac:dyDescent="0.5">
      <c r="B41" s="275" t="str">
        <f t="shared" si="1"/>
        <v>Home Energy Report</v>
      </c>
      <c r="C41" s="235"/>
      <c r="D41" s="239">
        <v>1.1200000000000001</v>
      </c>
      <c r="E41" s="239">
        <v>1.1200000000000001</v>
      </c>
      <c r="F41" s="264" t="s">
        <v>121</v>
      </c>
      <c r="G41" s="239">
        <v>0.38331979323669335</v>
      </c>
      <c r="H41" s="374"/>
      <c r="I41" s="239">
        <v>1.2558437728888867</v>
      </c>
      <c r="J41" s="239">
        <v>1.2558437730787775</v>
      </c>
      <c r="K41" s="264" t="s">
        <v>121</v>
      </c>
      <c r="L41" s="239">
        <v>0.41208251080299046</v>
      </c>
      <c r="M41" s="236"/>
      <c r="N41" s="236"/>
      <c r="O41" s="236"/>
      <c r="P41" s="5"/>
    </row>
    <row r="42" spans="2:16" s="11" customFormat="1" ht="18" customHeight="1" x14ac:dyDescent="0.5">
      <c r="B42" s="250" t="str">
        <f>B24</f>
        <v>Residential Subtotal</v>
      </c>
      <c r="C42" s="247"/>
      <c r="D42" s="240">
        <v>2.5099999999999998</v>
      </c>
      <c r="E42" s="240">
        <v>3.35</v>
      </c>
      <c r="F42" s="240">
        <v>7.59</v>
      </c>
      <c r="G42" s="240">
        <v>0.62</v>
      </c>
      <c r="H42" s="374"/>
      <c r="I42" s="240">
        <v>2.3661918759908827</v>
      </c>
      <c r="J42" s="240">
        <v>3.1042513043430144</v>
      </c>
      <c r="K42" s="240">
        <v>6.615711725400339</v>
      </c>
      <c r="L42" s="240">
        <v>0.65283609502791906</v>
      </c>
      <c r="M42" s="248"/>
      <c r="N42" s="248"/>
      <c r="O42" s="248"/>
      <c r="P42" s="249"/>
    </row>
    <row r="43" spans="2:16" s="11" customFormat="1" ht="18" customHeight="1" x14ac:dyDescent="0.5">
      <c r="B43" s="241" t="s">
        <v>77</v>
      </c>
      <c r="C43" s="145"/>
      <c r="D43" s="392">
        <v>1.94</v>
      </c>
      <c r="E43" s="392">
        <v>3.02</v>
      </c>
      <c r="F43" s="392">
        <v>4.83</v>
      </c>
      <c r="G43" s="392">
        <v>0.62</v>
      </c>
      <c r="H43" s="374"/>
      <c r="I43" s="242">
        <v>1.79</v>
      </c>
      <c r="J43" s="242">
        <v>2.91</v>
      </c>
      <c r="K43" s="242">
        <v>4.12</v>
      </c>
      <c r="L43" s="242">
        <v>0.62</v>
      </c>
      <c r="M43" s="248"/>
      <c r="N43" s="248"/>
      <c r="O43" s="248"/>
      <c r="P43" s="249"/>
    </row>
    <row r="44" spans="2:16" ht="18" customHeight="1" x14ac:dyDescent="0.5">
      <c r="B44" s="244"/>
      <c r="C44" s="245"/>
      <c r="D44" s="3"/>
      <c r="E44" s="3"/>
      <c r="F44" s="3"/>
      <c r="G44" s="3"/>
      <c r="H44" s="374"/>
      <c r="I44" s="3"/>
      <c r="J44" s="3"/>
      <c r="K44" s="3"/>
      <c r="L44" s="3"/>
      <c r="M44" s="3"/>
      <c r="N44" s="3"/>
      <c r="O44" s="3"/>
      <c r="P44" s="5"/>
    </row>
    <row r="45" spans="2:16" ht="36" customHeight="1" x14ac:dyDescent="0.5">
      <c r="B45" s="230" t="s">
        <v>78</v>
      </c>
      <c r="C45" s="231"/>
      <c r="D45" s="391" t="s">
        <v>81</v>
      </c>
      <c r="E45" s="391" t="s">
        <v>82</v>
      </c>
      <c r="F45" s="391" t="s">
        <v>75</v>
      </c>
      <c r="G45" s="391" t="s">
        <v>101</v>
      </c>
      <c r="H45" s="374"/>
      <c r="I45" s="234" t="s">
        <v>81</v>
      </c>
      <c r="J45" s="234" t="s">
        <v>82</v>
      </c>
      <c r="K45" s="234" t="s">
        <v>75</v>
      </c>
      <c r="L45" s="234" t="s">
        <v>101</v>
      </c>
      <c r="M45" s="233"/>
      <c r="N45" s="233"/>
      <c r="O45" s="233"/>
      <c r="P45" s="5"/>
    </row>
    <row r="46" spans="2:16" ht="18" customHeight="1" x14ac:dyDescent="0.5">
      <c r="B46" s="274" t="str">
        <f>B28</f>
        <v>Standard</v>
      </c>
      <c r="C46" s="251"/>
      <c r="D46" s="237">
        <f t="shared" ref="D46:G50" si="2">D10-D28</f>
        <v>0.73147121363516621</v>
      </c>
      <c r="E46" s="237">
        <f t="shared" si="2"/>
        <v>2.2790431264866684</v>
      </c>
      <c r="F46" s="237">
        <f t="shared" si="2"/>
        <v>0.99251561676134248</v>
      </c>
      <c r="G46" s="237">
        <f t="shared" si="2"/>
        <v>3.4473397500425551E-2</v>
      </c>
      <c r="H46" s="374"/>
      <c r="I46" s="237">
        <f t="shared" ref="I46:L50" si="3">I10-I28</f>
        <v>0.84750988248189829</v>
      </c>
      <c r="J46" s="237">
        <f t="shared" si="3"/>
        <v>2.223367314037088</v>
      </c>
      <c r="K46" s="237">
        <f t="shared" si="3"/>
        <v>1.6100612608265772</v>
      </c>
      <c r="L46" s="237">
        <f t="shared" si="3"/>
        <v>-3.5640875557996332E-2</v>
      </c>
      <c r="M46" s="252"/>
      <c r="N46" s="252"/>
      <c r="O46" s="236"/>
      <c r="P46" s="5"/>
    </row>
    <row r="47" spans="2:16" ht="18" customHeight="1" x14ac:dyDescent="0.5">
      <c r="B47" s="274" t="str">
        <f t="shared" ref="B47:B51" si="4">B29</f>
        <v>Custom (includes ext lighting)</v>
      </c>
      <c r="C47" s="251"/>
      <c r="D47" s="237">
        <f t="shared" si="2"/>
        <v>0.81859628513274596</v>
      </c>
      <c r="E47" s="237">
        <f t="shared" si="2"/>
        <v>2.5302871192167302</v>
      </c>
      <c r="F47" s="237">
        <f t="shared" si="2"/>
        <v>0.49723085454822735</v>
      </c>
      <c r="G47" s="237">
        <f t="shared" si="2"/>
        <v>0.15299786984432928</v>
      </c>
      <c r="H47" s="374"/>
      <c r="I47" s="237">
        <f t="shared" si="3"/>
        <v>0.18999999999999995</v>
      </c>
      <c r="J47" s="237">
        <f t="shared" si="3"/>
        <v>2.29</v>
      </c>
      <c r="K47" s="237">
        <f t="shared" si="3"/>
        <v>-0.60999999999999988</v>
      </c>
      <c r="L47" s="237">
        <f t="shared" si="3"/>
        <v>0.12</v>
      </c>
      <c r="M47" s="252"/>
      <c r="N47" s="252"/>
      <c r="O47" s="236"/>
      <c r="P47" s="5"/>
    </row>
    <row r="48" spans="2:16" ht="18" customHeight="1" x14ac:dyDescent="0.5">
      <c r="B48" s="274" t="str">
        <f t="shared" si="4"/>
        <v>Retro-commissioning</v>
      </c>
      <c r="C48" s="251"/>
      <c r="D48" s="237">
        <f t="shared" si="2"/>
        <v>-1.4972332319816724</v>
      </c>
      <c r="E48" s="237">
        <f t="shared" si="2"/>
        <v>-1.7865807420835937</v>
      </c>
      <c r="F48" s="237">
        <f t="shared" si="2"/>
        <v>2.3724754850675414</v>
      </c>
      <c r="G48" s="237">
        <f t="shared" si="2"/>
        <v>-0.40216256425991903</v>
      </c>
      <c r="H48" s="374"/>
      <c r="I48" s="237">
        <f t="shared" si="3"/>
        <v>1.2209302386325671</v>
      </c>
      <c r="J48" s="237">
        <f t="shared" si="3"/>
        <v>-1.9345015609818716E-2</v>
      </c>
      <c r="K48" s="237">
        <f t="shared" si="3"/>
        <v>2.5153419241304178</v>
      </c>
      <c r="L48" s="237">
        <f t="shared" si="3"/>
        <v>7.3087617552816453E-2</v>
      </c>
      <c r="M48" s="252"/>
      <c r="N48" s="252"/>
      <c r="O48" s="236"/>
      <c r="P48" s="5"/>
    </row>
    <row r="49" spans="2:16" ht="18" customHeight="1" x14ac:dyDescent="0.5">
      <c r="B49" s="274" t="str">
        <f t="shared" si="4"/>
        <v>New Construction</v>
      </c>
      <c r="C49" s="251"/>
      <c r="D49" s="237">
        <f t="shared" si="2"/>
        <v>-0.70543216031304845</v>
      </c>
      <c r="E49" s="237">
        <f t="shared" si="2"/>
        <v>0.19254805999819791</v>
      </c>
      <c r="F49" s="237">
        <f t="shared" si="2"/>
        <v>-0.76163020054001862</v>
      </c>
      <c r="G49" s="237">
        <f t="shared" si="2"/>
        <v>-0.19734543164590346</v>
      </c>
      <c r="H49" s="374"/>
      <c r="I49" s="237">
        <f t="shared" si="3"/>
        <v>-0.51906976136743266</v>
      </c>
      <c r="J49" s="237">
        <f t="shared" si="3"/>
        <v>2.390654984390181</v>
      </c>
      <c r="K49" s="237">
        <f t="shared" si="3"/>
        <v>-0.49465807586958199</v>
      </c>
      <c r="L49" s="237">
        <f t="shared" si="3"/>
        <v>-0.18691238244718356</v>
      </c>
      <c r="M49" s="252"/>
      <c r="N49" s="252"/>
      <c r="O49" s="236"/>
      <c r="P49" s="5"/>
    </row>
    <row r="50" spans="2:16" ht="18" customHeight="1" x14ac:dyDescent="0.5">
      <c r="B50" s="274" t="str">
        <f t="shared" si="4"/>
        <v>Small Business Direct Install (SBDI)</v>
      </c>
      <c r="C50" s="251"/>
      <c r="D50" s="237">
        <f t="shared" si="2"/>
        <v>0.45145503454113811</v>
      </c>
      <c r="E50" s="237">
        <f t="shared" si="2"/>
        <v>0.26997777414469448</v>
      </c>
      <c r="F50" s="237">
        <f t="shared" si="2"/>
        <v>1.1786435660796371</v>
      </c>
      <c r="G50" s="237">
        <f t="shared" si="2"/>
        <v>7.8514772646312014E-3</v>
      </c>
      <c r="H50" s="374"/>
      <c r="I50" s="237">
        <f t="shared" si="3"/>
        <v>0.63529414227949133</v>
      </c>
      <c r="J50" s="237">
        <f t="shared" si="3"/>
        <v>1.0258250559828177</v>
      </c>
      <c r="K50" s="237">
        <f t="shared" si="3"/>
        <v>0.58073973141810331</v>
      </c>
      <c r="L50" s="237">
        <f t="shared" si="3"/>
        <v>5.7407556556492434E-3</v>
      </c>
      <c r="M50" s="252"/>
      <c r="N50" s="252"/>
      <c r="O50" s="236"/>
      <c r="P50" s="5"/>
    </row>
    <row r="51" spans="2:16" ht="18" customHeight="1" x14ac:dyDescent="0.5">
      <c r="B51" s="274" t="str">
        <f t="shared" si="4"/>
        <v>Benchmarking</v>
      </c>
      <c r="C51" s="251"/>
      <c r="D51" s="372" t="s">
        <v>109</v>
      </c>
      <c r="E51" s="372" t="s">
        <v>109</v>
      </c>
      <c r="F51" s="372" t="s">
        <v>109</v>
      </c>
      <c r="G51" s="372" t="s">
        <v>109</v>
      </c>
      <c r="H51" s="374"/>
      <c r="I51" s="351" t="s">
        <v>109</v>
      </c>
      <c r="J51" s="351" t="s">
        <v>109</v>
      </c>
      <c r="K51" s="351" t="s">
        <v>109</v>
      </c>
      <c r="L51" s="351" t="s">
        <v>109</v>
      </c>
      <c r="M51" s="252"/>
      <c r="N51" s="252"/>
      <c r="O51" s="236"/>
      <c r="P51" s="5"/>
    </row>
    <row r="52" spans="2:16" ht="18" customHeight="1" x14ac:dyDescent="0.5">
      <c r="B52" s="246" t="str">
        <f>B34</f>
        <v>Business Subtotal</v>
      </c>
      <c r="C52" s="251"/>
      <c r="D52" s="237">
        <f>D16-D34</f>
        <v>0.58137926184335753</v>
      </c>
      <c r="E52" s="237">
        <f>E16-E34</f>
        <v>1.8147587037549804</v>
      </c>
      <c r="F52" s="237">
        <f>F16-F34</f>
        <v>0.51284418564061163</v>
      </c>
      <c r="G52" s="237">
        <f>G16-G34</f>
        <v>8.2467198197191394E-2</v>
      </c>
      <c r="H52" s="374"/>
      <c r="I52" s="237">
        <f>I16-I34</f>
        <v>0.34999999999999987</v>
      </c>
      <c r="J52" s="237">
        <f>J16-J34</f>
        <v>2.2200000000000002</v>
      </c>
      <c r="K52" s="237">
        <f>K16-K34</f>
        <v>6.0000000000000053E-2</v>
      </c>
      <c r="L52" s="237">
        <f>L16-L34</f>
        <v>2.0000000000000018E-2</v>
      </c>
      <c r="M52" s="252"/>
      <c r="N52" s="252"/>
      <c r="O52" s="236"/>
      <c r="P52" s="5"/>
    </row>
    <row r="53" spans="2:16" ht="18" customHeight="1" x14ac:dyDescent="0.5">
      <c r="B53" s="275" t="str">
        <f>B35</f>
        <v>Lighting</v>
      </c>
      <c r="C53" s="235"/>
      <c r="D53" s="239">
        <f t="shared" ref="D53:E55" si="5">D17-D35</f>
        <v>3.1855135066200955</v>
      </c>
      <c r="E53" s="239">
        <f t="shared" si="5"/>
        <v>3.1855131032735731</v>
      </c>
      <c r="F53" s="263" t="s">
        <v>109</v>
      </c>
      <c r="G53" s="239">
        <f t="shared" ref="G53:G55" si="6">G17-G35</f>
        <v>1.5001238544529172E-2</v>
      </c>
      <c r="H53" s="374"/>
      <c r="I53" s="239">
        <f t="shared" ref="I53:J55" si="7">I17-I35</f>
        <v>3.9621710943795532</v>
      </c>
      <c r="J53" s="239">
        <f t="shared" si="7"/>
        <v>3.9621710943795527</v>
      </c>
      <c r="K53" s="263" t="s">
        <v>109</v>
      </c>
      <c r="L53" s="239">
        <f t="shared" ref="L53:L55" si="8">L17-L35</f>
        <v>1.0000000000000009E-2</v>
      </c>
      <c r="M53" s="252"/>
      <c r="N53" s="252"/>
      <c r="O53" s="236"/>
      <c r="P53" s="5"/>
    </row>
    <row r="54" spans="2:16" ht="18" customHeight="1" x14ac:dyDescent="0.5">
      <c r="B54" s="275" t="str">
        <f t="shared" ref="B54:B59" si="9">B36</f>
        <v>Efficient Products</v>
      </c>
      <c r="C54" s="235"/>
      <c r="D54" s="239">
        <f t="shared" si="5"/>
        <v>-0.15352132535000518</v>
      </c>
      <c r="E54" s="239">
        <f t="shared" si="5"/>
        <v>-0.22459358480223401</v>
      </c>
      <c r="F54" s="239">
        <f>F18-F36</f>
        <v>0.6910986812953408</v>
      </c>
      <c r="G54" s="239">
        <f t="shared" si="6"/>
        <v>-0.16271991340042158</v>
      </c>
      <c r="H54" s="374"/>
      <c r="I54" s="239">
        <f t="shared" si="7"/>
        <v>0.11804908291583027</v>
      </c>
      <c r="J54" s="239">
        <f t="shared" si="7"/>
        <v>0.50246054228125958</v>
      </c>
      <c r="K54" s="239">
        <f>K18-K36</f>
        <v>1.252778442673768</v>
      </c>
      <c r="L54" s="239">
        <f t="shared" si="8"/>
        <v>-0.15727403741440871</v>
      </c>
      <c r="M54" s="252"/>
      <c r="N54" s="252"/>
      <c r="O54" s="236"/>
      <c r="P54" s="5"/>
    </row>
    <row r="55" spans="2:16" ht="18" customHeight="1" x14ac:dyDescent="0.5">
      <c r="B55" s="275" t="str">
        <f t="shared" si="9"/>
        <v>HVAC</v>
      </c>
      <c r="C55" s="235"/>
      <c r="D55" s="239">
        <f t="shared" si="5"/>
        <v>0.65260572048461141</v>
      </c>
      <c r="E55" s="239">
        <f t="shared" si="5"/>
        <v>1.7002509002304187</v>
      </c>
      <c r="F55" s="239">
        <f>F19-F37</f>
        <v>0.489694046835357</v>
      </c>
      <c r="G55" s="239">
        <f t="shared" si="6"/>
        <v>4.6012920908169441E-2</v>
      </c>
      <c r="H55" s="374"/>
      <c r="I55" s="239">
        <f t="shared" si="7"/>
        <v>0.82372912677092858</v>
      </c>
      <c r="J55" s="239">
        <f t="shared" si="7"/>
        <v>2.0507652300597723</v>
      </c>
      <c r="K55" s="239">
        <f>K19-K37</f>
        <v>0.31854183110712064</v>
      </c>
      <c r="L55" s="239">
        <f t="shared" si="8"/>
        <v>-4.31116143704946E-3</v>
      </c>
      <c r="M55" s="252"/>
      <c r="N55" s="252"/>
      <c r="O55" s="236"/>
      <c r="P55" s="5"/>
    </row>
    <row r="56" spans="2:16" ht="18" customHeight="1" x14ac:dyDescent="0.5">
      <c r="B56" s="275" t="str">
        <f t="shared" si="9"/>
        <v>Smart Thermostats</v>
      </c>
      <c r="C56" s="235"/>
      <c r="D56" s="263" t="s">
        <v>109</v>
      </c>
      <c r="E56" s="263" t="s">
        <v>109</v>
      </c>
      <c r="F56" s="263" t="s">
        <v>109</v>
      </c>
      <c r="G56" s="263" t="s">
        <v>109</v>
      </c>
      <c r="H56" s="374"/>
      <c r="I56" s="263" t="s">
        <v>109</v>
      </c>
      <c r="J56" s="263" t="s">
        <v>109</v>
      </c>
      <c r="K56" s="263" t="s">
        <v>109</v>
      </c>
      <c r="L56" s="263" t="s">
        <v>109</v>
      </c>
      <c r="M56" s="252"/>
      <c r="N56" s="252"/>
      <c r="O56" s="236"/>
      <c r="P56" s="5"/>
    </row>
    <row r="57" spans="2:16" ht="18" customHeight="1" x14ac:dyDescent="0.5">
      <c r="B57" s="275" t="str">
        <f t="shared" si="9"/>
        <v>Low Income</v>
      </c>
      <c r="C57" s="235"/>
      <c r="D57" s="239">
        <f>D21-D39</f>
        <v>5.1114989999644145E-2</v>
      </c>
      <c r="E57" s="239">
        <f>E21-E39</f>
        <v>5.1114989999644145E-2</v>
      </c>
      <c r="F57" s="239">
        <f>F21-F39</f>
        <v>-2.9088850100003558</v>
      </c>
      <c r="G57" s="239">
        <f>G21-G39</f>
        <v>0.68111498999964415</v>
      </c>
      <c r="H57" s="374"/>
      <c r="I57" s="239">
        <f>I21-I39</f>
        <v>1.4030138729244375</v>
      </c>
      <c r="J57" s="239">
        <f>J21-J39</f>
        <v>0.32301387292443695</v>
      </c>
      <c r="K57" s="239">
        <f>K21-K39</f>
        <v>24.087894364232039</v>
      </c>
      <c r="L57" s="239">
        <f>L21-L39</f>
        <v>7.5900780382217592E-3</v>
      </c>
      <c r="M57" s="252"/>
      <c r="N57" s="252"/>
      <c r="O57" s="236"/>
      <c r="P57" s="5"/>
    </row>
    <row r="58" spans="2:16" ht="18" customHeight="1" x14ac:dyDescent="0.5">
      <c r="B58" s="275" t="str">
        <f t="shared" si="9"/>
        <v>Kits</v>
      </c>
      <c r="C58" s="235"/>
      <c r="D58" s="239">
        <f t="shared" ref="D58:E61" si="10">D22-D40</f>
        <v>1.3024038322414513</v>
      </c>
      <c r="E58" s="239">
        <f t="shared" si="10"/>
        <v>1.2847111488516636</v>
      </c>
      <c r="F58" s="263" t="s">
        <v>109</v>
      </c>
      <c r="G58" s="239">
        <f t="shared" ref="G58:G61" si="11">G22-G40</f>
        <v>7.7240320394745265E-2</v>
      </c>
      <c r="H58" s="374"/>
      <c r="I58" s="239">
        <f t="shared" ref="I58:J61" si="12">I22-I40</f>
        <v>11.936029478557247</v>
      </c>
      <c r="J58" s="239">
        <f t="shared" si="12"/>
        <v>2.3360294785572471</v>
      </c>
      <c r="K58" s="263" t="s">
        <v>109</v>
      </c>
      <c r="L58" s="239">
        <f t="shared" ref="L58:L61" si="13">L22-L40</f>
        <v>-1.834596023482804E-2</v>
      </c>
      <c r="M58" s="252"/>
      <c r="N58" s="252"/>
      <c r="O58" s="236"/>
      <c r="P58" s="5"/>
    </row>
    <row r="59" spans="2:16" ht="18" customHeight="1" x14ac:dyDescent="0.5">
      <c r="B59" s="275" t="str">
        <f t="shared" si="9"/>
        <v>Home Energy Report</v>
      </c>
      <c r="C59" s="235"/>
      <c r="D59" s="239">
        <f t="shared" si="10"/>
        <v>1.8658640910156419</v>
      </c>
      <c r="E59" s="239">
        <f t="shared" si="10"/>
        <v>1.8658640910156419</v>
      </c>
      <c r="F59" s="263" t="s">
        <v>109</v>
      </c>
      <c r="G59" s="239">
        <f t="shared" si="11"/>
        <v>0.10493546656639152</v>
      </c>
      <c r="H59" s="374"/>
      <c r="I59" s="239">
        <f t="shared" si="12"/>
        <v>0.96415622711111348</v>
      </c>
      <c r="J59" s="239">
        <f t="shared" si="12"/>
        <v>0.96415622692122271</v>
      </c>
      <c r="K59" s="263" t="s">
        <v>109</v>
      </c>
      <c r="L59" s="239">
        <f t="shared" si="13"/>
        <v>6.7917489197009517E-2</v>
      </c>
      <c r="M59" s="252"/>
      <c r="N59" s="252"/>
      <c r="O59" s="236"/>
      <c r="P59" s="5"/>
    </row>
    <row r="60" spans="2:16" s="11" customFormat="1" ht="18" customHeight="1" x14ac:dyDescent="0.5">
      <c r="B60" s="250" t="str">
        <f>B42</f>
        <v>Residential Subtotal</v>
      </c>
      <c r="C60" s="247"/>
      <c r="D60" s="240">
        <f t="shared" si="10"/>
        <v>0.88805966284749749</v>
      </c>
      <c r="E60" s="240">
        <f t="shared" si="10"/>
        <v>1.8255199103075586</v>
      </c>
      <c r="F60" s="240">
        <f>F24-F42</f>
        <v>-0.18825657116337791</v>
      </c>
      <c r="G60" s="240">
        <f t="shared" si="11"/>
        <v>7.1765667747440975E-2</v>
      </c>
      <c r="H60" s="374"/>
      <c r="I60" s="240">
        <f t="shared" si="12"/>
        <v>1.2038081240091172</v>
      </c>
      <c r="J60" s="240">
        <f t="shared" si="12"/>
        <v>2.1157486956569853</v>
      </c>
      <c r="K60" s="240">
        <f>K24-K42</f>
        <v>0.6842882745996608</v>
      </c>
      <c r="L60" s="240">
        <f t="shared" si="13"/>
        <v>3.7163904972080886E-2</v>
      </c>
      <c r="M60" s="253"/>
      <c r="N60" s="253"/>
      <c r="O60" s="248"/>
      <c r="P60" s="249"/>
    </row>
    <row r="61" spans="2:16" s="11" customFormat="1" ht="18" customHeight="1" x14ac:dyDescent="0.5">
      <c r="B61" s="241" t="s">
        <v>77</v>
      </c>
      <c r="C61" s="145"/>
      <c r="D61" s="254">
        <f t="shared" si="10"/>
        <v>0.88194984719811353</v>
      </c>
      <c r="E61" s="254">
        <f t="shared" si="10"/>
        <v>1.9153947315776345</v>
      </c>
      <c r="F61" s="254">
        <f>F25-F43</f>
        <v>0.85410881375062431</v>
      </c>
      <c r="G61" s="254">
        <f t="shared" si="11"/>
        <v>7.1994738433428407E-2</v>
      </c>
      <c r="H61" s="374"/>
      <c r="I61" s="254">
        <f t="shared" si="12"/>
        <v>0.62999999999999989</v>
      </c>
      <c r="J61" s="254">
        <f t="shared" si="12"/>
        <v>2.0700000000000003</v>
      </c>
      <c r="K61" s="254">
        <f>K25-K43</f>
        <v>0.4399999999999995</v>
      </c>
      <c r="L61" s="254">
        <f t="shared" si="13"/>
        <v>3.0000000000000027E-2</v>
      </c>
      <c r="M61" s="253"/>
      <c r="N61" s="253"/>
      <c r="O61" s="248"/>
      <c r="P61" s="249"/>
    </row>
    <row r="62" spans="2:16" ht="18" customHeight="1" x14ac:dyDescent="0.5">
      <c r="B62" s="244"/>
      <c r="C62" s="245"/>
      <c r="D62" s="39" t="s">
        <v>0</v>
      </c>
      <c r="E62" s="3"/>
      <c r="F62" s="3"/>
      <c r="G62" s="3"/>
      <c r="H62" s="374"/>
      <c r="I62" s="39" t="s">
        <v>0</v>
      </c>
      <c r="J62" s="3"/>
      <c r="K62" s="3"/>
      <c r="L62" s="3"/>
      <c r="M62" s="3"/>
      <c r="N62" s="3"/>
      <c r="O62" s="3"/>
      <c r="P62" s="5"/>
    </row>
    <row r="63" spans="2:16" ht="36" customHeight="1" x14ac:dyDescent="0.5">
      <c r="B63" s="230" t="s">
        <v>79</v>
      </c>
      <c r="C63" s="231"/>
      <c r="D63" s="391" t="s">
        <v>81</v>
      </c>
      <c r="E63" s="391" t="s">
        <v>82</v>
      </c>
      <c r="F63" s="391" t="s">
        <v>75</v>
      </c>
      <c r="G63" s="391" t="s">
        <v>101</v>
      </c>
      <c r="H63" s="374"/>
      <c r="I63" s="234" t="s">
        <v>81</v>
      </c>
      <c r="J63" s="234" t="s">
        <v>82</v>
      </c>
      <c r="K63" s="234" t="s">
        <v>75</v>
      </c>
      <c r="L63" s="234" t="s">
        <v>101</v>
      </c>
      <c r="M63" s="233"/>
      <c r="N63" s="233"/>
      <c r="O63" s="233"/>
      <c r="P63" s="5"/>
    </row>
    <row r="64" spans="2:16" ht="18" customHeight="1" x14ac:dyDescent="0.5">
      <c r="B64" s="274" t="str">
        <f>B46</f>
        <v>Standard</v>
      </c>
      <c r="C64" s="251"/>
      <c r="D64" s="255">
        <f t="shared" ref="D64:G68" si="14">D10/D28-1</f>
        <v>0.51151833121340307</v>
      </c>
      <c r="E64" s="255">
        <f t="shared" si="14"/>
        <v>0.91896900261559211</v>
      </c>
      <c r="F64" s="255">
        <f t="shared" si="14"/>
        <v>0.30445264317832588</v>
      </c>
      <c r="G64" s="255">
        <f t="shared" si="14"/>
        <v>6.04796447375886E-2</v>
      </c>
      <c r="H64" s="374"/>
      <c r="I64" s="255">
        <f t="shared" ref="I64" si="15">I10/I28-1</f>
        <v>0.55302795939360272</v>
      </c>
      <c r="J64" s="255">
        <f t="shared" ref="J64:L68" si="16">J10/J28-1</f>
        <v>0.82449765057385616</v>
      </c>
      <c r="K64" s="255">
        <f t="shared" si="16"/>
        <v>0.48062409082258317</v>
      </c>
      <c r="L64" s="255">
        <f t="shared" si="16"/>
        <v>-5.9836181532383903E-2</v>
      </c>
      <c r="M64" s="256"/>
      <c r="N64" s="256"/>
      <c r="O64" s="256"/>
      <c r="P64" s="5"/>
    </row>
    <row r="65" spans="2:16" ht="18" customHeight="1" x14ac:dyDescent="0.5">
      <c r="B65" s="274" t="str">
        <f t="shared" ref="B65:B69" si="17">B47</f>
        <v>Custom (includes ext lighting)</v>
      </c>
      <c r="C65" s="251"/>
      <c r="D65" s="255">
        <f t="shared" si="14"/>
        <v>0.54211674512102381</v>
      </c>
      <c r="E65" s="255">
        <f t="shared" si="14"/>
        <v>0.85482672946511151</v>
      </c>
      <c r="F65" s="255">
        <f t="shared" si="14"/>
        <v>0.16410259226014112</v>
      </c>
      <c r="G65" s="255">
        <f t="shared" si="14"/>
        <v>0.24285376165766559</v>
      </c>
      <c r="H65" s="374"/>
      <c r="I65" s="255">
        <f t="shared" ref="I65" si="18">I11/I29-1</f>
        <v>0.12418300653594772</v>
      </c>
      <c r="J65" s="255">
        <f t="shared" si="16"/>
        <v>0.76079734219269102</v>
      </c>
      <c r="K65" s="255">
        <f t="shared" si="16"/>
        <v>-0.18885448916408665</v>
      </c>
      <c r="L65" s="255">
        <f t="shared" si="16"/>
        <v>0.19999999999999996</v>
      </c>
      <c r="M65" s="256"/>
      <c r="N65" s="256"/>
      <c r="O65" s="256"/>
      <c r="P65" s="5"/>
    </row>
    <row r="66" spans="2:16" ht="18" customHeight="1" x14ac:dyDescent="0.5">
      <c r="B66" s="274" t="str">
        <f t="shared" si="17"/>
        <v>Retro-commissioning</v>
      </c>
      <c r="C66" s="251"/>
      <c r="D66" s="255">
        <f t="shared" si="14"/>
        <v>-0.85070069998958653</v>
      </c>
      <c r="E66" s="255">
        <f t="shared" si="14"/>
        <v>-0.87150280101638722</v>
      </c>
      <c r="F66" s="255">
        <f t="shared" si="14"/>
        <v>0.36954446807905628</v>
      </c>
      <c r="G66" s="255">
        <f t="shared" si="14"/>
        <v>-0.6816314648473204</v>
      </c>
      <c r="H66" s="374"/>
      <c r="I66" s="255">
        <f t="shared" ref="I66:I70" si="19">I12/I30-1</f>
        <v>0.67489395086107407</v>
      </c>
      <c r="J66" s="255">
        <f t="shared" si="16"/>
        <v>-5.4046244565565393E-3</v>
      </c>
      <c r="K66" s="255">
        <f t="shared" si="16"/>
        <v>0.94396423575267296</v>
      </c>
      <c r="L66" s="255">
        <f t="shared" si="16"/>
        <v>9.0576894273400654E-2</v>
      </c>
      <c r="M66" s="256"/>
      <c r="N66" s="256"/>
      <c r="O66" s="256"/>
      <c r="P66" s="5"/>
    </row>
    <row r="67" spans="2:16" ht="18" customHeight="1" x14ac:dyDescent="0.5">
      <c r="B67" s="274" t="str">
        <f t="shared" si="17"/>
        <v>New Construction</v>
      </c>
      <c r="C67" s="251"/>
      <c r="D67" s="255">
        <f t="shared" si="14"/>
        <v>-0.41496009430179326</v>
      </c>
      <c r="E67" s="255">
        <f t="shared" si="14"/>
        <v>5.8525246200060055E-2</v>
      </c>
      <c r="F67" s="255">
        <f t="shared" si="14"/>
        <v>-0.29293469251539173</v>
      </c>
      <c r="G67" s="255">
        <f t="shared" si="14"/>
        <v>-0.25300696364859421</v>
      </c>
      <c r="H67" s="374"/>
      <c r="I67" s="255">
        <f t="shared" si="19"/>
        <v>-0.28692633775221588</v>
      </c>
      <c r="J67" s="255">
        <f t="shared" si="16"/>
        <v>0.66790291909953847</v>
      </c>
      <c r="K67" s="255">
        <f t="shared" si="16"/>
        <v>-0.18563660394144776</v>
      </c>
      <c r="L67" s="255">
        <f t="shared" si="16"/>
        <v>-0.23163900630737677</v>
      </c>
      <c r="M67" s="256"/>
      <c r="N67" s="256"/>
      <c r="O67" s="256"/>
      <c r="P67" s="5"/>
    </row>
    <row r="68" spans="2:16" ht="18" customHeight="1" x14ac:dyDescent="0.5">
      <c r="B68" s="274" t="str">
        <f t="shared" si="17"/>
        <v>Small Business Direct Install (SBDI)</v>
      </c>
      <c r="C68" s="251"/>
      <c r="D68" s="255">
        <f t="shared" si="14"/>
        <v>0.34201138980389256</v>
      </c>
      <c r="E68" s="255">
        <f t="shared" si="14"/>
        <v>0.15252981590095738</v>
      </c>
      <c r="F68" s="255">
        <f t="shared" si="14"/>
        <v>0.31599023219293221</v>
      </c>
      <c r="G68" s="255">
        <f t="shared" si="14"/>
        <v>1.5702954529262403E-2</v>
      </c>
      <c r="H68" s="374"/>
      <c r="I68" s="255">
        <f t="shared" si="19"/>
        <v>0.45550403245441928</v>
      </c>
      <c r="J68" s="255">
        <f t="shared" si="16"/>
        <v>0.55028368409041462</v>
      </c>
      <c r="K68" s="255">
        <f t="shared" si="16"/>
        <v>0.14742354955570502</v>
      </c>
      <c r="L68" s="255">
        <f t="shared" si="16"/>
        <v>1.1163155001653546E-2</v>
      </c>
      <c r="M68" s="256"/>
      <c r="N68" s="256"/>
      <c r="O68" s="256"/>
      <c r="P68" s="5"/>
    </row>
    <row r="69" spans="2:16" ht="18" customHeight="1" x14ac:dyDescent="0.5">
      <c r="B69" s="274" t="str">
        <f t="shared" si="17"/>
        <v>Benchmarking</v>
      </c>
      <c r="C69" s="251"/>
      <c r="D69" s="372" t="s">
        <v>109</v>
      </c>
      <c r="E69" s="372" t="s">
        <v>109</v>
      </c>
      <c r="F69" s="372" t="s">
        <v>109</v>
      </c>
      <c r="G69" s="372" t="s">
        <v>109</v>
      </c>
      <c r="H69" s="374"/>
      <c r="I69" s="352" t="s">
        <v>109</v>
      </c>
      <c r="J69" s="352" t="s">
        <v>109</v>
      </c>
      <c r="K69" s="352" t="s">
        <v>109</v>
      </c>
      <c r="L69" s="352" t="s">
        <v>109</v>
      </c>
      <c r="M69" s="256"/>
      <c r="N69" s="256"/>
      <c r="O69" s="256"/>
      <c r="P69" s="5"/>
    </row>
    <row r="70" spans="2:16" ht="18" customHeight="1" x14ac:dyDescent="0.5">
      <c r="B70" s="246" t="str">
        <f t="shared" ref="B70:B78" si="20">B52</f>
        <v>Business Subtotal</v>
      </c>
      <c r="C70" s="251"/>
      <c r="D70" s="255">
        <f>D16/D34-1</f>
        <v>0.38501937870421021</v>
      </c>
      <c r="E70" s="255">
        <f>E16/E34-1</f>
        <v>0.67463148838475107</v>
      </c>
      <c r="F70" s="255">
        <f>F16/F34-1</f>
        <v>0.16076620239517614</v>
      </c>
      <c r="G70" s="255">
        <f>G16/G34-1</f>
        <v>0.13519212819211712</v>
      </c>
      <c r="H70" s="374"/>
      <c r="I70" s="255">
        <f t="shared" si="19"/>
        <v>0.22580645161290303</v>
      </c>
      <c r="J70" s="255">
        <f>J16/J34-1</f>
        <v>0.79003558718861222</v>
      </c>
      <c r="K70" s="255">
        <f>K16/K34-1</f>
        <v>1.7964071856287456E-2</v>
      </c>
      <c r="L70" s="255">
        <f>L16/L34-1</f>
        <v>3.3333333333333437E-2</v>
      </c>
      <c r="M70" s="256"/>
      <c r="N70" s="256"/>
      <c r="O70" s="256"/>
      <c r="P70" s="5"/>
    </row>
    <row r="71" spans="2:16" ht="18" customHeight="1" x14ac:dyDescent="0.5">
      <c r="B71" s="275" t="str">
        <f>B53</f>
        <v>Lighting</v>
      </c>
      <c r="C71" s="235"/>
      <c r="D71" s="257">
        <f t="shared" ref="D71:E73" si="21">D17/D35-1</f>
        <v>0.98318318105558489</v>
      </c>
      <c r="E71" s="257">
        <f t="shared" si="21"/>
        <v>0.98318305656591765</v>
      </c>
      <c r="F71" s="263" t="s">
        <v>109</v>
      </c>
      <c r="G71" s="257">
        <f t="shared" ref="G71:G73" si="22">G17/G35-1</f>
        <v>3.3336085654509295E-2</v>
      </c>
      <c r="H71" s="374"/>
      <c r="I71" s="257">
        <f t="shared" ref="I71:J73" si="23">I17/I35-1</f>
        <v>1.4632280075582167</v>
      </c>
      <c r="J71" s="257">
        <f t="shared" si="23"/>
        <v>1.4632280075582162</v>
      </c>
      <c r="K71" s="263" t="s">
        <v>109</v>
      </c>
      <c r="L71" s="257">
        <f t="shared" ref="L71:L73" si="24">L17/L35-1</f>
        <v>2.2222222222222143E-2</v>
      </c>
      <c r="M71" s="256"/>
      <c r="N71" s="256"/>
      <c r="O71" s="256"/>
      <c r="P71" s="5"/>
    </row>
    <row r="72" spans="2:16" ht="18" customHeight="1" x14ac:dyDescent="0.5">
      <c r="B72" s="275" t="str">
        <f t="shared" ref="B72:B77" si="25">B54</f>
        <v>Efficient Products</v>
      </c>
      <c r="C72" s="235"/>
      <c r="D72" s="257">
        <f t="shared" si="21"/>
        <v>-0.11542956793233472</v>
      </c>
      <c r="E72" s="257">
        <f t="shared" si="21"/>
        <v>-0.11009489451089904</v>
      </c>
      <c r="F72" s="257">
        <f>F18/F36-1</f>
        <v>0.25691400791648356</v>
      </c>
      <c r="G72" s="257">
        <f t="shared" si="22"/>
        <v>-0.26245147322648643</v>
      </c>
      <c r="H72" s="374"/>
      <c r="I72" s="257">
        <f t="shared" si="23"/>
        <v>7.7564316687685819E-2</v>
      </c>
      <c r="J72" s="257">
        <f t="shared" si="23"/>
        <v>0.22455941080634068</v>
      </c>
      <c r="K72" s="257">
        <f>K18/K36-1</f>
        <v>0.42078777764825026</v>
      </c>
      <c r="L72" s="257">
        <f t="shared" si="24"/>
        <v>-0.23928229088904063</v>
      </c>
      <c r="M72" s="256"/>
      <c r="N72" s="256"/>
      <c r="O72" s="256"/>
      <c r="P72" s="5"/>
    </row>
    <row r="73" spans="2:16" ht="18" customHeight="1" x14ac:dyDescent="0.5">
      <c r="B73" s="275" t="str">
        <f t="shared" si="25"/>
        <v>HVAC</v>
      </c>
      <c r="C73" s="235"/>
      <c r="D73" s="257">
        <f t="shared" si="21"/>
        <v>0.22659920850160109</v>
      </c>
      <c r="E73" s="257">
        <f t="shared" si="21"/>
        <v>0.34005018004608378</v>
      </c>
      <c r="F73" s="257">
        <f>F19/F37-1</f>
        <v>0.1088208992967461</v>
      </c>
      <c r="G73" s="257">
        <f t="shared" si="22"/>
        <v>5.4777286795439917E-2</v>
      </c>
      <c r="H73" s="374"/>
      <c r="I73" s="257">
        <f t="shared" si="23"/>
        <v>0.28539564127928352</v>
      </c>
      <c r="J73" s="257">
        <f t="shared" si="23"/>
        <v>0.43180961342232882</v>
      </c>
      <c r="K73" s="257">
        <f>K19/K37-1</f>
        <v>6.7898256712431104E-2</v>
      </c>
      <c r="L73" s="257">
        <f t="shared" si="24"/>
        <v>-5.0463597242456082E-3</v>
      </c>
      <c r="M73" s="256"/>
      <c r="N73" s="256"/>
      <c r="O73" s="256"/>
      <c r="P73" s="5"/>
    </row>
    <row r="74" spans="2:16" ht="18" customHeight="1" x14ac:dyDescent="0.5">
      <c r="B74" s="275" t="str">
        <f t="shared" si="25"/>
        <v>Smart Thermostats</v>
      </c>
      <c r="C74" s="235"/>
      <c r="D74" s="263" t="s">
        <v>109</v>
      </c>
      <c r="E74" s="263" t="s">
        <v>109</v>
      </c>
      <c r="F74" s="263" t="s">
        <v>109</v>
      </c>
      <c r="G74" s="263" t="s">
        <v>109</v>
      </c>
      <c r="H74" s="374"/>
      <c r="I74" s="263" t="s">
        <v>109</v>
      </c>
      <c r="J74" s="263" t="s">
        <v>109</v>
      </c>
      <c r="K74" s="263" t="s">
        <v>109</v>
      </c>
      <c r="L74" s="263" t="s">
        <v>109</v>
      </c>
      <c r="M74" s="256"/>
      <c r="N74" s="256"/>
      <c r="O74" s="256"/>
      <c r="P74" s="5"/>
    </row>
    <row r="75" spans="2:16" ht="18" customHeight="1" x14ac:dyDescent="0.5">
      <c r="B75" s="275" t="str">
        <f t="shared" si="25"/>
        <v>Low Income</v>
      </c>
      <c r="C75" s="235"/>
      <c r="D75" s="257">
        <f>D21/D39-1</f>
        <v>5.0112735293768695E-2</v>
      </c>
      <c r="E75" s="257">
        <f>E21/E39-1</f>
        <v>5.0112735293768695E-2</v>
      </c>
      <c r="F75" s="257">
        <f>F21/F39-1</f>
        <v>-0.7308756306533557</v>
      </c>
      <c r="G75" s="257">
        <f>G21/G39-1</f>
        <v>1.7464486923067799</v>
      </c>
      <c r="H75" s="374"/>
      <c r="I75" s="257">
        <f>I21/I39-1</f>
        <v>1.2907376073870589</v>
      </c>
      <c r="J75" s="257">
        <f>J21/J39-1</f>
        <v>0.29716466924327389</v>
      </c>
      <c r="K75" s="257">
        <f>K21/K39-1</f>
        <v>5.7187298817210861</v>
      </c>
      <c r="L75" s="257">
        <f>L21/L39-1</f>
        <v>1.8861557889078728E-2</v>
      </c>
      <c r="M75" s="256"/>
      <c r="N75" s="256"/>
      <c r="O75" s="256"/>
      <c r="P75" s="5"/>
    </row>
    <row r="76" spans="2:16" ht="18" customHeight="1" x14ac:dyDescent="0.5">
      <c r="B76" s="275" t="str">
        <f t="shared" si="25"/>
        <v>Kits</v>
      </c>
      <c r="C76" s="235"/>
      <c r="D76" s="257">
        <f t="shared" ref="D76:E79" si="26">D22/D40-1</f>
        <v>0.44910476973843139</v>
      </c>
      <c r="E76" s="257">
        <f t="shared" si="26"/>
        <v>0.44300384443160823</v>
      </c>
      <c r="F76" s="263" t="s">
        <v>109</v>
      </c>
      <c r="G76" s="257">
        <f t="shared" ref="G76:G79" si="27">G22/G40-1</f>
        <v>0.15763330692805155</v>
      </c>
      <c r="H76" s="374"/>
      <c r="I76" s="257">
        <f t="shared" ref="I76:J79" si="28">I22/I40-1</f>
        <v>3.8829355699075245</v>
      </c>
      <c r="J76" s="257">
        <f t="shared" si="28"/>
        <v>0.75993880301130634</v>
      </c>
      <c r="K76" s="263" t="s">
        <v>109</v>
      </c>
      <c r="L76" s="257">
        <f t="shared" ref="L76:L79" si="29">L22/L40-1</f>
        <v>-3.6089517120099113E-2</v>
      </c>
      <c r="M76" s="256"/>
      <c r="N76" s="256"/>
      <c r="O76" s="256"/>
      <c r="P76" s="5"/>
    </row>
    <row r="77" spans="2:16" ht="18" customHeight="1" x14ac:dyDescent="0.5">
      <c r="B77" s="275" t="str">
        <f t="shared" si="25"/>
        <v>Home Energy Report</v>
      </c>
      <c r="C77" s="235"/>
      <c r="D77" s="257">
        <f t="shared" si="26"/>
        <v>1.6659500812639658</v>
      </c>
      <c r="E77" s="257">
        <f t="shared" si="26"/>
        <v>1.6659500812639658</v>
      </c>
      <c r="F77" s="263" t="s">
        <v>109</v>
      </c>
      <c r="G77" s="257">
        <f t="shared" si="27"/>
        <v>0.27375436493986549</v>
      </c>
      <c r="H77" s="374"/>
      <c r="I77" s="257">
        <f t="shared" si="28"/>
        <v>0.76773580275292663</v>
      </c>
      <c r="J77" s="257">
        <f t="shared" si="28"/>
        <v>0.76773580248563489</v>
      </c>
      <c r="K77" s="263" t="s">
        <v>109</v>
      </c>
      <c r="L77" s="257">
        <f t="shared" si="29"/>
        <v>0.16481526737124663</v>
      </c>
      <c r="M77" s="256"/>
      <c r="N77" s="256"/>
      <c r="O77" s="256"/>
      <c r="P77" s="5"/>
    </row>
    <row r="78" spans="2:16" s="11" customFormat="1" ht="18" customHeight="1" x14ac:dyDescent="0.5">
      <c r="B78" s="250" t="str">
        <f t="shared" si="20"/>
        <v>Residential Subtotal</v>
      </c>
      <c r="C78" s="247"/>
      <c r="D78" s="258">
        <f t="shared" si="26"/>
        <v>0.35380863061653289</v>
      </c>
      <c r="E78" s="258">
        <f t="shared" si="26"/>
        <v>0.54493131650971893</v>
      </c>
      <c r="F78" s="258">
        <f>F24/F42-1</f>
        <v>-2.480323730742795E-2</v>
      </c>
      <c r="G78" s="258">
        <f t="shared" si="27"/>
        <v>0.1157510770120016</v>
      </c>
      <c r="H78" s="409"/>
      <c r="I78" s="258">
        <f t="shared" si="28"/>
        <v>0.50875338396004022</v>
      </c>
      <c r="J78" s="258">
        <f t="shared" si="28"/>
        <v>0.68156488899495327</v>
      </c>
      <c r="K78" s="258">
        <f>K24/K42-1</f>
        <v>0.10343381075272773</v>
      </c>
      <c r="L78" s="258">
        <f t="shared" si="29"/>
        <v>5.6926853853709769E-2</v>
      </c>
      <c r="M78" s="259"/>
      <c r="N78" s="259"/>
      <c r="O78" s="259"/>
      <c r="P78" s="249"/>
    </row>
    <row r="79" spans="2:16" s="11" customFormat="1" ht="18" customHeight="1" x14ac:dyDescent="0.5">
      <c r="B79" s="241" t="s">
        <v>77</v>
      </c>
      <c r="C79" s="145"/>
      <c r="D79" s="260">
        <f t="shared" si="26"/>
        <v>0.45461332329799675</v>
      </c>
      <c r="E79" s="260">
        <f t="shared" si="26"/>
        <v>0.63423666608530938</v>
      </c>
      <c r="F79" s="260">
        <f>F25/F43-1</f>
        <v>0.17683412292973588</v>
      </c>
      <c r="G79" s="260">
        <f t="shared" si="27"/>
        <v>0.11612054586036846</v>
      </c>
      <c r="H79" s="260"/>
      <c r="I79" s="260">
        <f t="shared" si="28"/>
        <v>0.35195530726256985</v>
      </c>
      <c r="J79" s="260">
        <f t="shared" si="28"/>
        <v>0.71134020618556715</v>
      </c>
      <c r="K79" s="260">
        <f>K25/K43-1</f>
        <v>0.10679611650485432</v>
      </c>
      <c r="L79" s="260">
        <f t="shared" si="29"/>
        <v>4.8387096774193505E-2</v>
      </c>
      <c r="M79" s="261"/>
      <c r="N79" s="261"/>
      <c r="O79" s="261"/>
      <c r="P79" s="249"/>
    </row>
    <row r="80" spans="2:16" ht="18" customHeight="1" x14ac:dyDescent="0.5">
      <c r="B80" s="262"/>
      <c r="D80" s="110"/>
      <c r="E80" s="110"/>
      <c r="L80" s="5"/>
    </row>
    <row r="81" spans="2:3" ht="56.25" x14ac:dyDescent="0.3">
      <c r="B81" s="229" t="s">
        <v>19</v>
      </c>
      <c r="C81" s="134"/>
    </row>
  </sheetData>
  <mergeCells count="3">
    <mergeCell ref="B2:B5"/>
    <mergeCell ref="I7:L7"/>
    <mergeCell ref="D7:G7"/>
  </mergeCells>
  <pageMargins left="0.25" right="0.25" top="0.75" bottom="0.75" header="0.3" footer="0.3"/>
  <pageSetup scale="32" orientation="landscape" r:id="rId1"/>
  <headerFooter>
    <oddFooter xml:space="preserve">&amp;C&amp;16Tab 08 of 12&amp;RExhibit 1   </oddFooter>
  </headerFooter>
  <colBreaks count="1" manualBreakCount="1">
    <brk id="12" max="8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N72"/>
  <sheetViews>
    <sheetView view="pageLayout" topLeftCell="A43" zoomScale="80" zoomScaleNormal="55" zoomScaleSheetLayoutView="80" zoomScalePageLayoutView="80" workbookViewId="0">
      <selection activeCell="B27" sqref="B27"/>
    </sheetView>
  </sheetViews>
  <sheetFormatPr defaultRowHeight="15" x14ac:dyDescent="0.25"/>
  <cols>
    <col min="1" max="1" width="1.5703125" style="39" customWidth="1"/>
    <col min="2" max="2" width="54.7109375" style="39" customWidth="1"/>
    <col min="3" max="3" width="21.85546875" style="39" customWidth="1"/>
    <col min="4" max="4" width="66.7109375" customWidth="1"/>
    <col min="5" max="5" width="1.7109375" style="46" customWidth="1"/>
    <col min="6" max="6" width="2" customWidth="1"/>
  </cols>
  <sheetData>
    <row r="1" spans="1:12" s="46" customFormat="1" ht="10.5" customHeight="1" thickBot="1" x14ac:dyDescent="0.5">
      <c r="C1" s="90"/>
      <c r="D1" s="444"/>
      <c r="E1" s="444"/>
    </row>
    <row r="2" spans="1:12" ht="26.25" customHeight="1" x14ac:dyDescent="0.4">
      <c r="B2" s="445" t="s">
        <v>163</v>
      </c>
      <c r="C2" s="323"/>
      <c r="D2" s="445" t="s">
        <v>164</v>
      </c>
      <c r="E2" s="124"/>
      <c r="F2" s="30"/>
      <c r="G2" s="30"/>
      <c r="H2" s="1"/>
      <c r="I2" s="1"/>
      <c r="J2" s="1"/>
      <c r="K2" s="1"/>
      <c r="L2" s="1"/>
    </row>
    <row r="3" spans="1:12" ht="26.25" x14ac:dyDescent="0.4">
      <c r="B3" s="446"/>
      <c r="C3" s="323"/>
      <c r="D3" s="446"/>
      <c r="E3" s="141"/>
      <c r="F3" s="30"/>
      <c r="G3" s="30"/>
      <c r="H3" s="1"/>
      <c r="I3" s="1"/>
      <c r="J3" s="1"/>
      <c r="K3" s="1"/>
      <c r="L3" s="1"/>
    </row>
    <row r="4" spans="1:12" s="1" customFormat="1" ht="26.25" x14ac:dyDescent="0.4">
      <c r="A4" s="39"/>
      <c r="B4" s="446"/>
      <c r="C4" s="323"/>
      <c r="D4" s="446"/>
      <c r="E4" s="141"/>
      <c r="F4" s="30"/>
      <c r="G4" s="30"/>
    </row>
    <row r="5" spans="1:12" ht="22.5" customHeight="1" thickBot="1" x14ac:dyDescent="0.45">
      <c r="B5" s="447"/>
      <c r="C5" s="323"/>
      <c r="D5" s="447"/>
      <c r="E5" s="141"/>
      <c r="F5" s="30"/>
      <c r="G5" s="30"/>
    </row>
    <row r="6" spans="1:12" s="39" customFormat="1" ht="12.75" customHeight="1" thickBot="1" x14ac:dyDescent="0.45">
      <c r="B6" s="273"/>
      <c r="C6" s="323"/>
      <c r="D6" s="273"/>
      <c r="E6" s="149"/>
      <c r="F6" s="30"/>
      <c r="G6" s="30"/>
    </row>
    <row r="7" spans="1:12" s="1" customFormat="1" ht="26.25" x14ac:dyDescent="0.4">
      <c r="A7" s="39"/>
      <c r="B7" s="150" t="s">
        <v>20</v>
      </c>
      <c r="C7" s="323"/>
      <c r="D7" s="150" t="str">
        <f>'Net (as filed) Demand Savings'!D2</f>
        <v>Utility: Ameren Missouri</v>
      </c>
      <c r="E7" s="90"/>
    </row>
    <row r="8" spans="1:12" s="39" customFormat="1" ht="26.25" x14ac:dyDescent="0.4">
      <c r="B8" s="323" t="s">
        <v>107</v>
      </c>
      <c r="C8" s="323"/>
      <c r="D8" s="323" t="str">
        <f>'Net (as filed) Demand Savings'!D3</f>
        <v>Report Date: 05/01/2018</v>
      </c>
      <c r="E8" s="90"/>
    </row>
    <row r="9" spans="1:12" s="39" customFormat="1" ht="26.25" x14ac:dyDescent="0.4">
      <c r="B9" s="323" t="s">
        <v>55</v>
      </c>
      <c r="C9" s="323"/>
      <c r="D9" s="323" t="str">
        <f>'Net (as filed) Demand Savings'!D4</f>
        <v>Period:  03/01/17 - 02/28/18</v>
      </c>
      <c r="E9" s="90"/>
    </row>
    <row r="10" spans="1:12" s="39" customFormat="1" ht="27" thickBot="1" x14ac:dyDescent="0.45">
      <c r="B10" s="324" t="s">
        <v>56</v>
      </c>
      <c r="C10" s="323"/>
      <c r="D10" s="324" t="str">
        <f>'Net (as filed) Demand Savings'!D5</f>
        <v>Portfolio Start Date: 03/01/2016</v>
      </c>
      <c r="E10" s="90"/>
    </row>
    <row r="11" spans="1:12" s="39" customFormat="1" ht="14.25" customHeight="1" thickBot="1" x14ac:dyDescent="0.45">
      <c r="B11" s="90"/>
      <c r="C11" s="323"/>
      <c r="D11" s="90"/>
      <c r="E11" s="90"/>
    </row>
    <row r="12" spans="1:12" s="1" customFormat="1" ht="32.25" thickBot="1" x14ac:dyDescent="0.55000000000000004">
      <c r="A12" s="39"/>
      <c r="B12" s="322" t="s">
        <v>214</v>
      </c>
      <c r="C12" s="323"/>
      <c r="D12" s="322" t="s">
        <v>214</v>
      </c>
      <c r="E12" s="9"/>
    </row>
    <row r="13" spans="1:12" s="1" customFormat="1" ht="18" customHeight="1" thickBot="1" x14ac:dyDescent="0.45">
      <c r="A13" s="39"/>
      <c r="B13" s="315" t="s">
        <v>27</v>
      </c>
      <c r="C13" s="323"/>
      <c r="D13" s="315" t="s">
        <v>27</v>
      </c>
      <c r="E13" s="90"/>
    </row>
    <row r="14" spans="1:12" ht="18" customHeight="1" thickBot="1" x14ac:dyDescent="0.45">
      <c r="B14" s="316"/>
      <c r="C14" s="323"/>
      <c r="D14" s="316"/>
    </row>
    <row r="15" spans="1:12" ht="18" customHeight="1" thickBot="1" x14ac:dyDescent="0.45">
      <c r="B15" s="316"/>
      <c r="C15" s="323"/>
      <c r="D15" s="316"/>
    </row>
    <row r="16" spans="1:12" ht="18" customHeight="1" thickBot="1" x14ac:dyDescent="0.45">
      <c r="B16" s="316"/>
      <c r="C16" s="323"/>
      <c r="D16" s="316"/>
    </row>
    <row r="17" spans="2:5" ht="18" customHeight="1" thickBot="1" x14ac:dyDescent="0.45">
      <c r="B17" s="316"/>
      <c r="C17" s="323"/>
      <c r="D17" s="316"/>
    </row>
    <row r="18" spans="2:5" ht="18" customHeight="1" thickBot="1" x14ac:dyDescent="0.45">
      <c r="B18" s="316"/>
      <c r="C18" s="323"/>
      <c r="D18" s="316"/>
    </row>
    <row r="19" spans="2:5" ht="18" customHeight="1" thickBot="1" x14ac:dyDescent="0.45">
      <c r="B19" s="316"/>
      <c r="C19" s="323"/>
      <c r="D19" s="316"/>
    </row>
    <row r="20" spans="2:5" ht="18" customHeight="1" thickBot="1" x14ac:dyDescent="0.45">
      <c r="B20" s="316"/>
      <c r="C20" s="323"/>
      <c r="D20" s="316"/>
    </row>
    <row r="21" spans="2:5" ht="18" customHeight="1" thickBot="1" x14ac:dyDescent="0.45">
      <c r="B21" s="316"/>
      <c r="C21" s="323"/>
      <c r="D21" s="316"/>
    </row>
    <row r="22" spans="2:5" s="39" customFormat="1" ht="18" customHeight="1" thickBot="1" x14ac:dyDescent="0.45">
      <c r="B22" s="316"/>
      <c r="C22" s="323"/>
      <c r="D22" s="316"/>
      <c r="E22" s="46"/>
    </row>
    <row r="23" spans="2:5" s="39" customFormat="1" ht="18" customHeight="1" thickBot="1" x14ac:dyDescent="0.45">
      <c r="B23" s="316"/>
      <c r="C23" s="323"/>
      <c r="D23" s="316"/>
      <c r="E23" s="46"/>
    </row>
    <row r="24" spans="2:5" s="39" customFormat="1" ht="18" customHeight="1" thickBot="1" x14ac:dyDescent="0.45">
      <c r="B24" s="316"/>
      <c r="C24" s="323"/>
      <c r="D24" s="316"/>
      <c r="E24" s="46"/>
    </row>
    <row r="25" spans="2:5" s="39" customFormat="1" ht="18" customHeight="1" thickBot="1" x14ac:dyDescent="0.45">
      <c r="B25" s="316"/>
      <c r="C25" s="323"/>
      <c r="D25" s="316"/>
      <c r="E25" s="46"/>
    </row>
    <row r="26" spans="2:5" s="39" customFormat="1" ht="18" customHeight="1" thickBot="1" x14ac:dyDescent="0.45">
      <c r="B26" s="316"/>
      <c r="C26" s="323"/>
      <c r="D26" s="316"/>
      <c r="E26" s="46"/>
    </row>
    <row r="27" spans="2:5" s="39" customFormat="1" ht="18" customHeight="1" thickBot="1" x14ac:dyDescent="0.45">
      <c r="B27" s="316"/>
      <c r="C27" s="323"/>
      <c r="D27" s="316"/>
      <c r="E27" s="46"/>
    </row>
    <row r="28" spans="2:5" s="39" customFormat="1" ht="18" customHeight="1" thickBot="1" x14ac:dyDescent="0.45">
      <c r="B28" s="316"/>
      <c r="C28" s="323"/>
      <c r="D28" s="316"/>
      <c r="E28" s="46"/>
    </row>
    <row r="29" spans="2:5" ht="18" customHeight="1" thickBot="1" x14ac:dyDescent="0.45">
      <c r="B29" s="316"/>
      <c r="C29" s="323"/>
      <c r="D29" s="316"/>
    </row>
    <row r="30" spans="2:5" ht="18" customHeight="1" thickBot="1" x14ac:dyDescent="0.45">
      <c r="B30" s="316"/>
      <c r="C30" s="323"/>
      <c r="D30" s="316"/>
    </row>
    <row r="31" spans="2:5" ht="18" customHeight="1" thickBot="1" x14ac:dyDescent="0.45">
      <c r="B31" s="316"/>
      <c r="C31" s="323"/>
      <c r="D31" s="316"/>
    </row>
    <row r="32" spans="2:5" ht="18" customHeight="1" thickBot="1" x14ac:dyDescent="0.45">
      <c r="B32" s="316"/>
      <c r="C32" s="323"/>
      <c r="D32" s="316"/>
    </row>
    <row r="33" spans="1:5" ht="18" customHeight="1" thickBot="1" x14ac:dyDescent="0.45">
      <c r="B33" s="316"/>
      <c r="C33" s="323"/>
      <c r="D33" s="316"/>
      <c r="E33" s="46">
        <v>58493685</v>
      </c>
    </row>
    <row r="34" spans="1:5" s="39" customFormat="1" ht="18" customHeight="1" thickBot="1" x14ac:dyDescent="0.45">
      <c r="B34" s="316"/>
      <c r="C34" s="323"/>
      <c r="D34" s="316"/>
      <c r="E34" s="46"/>
    </row>
    <row r="35" spans="1:5" s="39" customFormat="1" ht="18" customHeight="1" thickBot="1" x14ac:dyDescent="0.45">
      <c r="B35" s="316"/>
      <c r="C35" s="323"/>
      <c r="D35" s="316"/>
      <c r="E35" s="46"/>
    </row>
    <row r="36" spans="1:5" s="1" customFormat="1" ht="18" customHeight="1" thickBot="1" x14ac:dyDescent="0.45">
      <c r="A36" s="39"/>
      <c r="B36" s="316"/>
      <c r="C36" s="323"/>
      <c r="D36" s="316"/>
      <c r="E36" s="46"/>
    </row>
    <row r="37" spans="1:5" s="1" customFormat="1" ht="18" customHeight="1" thickBot="1" x14ac:dyDescent="0.45">
      <c r="A37" s="39"/>
      <c r="B37" s="316"/>
      <c r="C37" s="323"/>
      <c r="D37" s="316"/>
      <c r="E37" s="46"/>
    </row>
    <row r="38" spans="1:5" ht="18" customHeight="1" thickBot="1" x14ac:dyDescent="0.45">
      <c r="B38" s="316"/>
      <c r="C38" s="323"/>
      <c r="D38" s="316"/>
      <c r="E38" s="376"/>
    </row>
    <row r="39" spans="1:5" s="39" customFormat="1" ht="18" customHeight="1" x14ac:dyDescent="0.25">
      <c r="B39" s="52"/>
      <c r="C39" s="52"/>
      <c r="D39" s="52"/>
      <c r="E39" s="376"/>
    </row>
    <row r="40" spans="1:5" s="39" customFormat="1" ht="18" customHeight="1" x14ac:dyDescent="0.25">
      <c r="B40" s="3"/>
      <c r="C40" s="3"/>
      <c r="D40" s="3"/>
      <c r="E40" s="376"/>
    </row>
    <row r="41" spans="1:5" s="39" customFormat="1" ht="56.25" x14ac:dyDescent="0.25">
      <c r="B41" s="94"/>
      <c r="C41" s="94"/>
      <c r="D41" s="94" t="s">
        <v>19</v>
      </c>
      <c r="E41" s="52"/>
    </row>
    <row r="42" spans="1:5" ht="18" customHeight="1" x14ac:dyDescent="0.25">
      <c r="E42" s="53"/>
    </row>
    <row r="43" spans="1:5" s="39" customFormat="1" ht="63.75" customHeight="1" x14ac:dyDescent="0.3">
      <c r="D43"/>
      <c r="E43" s="134"/>
    </row>
    <row r="44" spans="1:5" ht="18" customHeight="1" x14ac:dyDescent="0.25"/>
    <row r="45" spans="1:5" ht="18" customHeight="1" x14ac:dyDescent="0.25"/>
    <row r="46" spans="1:5" ht="18" customHeight="1" x14ac:dyDescent="0.25"/>
    <row r="47" spans="1:5" ht="18" customHeight="1" x14ac:dyDescent="0.25"/>
    <row r="48" spans="1:5" ht="18" customHeight="1" x14ac:dyDescent="0.25"/>
    <row r="49" spans="1:14" ht="18" customHeight="1" x14ac:dyDescent="0.25"/>
    <row r="50" spans="1:14" ht="18" customHeight="1" x14ac:dyDescent="0.25"/>
    <row r="51" spans="1:14" ht="18" customHeight="1" x14ac:dyDescent="0.25"/>
    <row r="52" spans="1:14" ht="18" customHeight="1" x14ac:dyDescent="0.25"/>
    <row r="53" spans="1:14" ht="18" customHeight="1" x14ac:dyDescent="0.25"/>
    <row r="54" spans="1:14" ht="18" customHeight="1" x14ac:dyDescent="0.25"/>
    <row r="55" spans="1:14" ht="18" customHeight="1" x14ac:dyDescent="0.25"/>
    <row r="56" spans="1:14" ht="18" customHeight="1" x14ac:dyDescent="0.25">
      <c r="B56" s="7"/>
      <c r="C56" s="7"/>
      <c r="D56" s="7"/>
    </row>
    <row r="57" spans="1:14" ht="18" customHeight="1" x14ac:dyDescent="0.25"/>
    <row r="58" spans="1:14" s="1" customFormat="1" ht="18" customHeight="1" x14ac:dyDescent="0.25">
      <c r="A58" s="39"/>
      <c r="B58" s="39"/>
      <c r="C58" s="39"/>
      <c r="D58"/>
      <c r="E58" s="7"/>
      <c r="F58" s="9" t="s">
        <v>0</v>
      </c>
      <c r="G58" s="9" t="s">
        <v>0</v>
      </c>
      <c r="H58" s="9" t="s">
        <v>0</v>
      </c>
      <c r="I58" s="9" t="s">
        <v>0</v>
      </c>
      <c r="J58" s="9" t="s">
        <v>0</v>
      </c>
      <c r="K58" s="9" t="s">
        <v>0</v>
      </c>
      <c r="L58" s="9" t="s">
        <v>0</v>
      </c>
      <c r="M58" s="9" t="s">
        <v>0</v>
      </c>
      <c r="N58" s="9" t="s">
        <v>0</v>
      </c>
    </row>
    <row r="59" spans="1:14" ht="15.75" x14ac:dyDescent="0.25">
      <c r="F59" s="9" t="s">
        <v>0</v>
      </c>
      <c r="G59" s="9" t="s">
        <v>0</v>
      </c>
      <c r="H59" s="9" t="s">
        <v>0</v>
      </c>
      <c r="I59" s="9" t="s">
        <v>0</v>
      </c>
      <c r="J59" s="9" t="s">
        <v>0</v>
      </c>
      <c r="K59" s="9" t="s">
        <v>0</v>
      </c>
      <c r="L59" s="9" t="s">
        <v>0</v>
      </c>
      <c r="M59" s="9" t="s">
        <v>0</v>
      </c>
      <c r="N59" s="9" t="s">
        <v>0</v>
      </c>
    </row>
    <row r="60" spans="1:14" ht="15.75" x14ac:dyDescent="0.25">
      <c r="F60" s="9" t="s">
        <v>0</v>
      </c>
      <c r="G60" s="9" t="s">
        <v>0</v>
      </c>
      <c r="H60" s="9" t="s">
        <v>0</v>
      </c>
      <c r="I60" s="9" t="s">
        <v>0</v>
      </c>
      <c r="J60" s="9" t="s">
        <v>0</v>
      </c>
      <c r="K60" s="9" t="s">
        <v>0</v>
      </c>
      <c r="L60" s="9" t="s">
        <v>0</v>
      </c>
      <c r="M60" s="9" t="s">
        <v>0</v>
      </c>
      <c r="N60" s="9" t="s">
        <v>0</v>
      </c>
    </row>
    <row r="61" spans="1:14" ht="15.75" x14ac:dyDescent="0.25">
      <c r="F61" s="9" t="s">
        <v>0</v>
      </c>
      <c r="G61" s="9" t="s">
        <v>0</v>
      </c>
      <c r="H61" s="9" t="s">
        <v>0</v>
      </c>
      <c r="I61" s="9" t="s">
        <v>0</v>
      </c>
      <c r="J61" s="9" t="s">
        <v>0</v>
      </c>
      <c r="K61" s="9" t="s">
        <v>0</v>
      </c>
      <c r="L61" s="9" t="s">
        <v>0</v>
      </c>
      <c r="M61" s="9" t="s">
        <v>0</v>
      </c>
      <c r="N61" s="9" t="s">
        <v>0</v>
      </c>
    </row>
    <row r="62" spans="1:14" ht="15.75" x14ac:dyDescent="0.25">
      <c r="F62" s="9" t="s">
        <v>0</v>
      </c>
      <c r="G62" s="9" t="s">
        <v>0</v>
      </c>
      <c r="H62" s="9" t="s">
        <v>0</v>
      </c>
      <c r="I62" s="9" t="s">
        <v>0</v>
      </c>
      <c r="J62" s="9" t="s">
        <v>0</v>
      </c>
      <c r="K62" s="9" t="s">
        <v>0</v>
      </c>
      <c r="L62" s="9" t="s">
        <v>0</v>
      </c>
      <c r="M62" s="9" t="s">
        <v>0</v>
      </c>
      <c r="N62" s="9" t="s">
        <v>0</v>
      </c>
    </row>
    <row r="63" spans="1:14" ht="15.75" x14ac:dyDescent="0.25">
      <c r="F63" s="9" t="s">
        <v>0</v>
      </c>
      <c r="G63" s="9" t="s">
        <v>0</v>
      </c>
      <c r="H63" s="9" t="s">
        <v>0</v>
      </c>
      <c r="I63" s="9" t="s">
        <v>0</v>
      </c>
      <c r="J63" s="9" t="s">
        <v>0</v>
      </c>
      <c r="K63" s="9" t="s">
        <v>0</v>
      </c>
      <c r="L63" s="9" t="s">
        <v>0</v>
      </c>
      <c r="M63" s="9" t="s">
        <v>0</v>
      </c>
      <c r="N63" s="9" t="s">
        <v>0</v>
      </c>
    </row>
    <row r="64" spans="1:14" ht="15.75" x14ac:dyDescent="0.25">
      <c r="F64" s="9" t="s">
        <v>0</v>
      </c>
      <c r="G64" s="9" t="s">
        <v>0</v>
      </c>
      <c r="H64" s="9" t="s">
        <v>0</v>
      </c>
      <c r="I64" s="9" t="s">
        <v>0</v>
      </c>
      <c r="J64" s="9" t="s">
        <v>0</v>
      </c>
      <c r="K64" s="9" t="s">
        <v>0</v>
      </c>
      <c r="L64" s="9" t="s">
        <v>0</v>
      </c>
      <c r="M64" s="9" t="s">
        <v>0</v>
      </c>
      <c r="N64" s="9" t="s">
        <v>0</v>
      </c>
    </row>
    <row r="65" spans="6:14" ht="15.75" x14ac:dyDescent="0.25">
      <c r="F65" s="9" t="s">
        <v>0</v>
      </c>
      <c r="G65" s="9" t="s">
        <v>0</v>
      </c>
      <c r="H65" s="9" t="s">
        <v>0</v>
      </c>
      <c r="I65" s="9" t="s">
        <v>0</v>
      </c>
      <c r="J65" s="9" t="s">
        <v>0</v>
      </c>
      <c r="K65" s="9" t="s">
        <v>0</v>
      </c>
      <c r="L65" s="9" t="s">
        <v>0</v>
      </c>
      <c r="M65" s="9" t="s">
        <v>0</v>
      </c>
      <c r="N65" s="9" t="s">
        <v>0</v>
      </c>
    </row>
    <row r="66" spans="6:14" ht="15.75" x14ac:dyDescent="0.25">
      <c r="F66" s="9" t="s">
        <v>0</v>
      </c>
      <c r="G66" s="9" t="s">
        <v>0</v>
      </c>
      <c r="H66" s="9" t="s">
        <v>0</v>
      </c>
      <c r="I66" s="9" t="s">
        <v>0</v>
      </c>
      <c r="J66" s="9" t="s">
        <v>0</v>
      </c>
      <c r="K66" s="9" t="s">
        <v>0</v>
      </c>
      <c r="L66" s="9" t="s">
        <v>0</v>
      </c>
      <c r="M66" s="9" t="s">
        <v>0</v>
      </c>
      <c r="N66" s="9" t="s">
        <v>0</v>
      </c>
    </row>
    <row r="67" spans="6:14" ht="15.75" x14ac:dyDescent="0.25">
      <c r="F67" s="9" t="s">
        <v>0</v>
      </c>
      <c r="G67" s="9" t="s">
        <v>0</v>
      </c>
      <c r="H67" s="9" t="s">
        <v>0</v>
      </c>
      <c r="I67" s="9" t="s">
        <v>0</v>
      </c>
      <c r="J67" s="9" t="s">
        <v>0</v>
      </c>
      <c r="K67" s="9" t="s">
        <v>0</v>
      </c>
      <c r="L67" s="9" t="s">
        <v>0</v>
      </c>
      <c r="M67" s="9" t="s">
        <v>0</v>
      </c>
      <c r="N67" s="9" t="s">
        <v>0</v>
      </c>
    </row>
    <row r="68" spans="6:14" ht="15.75" x14ac:dyDescent="0.25">
      <c r="F68" s="9" t="s">
        <v>0</v>
      </c>
      <c r="G68" s="9" t="s">
        <v>0</v>
      </c>
      <c r="H68" s="9" t="s">
        <v>0</v>
      </c>
      <c r="I68" s="9" t="s">
        <v>0</v>
      </c>
      <c r="J68" s="9" t="s">
        <v>0</v>
      </c>
      <c r="K68" s="9" t="s">
        <v>0</v>
      </c>
      <c r="L68" s="9" t="s">
        <v>0</v>
      </c>
      <c r="M68" s="9" t="s">
        <v>0</v>
      </c>
      <c r="N68" s="9" t="s">
        <v>0</v>
      </c>
    </row>
    <row r="69" spans="6:14" ht="15.75" x14ac:dyDescent="0.25">
      <c r="F69" s="9" t="s">
        <v>0</v>
      </c>
      <c r="G69" s="9" t="s">
        <v>0</v>
      </c>
      <c r="H69" s="9" t="s">
        <v>0</v>
      </c>
      <c r="I69" s="9" t="s">
        <v>0</v>
      </c>
      <c r="J69" s="9" t="s">
        <v>0</v>
      </c>
      <c r="K69" s="9" t="s">
        <v>0</v>
      </c>
      <c r="L69" s="9" t="s">
        <v>0</v>
      </c>
      <c r="M69" s="9" t="s">
        <v>0</v>
      </c>
      <c r="N69" s="9" t="s">
        <v>0</v>
      </c>
    </row>
    <row r="70" spans="6:14" ht="15.75" x14ac:dyDescent="0.25">
      <c r="F70" s="9" t="s">
        <v>0</v>
      </c>
      <c r="G70" s="9" t="s">
        <v>0</v>
      </c>
      <c r="H70" s="9" t="s">
        <v>0</v>
      </c>
      <c r="I70" s="9" t="s">
        <v>0</v>
      </c>
      <c r="J70" s="9" t="s">
        <v>0</v>
      </c>
      <c r="K70" s="9" t="s">
        <v>0</v>
      </c>
      <c r="L70" s="9" t="s">
        <v>0</v>
      </c>
      <c r="M70" s="9" t="s">
        <v>0</v>
      </c>
      <c r="N70" s="9" t="s">
        <v>0</v>
      </c>
    </row>
    <row r="71" spans="6:14" ht="15.75" x14ac:dyDescent="0.25">
      <c r="F71" s="9" t="s">
        <v>0</v>
      </c>
      <c r="G71" s="9" t="s">
        <v>0</v>
      </c>
      <c r="H71" s="9" t="s">
        <v>0</v>
      </c>
      <c r="I71" s="9" t="s">
        <v>0</v>
      </c>
      <c r="J71" s="9" t="s">
        <v>0</v>
      </c>
      <c r="K71" s="9" t="s">
        <v>0</v>
      </c>
      <c r="L71" s="9" t="s">
        <v>0</v>
      </c>
      <c r="M71" s="9" t="s">
        <v>0</v>
      </c>
      <c r="N71" s="9" t="s">
        <v>0</v>
      </c>
    </row>
    <row r="72" spans="6:14" ht="15.75" x14ac:dyDescent="0.25">
      <c r="F72" s="9" t="s">
        <v>0</v>
      </c>
      <c r="G72" s="9" t="s">
        <v>0</v>
      </c>
      <c r="H72" s="9" t="s">
        <v>0</v>
      </c>
      <c r="I72" s="9" t="s">
        <v>0</v>
      </c>
      <c r="J72" s="9" t="s">
        <v>0</v>
      </c>
      <c r="K72" s="9" t="s">
        <v>0</v>
      </c>
      <c r="L72" s="9" t="s">
        <v>0</v>
      </c>
      <c r="M72" s="9" t="s">
        <v>0</v>
      </c>
      <c r="N72" s="9" t="s">
        <v>0</v>
      </c>
    </row>
  </sheetData>
  <sortState ref="D14:D38">
    <sortCondition ref="D14"/>
  </sortState>
  <mergeCells count="3">
    <mergeCell ref="D1:E1"/>
    <mergeCell ref="D2:D5"/>
    <mergeCell ref="B2:B5"/>
  </mergeCells>
  <pageMargins left="0.25" right="0.25" top="0.75" bottom="0.75" header="0.3" footer="0.3"/>
  <pageSetup scale="69" orientation="portrait" r:id="rId1"/>
  <headerFooter>
    <oddHeader>&amp;RPUBLIC</oddHeader>
    <oddFooter>&amp;C&amp;16Tab 09 of 12&amp;RExhibit 1 Public
4 CSR 240-2.135(2)(1)</oddFooter>
  </headerFooter>
  <rowBreaks count="1" manualBreakCount="1">
    <brk id="44"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8463C48BC71459505FF730A681FB7" ma:contentTypeVersion="1" ma:contentTypeDescription="Create a new document." ma:contentTypeScope="" ma:versionID="1d85c2343bb689c5a083cac293efd3b4">
  <xsd:schema xmlns:xsd="http://www.w3.org/2001/XMLSchema" xmlns:p="http://schemas.microsoft.com/office/2006/metadata/properties" xmlns:ns2="ad165980-7d91-4489-99d8-4f4c8d8879d8" targetNamespace="http://schemas.microsoft.com/office/2006/metadata/properties" ma:root="true" ma:fieldsID="761116981cc721981d6785e55e0d4183" ns2:_="">
    <xsd:import namespace="ad165980-7d91-4489-99d8-4f4c8d8879d8"/>
    <xsd:element name="properties">
      <xsd:complexType>
        <xsd:sequence>
          <xsd:element name="documentManagement">
            <xsd:complexType>
              <xsd:all>
                <xsd:element ref="ns2:Comments" minOccurs="0"/>
              </xsd:all>
            </xsd:complexType>
          </xsd:element>
        </xsd:sequence>
      </xsd:complexType>
    </xsd:element>
  </xsd:schema>
  <xsd:schema xmlns:xsd="http://www.w3.org/2001/XMLSchema" xmlns:dms="http://schemas.microsoft.com/office/2006/documentManagement/types" targetNamespace="ad165980-7d91-4489-99d8-4f4c8d8879d8" elementFormDefault="qualified">
    <xsd:import namespace="http://schemas.microsoft.com/office/2006/documentManagement/types"/>
    <xsd:element name="Comments" ma:index="2" nillable="true" ma:displayName="Comments" ma:internalName="Comment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Comments xmlns="ad165980-7d91-4489-99d8-4f4c8d8879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33BE41-BA35-4073-BEF8-84FE64295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165980-7d91-4489-99d8-4f4c8d8879d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3170E26-9963-4CDB-BD0D-259D5621585B}">
  <ds:schemaRefs>
    <ds:schemaRef ds:uri="http://purl.org/dc/dcmitype/"/>
    <ds:schemaRef ds:uri="ad165980-7d91-4489-99d8-4f4c8d8879d8"/>
    <ds:schemaRef ds:uri="http://purl.org/dc/term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922F32A-9FE5-4F8D-AE6A-AAF1102519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Index</vt:lpstr>
      <vt:lpstr>Costs</vt:lpstr>
      <vt:lpstr>NET (as filed) Energy Savings</vt:lpstr>
      <vt:lpstr>Net (as filed) Demand Savings</vt:lpstr>
      <vt:lpstr>Gross Benefits By Year</vt:lpstr>
      <vt:lpstr>Net Benefits By Year</vt:lpstr>
      <vt:lpstr>DSIM</vt:lpstr>
      <vt:lpstr>Cost Effectiveness</vt:lpstr>
      <vt:lpstr>CONF Opt-Out</vt:lpstr>
      <vt:lpstr>&gt;20% Cost Variances </vt:lpstr>
      <vt:lpstr>Market Transf</vt:lpstr>
      <vt:lpstr>EM&amp;V Annual Report</vt:lpstr>
      <vt:lpstr>'&gt;20% Cost Variances '!Print_Area</vt:lpstr>
      <vt:lpstr>'CONF Opt-Out'!Print_Area</vt:lpstr>
      <vt:lpstr>'Cost Effectiveness'!Print_Area</vt:lpstr>
      <vt:lpstr>Costs!Print_Area</vt:lpstr>
      <vt:lpstr>DSIM!Print_Area</vt:lpstr>
      <vt:lpstr>'EM&amp;V Annual Report'!Print_Area</vt:lpstr>
      <vt:lpstr>'Gross Benefits By Year'!Print_Area</vt:lpstr>
      <vt:lpstr>Index!Print_Area</vt:lpstr>
      <vt:lpstr>'Market Transf'!Print_Area</vt:lpstr>
      <vt:lpstr>'Net (as filed) Demand Savings'!Print_Area</vt:lpstr>
      <vt:lpstr>'NET (as filed) Energy Savings'!Print_Area</vt:lpstr>
      <vt:lpstr>'Net Benefits By Year'!Print_Area</vt:lpstr>
      <vt:lpstr>'&gt;20% Cost Variances '!Print_Titles</vt:lpstr>
      <vt:lpstr>'Cost Effectiveness'!Print_Titles</vt:lpstr>
      <vt:lpstr>Costs!Print_Titles</vt:lpstr>
      <vt:lpstr>DSIM!Print_Titles</vt:lpstr>
      <vt:lpstr>'Gross Benefits By Year'!Print_Titles</vt:lpstr>
      <vt:lpstr>'Market Transf'!Print_Titles</vt:lpstr>
      <vt:lpstr>'Net (as filed) Demand Savings'!Print_Titles</vt:lpstr>
      <vt:lpstr>'NET (as filed) Energy Savings'!Print_Titles</vt:lpstr>
      <vt:lpstr>'Net Benefits By Year'!Print_Titles</vt:lpstr>
    </vt:vector>
  </TitlesOfParts>
  <Company>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rogerj</dc:creator>
  <cp:lastModifiedBy>Price, Mary L</cp:lastModifiedBy>
  <cp:lastPrinted>2018-04-30T20:43:01Z</cp:lastPrinted>
  <dcterms:created xsi:type="dcterms:W3CDTF">2013-02-15T19:17:36Z</dcterms:created>
  <dcterms:modified xsi:type="dcterms:W3CDTF">2018-04-30T21:21:48Z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0x01010088D8463C48BC71459505FF730A681FB7</vt:lpwstr>
  </property>
</Properties>
</file>