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loven\Documents\Temp Folder\TODAY\EO-2022-0040\"/>
    </mc:Choice>
  </mc:AlternateContent>
  <xr:revisionPtr revIDLastSave="0" documentId="13_ncr:1_{789778AC-2E77-4877-9DDB-71C08F6E4FEA}" xr6:coauthVersionLast="47" xr6:coauthVersionMax="47" xr10:uidLastSave="{00000000-0000-0000-0000-000000000000}"/>
  <bookViews>
    <workbookView xWindow="-120" yWindow="-120" windowWidth="29040" windowHeight="15840" activeTab="10" xr2:uid="{6D6BC459-9F1B-4757-9170-01F2A308612C}"/>
  </bookViews>
  <sheets>
    <sheet name="Cost Summary" sheetId="7" r:id="rId1"/>
    <sheet name="MO 95% Int Calc Sep20-Feb21" sheetId="1" state="hidden" r:id="rId2"/>
    <sheet name="MO 95% Int Calc Mar21-Aug21" sheetId="2" r:id="rId3"/>
    <sheet name="MO 95% Int Calc Sep21-Feb22" sheetId="3" r:id="rId4"/>
    <sheet name="MO 5% Int Calc Sep20-Feb21" sheetId="4" state="hidden" r:id="rId5"/>
    <sheet name="MO 95% Int Calc Mar22-Aug22" sheetId="8" r:id="rId6"/>
    <sheet name="MO 95% Int Calc Sept22-Dec22" sheetId="9" r:id="rId7"/>
    <sheet name="MO 5% Int Calc Mar21-Aug21" sheetId="5" r:id="rId8"/>
    <sheet name="MO 5% Int Calc Sep21-Feb22" sheetId="6" r:id="rId9"/>
    <sheet name="MO 5% Int Calc Mar22-Aug22" sheetId="10" r:id="rId10"/>
    <sheet name="MO 5% Int Calc Sep22-Dec22" sheetId="11" r:id="rId11"/>
    <sheet name="Pivot" sheetId="12" r:id="rId12"/>
    <sheet name="Activity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0">'[1]Jun 99'!#REF!</definedName>
    <definedName name="\A">'[1]Jun 99'!#REF!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e">#N/A</definedName>
    <definedName name="\I">#REF!</definedName>
    <definedName name="\P">#REF!</definedName>
    <definedName name="\t">'[1]Jun 99'!#REF!</definedName>
    <definedName name="__123Graph_A" hidden="1">[2]pwcc!#REF!</definedName>
    <definedName name="_a1">'[3]WP Input '!$F$29</definedName>
    <definedName name="_a2">'[3]WP Input '!$C$16</definedName>
    <definedName name="_a3">'[3]WP Input '!$D$38</definedName>
    <definedName name="_Div02">'[4]Alloc factors'!$D$12</definedName>
    <definedName name="_div10">'[5]WP 1-2'!#REF!</definedName>
    <definedName name="_DIV12">'[6]Alloc factors'!$D$13</definedName>
    <definedName name="_div21">'[5]WP 1-2'!#REF!</definedName>
    <definedName name="_EXH1">#REF!</definedName>
    <definedName name="_EXH6">#REF!</definedName>
    <definedName name="_xlnm._FilterDatabase" localSheetId="12" hidden="1">Activity!$A$2:$J$113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we80">[7]Input!$E$29</definedName>
    <definedName name="_ucg80">[7]Input!$E$31</definedName>
    <definedName name="a" hidden="1">[2]pwcc!#REF!</definedName>
    <definedName name="Account">'[8]Ledger Balances'!$C$2:$C$2715</definedName>
    <definedName name="ADBeginning">#REF!</definedName>
    <definedName name="ADCostOfRemoval">#REF!</definedName>
    <definedName name="Additions">#REF!</definedName>
    <definedName name="ADEnding">#REF!</definedName>
    <definedName name="ADGainOrLoss">#REF!</definedName>
    <definedName name="ADGroup">#REF!</definedName>
    <definedName name="adjustment1">'[9]C-2p1Depr'!$K$57</definedName>
    <definedName name="adjustment10">[9]schc2!$F$260</definedName>
    <definedName name="Adjustment11">[9]schc2!$F$295</definedName>
    <definedName name="adjustment12">[9]schc2!$F$328</definedName>
    <definedName name="adjustment13">[9]schc2!$F$363</definedName>
    <definedName name="adjustment3">[9]schc2!$F$23</definedName>
    <definedName name="adjustment4">[9]schc2!$F$55</definedName>
    <definedName name="adjustment5">[9]schc2!$F$85</definedName>
    <definedName name="adjustment6">[9]schc2!$F$121</definedName>
    <definedName name="adjustment7">[9]schc2!$F$158</definedName>
    <definedName name="adjustment8">[9]schc2!$F$193</definedName>
    <definedName name="adjustment9">[9]schc2!$F$227</definedName>
    <definedName name="ADProvision">#REF!</definedName>
    <definedName name="ADRetired">#REF!</definedName>
    <definedName name="ADSalvage">#REF!</definedName>
    <definedName name="ADTransfers">#REF!</definedName>
    <definedName name="Amount">'[8]Ledger Balances'!$E$2:$E$2715</definedName>
    <definedName name="ARK">#REF!</definedName>
    <definedName name="AS2DocOpenMode" hidden="1">"AS2DocumentEdit"</definedName>
    <definedName name="ASD">#REF!</definedName>
    <definedName name="AVG_RESIDUAL_PROFORMA">'[10]DATA INPUT'!$D$43</definedName>
    <definedName name="b2adjustment4a">'[9]B2p5 CIAC Amort'!$C$21</definedName>
    <definedName name="b2adjustment4b">'[9]B2p5 CIAC Amort'!$F$21</definedName>
    <definedName name="BeginningBalance">#REF!</definedName>
    <definedName name="BOYBalanceEmpireOnly">'[11]Rollforward - All Companies'!$AB$68</definedName>
    <definedName name="BOYBalanceGLALG">'[11]Rollforward - All Companies'!$AC$68</definedName>
    <definedName name="BUSUNIT">'[12]WP Input '!#REF!</definedName>
    <definedName name="BUTLER">#REF!</definedName>
    <definedName name="C_">'[6]Schedule 4 O&amp;M'!#REF!</definedName>
    <definedName name="Central_Only">'[6]Alloc factors'!#REF!</definedName>
    <definedName name="COMPANY">'[12]Schedule COS-1'!$A$2</definedName>
    <definedName name="Cortez">'[6]Alloc factors'!#REF!</definedName>
    <definedName name="CostAdditions">#REF!</definedName>
    <definedName name="CostBeginning">#REF!</definedName>
    <definedName name="CostEnding">#REF!</definedName>
    <definedName name="CostGroup">#REF!</definedName>
    <definedName name="CostRetired">#REF!</definedName>
    <definedName name="CostTransfersIn">#REF!</definedName>
    <definedName name="CostTransfersOut">#REF!</definedName>
    <definedName name="csDesignMode">1</definedName>
    <definedName name="customerinput">#REF!</definedName>
    <definedName name="CYDITRate">[13]TBBS!$N$5</definedName>
    <definedName name="d">#REF!</definedName>
    <definedName name="DATA">#REF!</definedName>
    <definedName name="Date">'[8]Ledger Balances'!$G$3</definedName>
    <definedName name="DateQ1">'[14]3-31-18'!$B$2</definedName>
    <definedName name="DEPRECIATION">'[1]Jun 99'!#REF!</definedName>
    <definedName name="Description">#REF!</definedName>
    <definedName name="Dispositions">#REF!</definedName>
    <definedName name="DITRollAmounts">'[15]2018-0 - DTL Activity in 2018'!$C$4:$C$51</definedName>
    <definedName name="DITRollAmountsEmpire">'[15]2018-0 - DTL Activity in 2018'!$C$4:$C$33</definedName>
    <definedName name="DITRollGroupings">'[15]2018-0 - DTL Activity in 2018'!$B$4:$B$51</definedName>
    <definedName name="DITRollGroupingsEmpire">'[15]2018-0 - DTL Activity in 2018'!$B$4:$B$33</definedName>
    <definedName name="Div02_Butler_Exp">'[12]WP Input '!#REF!</definedName>
    <definedName name="Div02_Kirk_Exp">'[12]WP Input '!#REF!</definedName>
    <definedName name="Div02_MO_Exp">'[12]WP Input '!#REF!</definedName>
    <definedName name="Div02_MS_Exp">'[12]WP Input '!#REF!</definedName>
    <definedName name="Div02_SEMO_Exp">'[12]WP Input '!#REF!</definedName>
    <definedName name="Div88_Butler_Exp">'[12]WP Input '!#REF!</definedName>
    <definedName name="Div88_Butler_Plant">'[12]WP Input '!#REF!</definedName>
    <definedName name="Div88_Kirk_Exp">'[12]WP Input '!#REF!</definedName>
    <definedName name="Div88_Kirk_Plant">'[12]WP Input '!#REF!</definedName>
    <definedName name="Div88_MS_Exp">'[12]WP Input '!#REF!</definedName>
    <definedName name="Div88_MS_Plant">'[12]WP Input '!#REF!</definedName>
    <definedName name="Div88_SEMO_Exp">'[12]WP Input '!#REF!</definedName>
    <definedName name="Div88_SEMO_Plant">'[12]WP Input '!#REF!</definedName>
    <definedName name="Div91_Butler_Exp">'[12]WP Input '!#REF!</definedName>
    <definedName name="Div91_Butler_Plant">'[12]WP Input '!#REF!</definedName>
    <definedName name="Durango">'[6]Alloc factors'!#REF!</definedName>
    <definedName name="EndingBalance">#REF!</definedName>
    <definedName name="EquityAFUDCAmount">#REF!</definedName>
    <definedName name="EquityAFUDCYear">#REF!</definedName>
    <definedName name="EXH1A">#REF!</definedName>
    <definedName name="EYBegB2TDiffAccount">#REF!</definedName>
    <definedName name="EYBegB2TDiffAmount">#REF!</definedName>
    <definedName name="FACTOR">[16]Data!$C$12</definedName>
    <definedName name="FERC">#REF!</definedName>
    <definedName name="FFACTOR">[17]Factors!$Y$14:$AG$189</definedName>
    <definedName name="Fremont">'[6]Alloc factors'!#REF!</definedName>
    <definedName name="GOEXP">'[12]WP Input '!#REF!</definedName>
    <definedName name="GOEXP_PROFORMA">'[10]DATA INPUT'!$D$53</definedName>
    <definedName name="GOPLANT">'[12]WP Input '!#REF!</definedName>
    <definedName name="GOPLANT_PROFORMA">'[10]DATA INPUT'!$D$57</definedName>
    <definedName name="Group">'[8]Ledger Balances'!$F$2:$F$2715</definedName>
    <definedName name="GroupingTable">#REF!</definedName>
    <definedName name="GroupingYear">#REF!</definedName>
    <definedName name="HTML_CodePage" hidden="1">1252</definedName>
    <definedName name="HTML_Control" localSheetId="0" hidden="1">{"'Worksheet'!$A$3:$R$184"}</definedName>
    <definedName name="HTML_Control" hidden="1">{"'Worksheet'!$A$3:$R$184"}</definedName>
    <definedName name="HTML_Description" hidden="1">""</definedName>
    <definedName name="HTML_Email" hidden="1">""</definedName>
    <definedName name="HTML_Header" hidden="1">"Worksheet"</definedName>
    <definedName name="HTML_LastUpdate" hidden="1">"3/19/1999"</definedName>
    <definedName name="HTML_LineAfter" hidden="1">FALSE</definedName>
    <definedName name="HTML_LineBefore" hidden="1">FALSE</definedName>
    <definedName name="HTML_Name" hidden="1">"Al Kinne"</definedName>
    <definedName name="HTML_OBDlg2" hidden="1">TRUE</definedName>
    <definedName name="HTML_OBDlg4" hidden="1">TRUE</definedName>
    <definedName name="HTML_OS" hidden="1">0</definedName>
    <definedName name="HTML_PathFile" hidden="1">"N:\excel\work\MyHTML.htm"</definedName>
    <definedName name="HTML_Title" hidden="1">"Interconnection Rev's &amp; Purch's for 1999"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">'[3]WP Input '!$F$29</definedName>
    <definedName name="KIRK">#REF!</definedName>
    <definedName name="Kirk_Plant">#REF!</definedName>
    <definedName name="KS">#N/A</definedName>
    <definedName name="LedgerAccount">'[18]EOY General Ledger Balances'!$C$3:$C$2723</definedName>
    <definedName name="LedgerAmount">'[18]EOY General Ledger Balances'!$E$3:$E$2723</definedName>
    <definedName name="LedgerTableLookUp">'[8]Ledger Balances'!$C$2:$G$2715</definedName>
    <definedName name="LedgerUnit">'[18]EOY General Ledger Balances'!$A$3:$A$2723</definedName>
    <definedName name="LTAmount">'[15]TR-19a - SRT 228314'!$G$19:$G$36</definedName>
    <definedName name="LTDcostrate">#REF!</definedName>
    <definedName name="LTPeriod">'[15]TR-19a - SRT 228314'!$I$19:$I$36</definedName>
    <definedName name="LTProject">'[15]TR-19a - SRT 228314'!$E$19:$E$36</definedName>
    <definedName name="MACRSRateTable">'[19]Tax Tables'!$B$3:$E$59</definedName>
    <definedName name="MS">#REF!</definedName>
    <definedName name="MS_Plant">#REF!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org">#REF!</definedName>
    <definedName name="new" hidden="1">[2]pwcc!#REF!</definedName>
    <definedName name="NewDITRate">'[20]Excess Deferred Income Taxes'!$O$4</definedName>
    <definedName name="newfive">#REF!</definedName>
    <definedName name="newfour">#REF!</definedName>
    <definedName name="newthree">#REF!</definedName>
    <definedName name="newtwo" hidden="1">[2]pwcc!#REF!</definedName>
    <definedName name="NvsASD">"V2005-12-31"</definedName>
    <definedName name="NvsAutoDrillOk">"VN"</definedName>
    <definedName name="NvsElapsedTime">0.000479050926514901</definedName>
    <definedName name="NvsEndTime">41128.1935763889</definedName>
    <definedName name="NvsInstLang">"VENG"</definedName>
    <definedName name="NvsInstSpec">"%,FBUSINESS_UNIT,VGLCON"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"V"</definedName>
    <definedName name="NvsPanelEffdt">"V2001-01-01"</definedName>
    <definedName name="NvsPanelSetid">"VECORP"</definedName>
    <definedName name="NvsReqBU">"VGL001"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PRODUCT">"PRODUCT_TBL"</definedName>
    <definedName name="NvsValTbl.SCENARIO">"BD_SCENARIO_TBL"</definedName>
    <definedName name="NW_Only">'[6]Alloc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OK">#REF!</definedName>
    <definedName name="OtherAdjAmount">'[15]2018-0 - DTL Activity in 2018'!$G$3:$G$32</definedName>
    <definedName name="OtherAdjDITAccount">'[15]2018-0 - DTL Activity in 2018'!$I$3:$I$32</definedName>
    <definedName name="OtherAdjRegAccount">'[15]2018-0 - DTL Activity in 2018'!$J$3:$J$32</definedName>
    <definedName name="PensionAccounts">'[15]TR-19 Pension &amp; OPEB'!$B$3:$B$28</definedName>
    <definedName name="PensionTransfers">'[15]TR-19 Pension &amp; OPEB'!$L$3:$L$28</definedName>
    <definedName name="_xlnm.Print_Area" localSheetId="9">'MO 5% Int Calc Mar22-Aug22'!$A$1:$G$24</definedName>
    <definedName name="_xlnm.Print_Area" localSheetId="8">'MO 5% Int Calc Sep21-Feb22'!$A$1:$G$23</definedName>
    <definedName name="_xlnm.Print_Area" localSheetId="10">'MO 5% Int Calc Sep22-Dec22'!$A$1:$F$24</definedName>
    <definedName name="_xlnm.Print_Area" localSheetId="5">'MO 95% Int Calc Mar22-Aug22'!$A$1:$G$35</definedName>
    <definedName name="_xlnm.Print_Area" localSheetId="3">'MO 95% Int Calc Sep21-Feb22'!$A$1:$G$35</definedName>
    <definedName name="_xlnm.Print_Area" localSheetId="6">'MO 95% Int Calc Sept22-Dec22'!$A$1:$E$35</definedName>
    <definedName name="_xlnm.Print_Area">#REF!</definedName>
    <definedName name="Print_Area_MI">#REF!</definedName>
    <definedName name="_xlnm.Print_Titles">#N/A</definedName>
    <definedName name="Proj_STDrate">'[12]WP Input '!#REF!</definedName>
    <definedName name="PROPERTY">'[1]Jun 99'!#REF!</definedName>
    <definedName name="PY_DATE">[16]Data!$C$7</definedName>
    <definedName name="PYLedgerAccount">'[15]Import PY GL Balances'!$C$3:$C$2349</definedName>
    <definedName name="PYLedgerAmount">'[15]Import PY GL Balances'!$L$3:$L$2349</definedName>
    <definedName name="PYLedgerUnit">'[15]Import PY GL Balances'!$A$3:$A$2349</definedName>
    <definedName name="PYSegmentAdditions">#REF!</definedName>
    <definedName name="PYSegmentBeginning">#REF!</definedName>
    <definedName name="PYSegmentCaption">#REF!</definedName>
    <definedName name="PYSegmentDispositions">#REF!</definedName>
    <definedName name="PYSegmentEnding">#REF!</definedName>
    <definedName name="PYSegmentSegment">#REF!</definedName>
    <definedName name="PYSegmentYear">#REF!</definedName>
    <definedName name="Q4Switch">'[15]CO - Carryforwards'!$B$1</definedName>
    <definedName name="rFuncNum">[17]Functions!$C$1:$C$65536</definedName>
    <definedName name="rFuncTitle">[17]Functions!$B$1:$B$65536</definedName>
    <definedName name="ROEXP">'[12]WP Input '!#REF!</definedName>
    <definedName name="ROPLANT">'[12]WP Input '!#REF!</definedName>
    <definedName name="RoundingFactor">[11]Tables!$B$4</definedName>
    <definedName name="RoundingFactorsZeros">[11]Tables!$C$4</definedName>
    <definedName name="RTAAmount">'[18]Return to Accrual Adjustment'!$C$4:$C$70</definedName>
    <definedName name="RTABalanceSheetAccount">'[18]Return to Accrual Adjustment'!$E$4:$E$70</definedName>
    <definedName name="RTAISAccount">'[18]Return to Accrual Adjustment'!$D$4:$D$70</definedName>
    <definedName name="RTATaxEffected">'[15]Import RTA Adjustment'!$C$4:$C$70</definedName>
    <definedName name="RTAUnit">'[18]Return to Accrual Adjustment'!$F$4:$F$70</definedName>
    <definedName name="SE_Only">'[6]Alloc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gmentAdditions">#REF!</definedName>
    <definedName name="SegmentBeginning">#REF!</definedName>
    <definedName name="SegmentCaption">#REF!</definedName>
    <definedName name="SegmentDispositions">#REF!</definedName>
    <definedName name="SegmentEnding">#REF!</definedName>
    <definedName name="SegmentNTV">#REF!</definedName>
    <definedName name="SegmentSegment">#REF!</definedName>
    <definedName name="SegmentTransfers">#REF!</definedName>
    <definedName name="SEmatsup">#REF!</definedName>
    <definedName name="SEMO">#REF!</definedName>
    <definedName name="SEMO_Plant">#REF!</definedName>
    <definedName name="SEplant">#REF!</definedName>
    <definedName name="SEpp">#REF!</definedName>
    <definedName name="SEstorg">#REF!</definedName>
    <definedName name="SSExp">'[12]WP Input '!#REF!</definedName>
    <definedName name="SSPlant">'[12]WP Input '!#REF!</definedName>
    <definedName name="STAmount">'[15]TR-19a - SRT 228314'!$G$40:$G$45</definedName>
    <definedName name="STD_Rate">'[12]WP Input '!#REF!</definedName>
    <definedName name="STPeriod">'[15]TR-19a - SRT 228314'!$I$40:$I$45</definedName>
    <definedName name="STProject">'[15]TR-19a - SRT 228314'!$E$40:$E$45</definedName>
    <definedName name="Sttax">#REF!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CJAEntryAccount">'[15]Reverse EOY TCJA Adjustments'!$B$5:$B$122</definedName>
    <definedName name="TCJAEntryAmount">'[15]Reverse EOY TCJA Adjustments'!$D$5:$D$122</definedName>
    <definedName name="TestPeriodDate">[21]Inputs!$D$20</definedName>
    <definedName name="TESTYEAR">'[10]DATA INPUT'!$C$9</definedName>
    <definedName name="testyeardate">[9]titlepage!$C$10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Transfers">#REF!</definedName>
    <definedName name="Unit">#REF!</definedName>
    <definedName name="UnitTrainBookLife">'[15]TR-21 Unit Train lease'!$B$1</definedName>
    <definedName name="UnitTrainTable">'[15]TR-21 Unit Train lease'!$A$5:$Z$27</definedName>
    <definedName name="Uxrwoff_with_Pban_Query">#REF!</definedName>
    <definedName name="Vintage">#REF!</definedName>
    <definedName name="witness1">[9]titlepage!$B$7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4">#REF!</definedName>
    <definedName name="WP_7_6">#REF!</definedName>
    <definedName name="WP_7_7">#REF!</definedName>
    <definedName name="yeardateplus1">[9]titlepage!$C$15</definedName>
    <definedName name="yeardateprior1">[9]titlepage!$C$11</definedName>
    <definedName name="yeardateprior2">[9]titlepage!$C$12</definedName>
    <definedName name="yeardateprior3">[9]titlepage!$C$13</definedName>
    <definedName name="yeardateprior4">[9]titlepage!$C$14</definedName>
    <definedName name="YoSActivityCode">#REF!</definedName>
    <definedName name="YoSBookCost">#REF!</definedName>
    <definedName name="YoSDepreciationGroup">#REF!</definedName>
    <definedName name="YoSDivision">#REF!</definedName>
    <definedName name="YoSFERCAccount">#REF!</definedName>
    <definedName name="YoSGroupingYear">#REF!</definedName>
    <definedName name="YoSGroupingYearLedger">#REF!</definedName>
  </definedNames>
  <calcPr calcId="191029"/>
  <pivotCaches>
    <pivotCache cacheId="0" r:id="rId3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D11" i="11" s="1"/>
  <c r="C5" i="11"/>
  <c r="B14" i="10"/>
  <c r="C11" i="10"/>
  <c r="D11" i="10" s="1"/>
  <c r="C5" i="10"/>
  <c r="B18" i="10" s="1"/>
  <c r="C11" i="9"/>
  <c r="C10" i="9" s="1"/>
  <c r="C5" i="9"/>
  <c r="E18" i="9" s="1"/>
  <c r="E27" i="9" s="1"/>
  <c r="E29" i="9" s="1"/>
  <c r="C10" i="11" l="1"/>
  <c r="D10" i="11" s="1"/>
  <c r="E11" i="11"/>
  <c r="B18" i="11"/>
  <c r="C18" i="11"/>
  <c r="D18" i="11"/>
  <c r="E18" i="11"/>
  <c r="F18" i="11"/>
  <c r="C10" i="10"/>
  <c r="C18" i="10"/>
  <c r="E18" i="10"/>
  <c r="D18" i="10"/>
  <c r="G18" i="10"/>
  <c r="F18" i="10"/>
  <c r="E11" i="10"/>
  <c r="D11" i="9"/>
  <c r="B18" i="9"/>
  <c r="B27" i="9" s="1"/>
  <c r="B29" i="9" s="1"/>
  <c r="C18" i="9"/>
  <c r="C27" i="9" s="1"/>
  <c r="C29" i="9" s="1"/>
  <c r="D18" i="9"/>
  <c r="D27" i="9" s="1"/>
  <c r="D29" i="9" s="1"/>
  <c r="F11" i="11" l="1"/>
  <c r="E10" i="11"/>
  <c r="D10" i="10"/>
  <c r="E10" i="10" s="1"/>
  <c r="F11" i="10"/>
  <c r="D10" i="9"/>
  <c r="E11" i="9"/>
  <c r="F10" i="11" l="1"/>
  <c r="G11" i="10"/>
  <c r="F10" i="10"/>
  <c r="E10" i="9"/>
  <c r="G10" i="10" l="1"/>
  <c r="E60" i="7" l="1"/>
  <c r="D39" i="7"/>
  <c r="F20" i="7"/>
  <c r="E20" i="7"/>
  <c r="D20" i="7"/>
  <c r="G19" i="7"/>
  <c r="G18" i="7"/>
  <c r="G17" i="7"/>
  <c r="G16" i="7"/>
  <c r="G15" i="7"/>
  <c r="G14" i="7"/>
  <c r="G13" i="7"/>
  <c r="G12" i="7"/>
  <c r="G11" i="7"/>
  <c r="G10" i="7"/>
  <c r="G9" i="7"/>
  <c r="G8" i="7"/>
  <c r="C11" i="8"/>
  <c r="C10" i="8" s="1"/>
  <c r="C5" i="8"/>
  <c r="G18" i="8" s="1"/>
  <c r="G27" i="8" s="1"/>
  <c r="G29" i="8" s="1"/>
  <c r="B18" i="8" l="1"/>
  <c r="B27" i="8" s="1"/>
  <c r="B29" i="8" s="1"/>
  <c r="C18" i="8"/>
  <c r="D18" i="8"/>
  <c r="D27" i="8" s="1"/>
  <c r="D29" i="8" s="1"/>
  <c r="D11" i="8"/>
  <c r="F18" i="8"/>
  <c r="F27" i="8" s="1"/>
  <c r="F29" i="8" s="1"/>
  <c r="E18" i="8"/>
  <c r="E27" i="8" s="1"/>
  <c r="E29" i="8" s="1"/>
  <c r="D10" i="8" l="1"/>
  <c r="E11" i="8"/>
  <c r="C27" i="8"/>
  <c r="C29" i="8" s="1"/>
  <c r="G26" i="7"/>
  <c r="G25" i="7"/>
  <c r="E24" i="7"/>
  <c r="G23" i="7"/>
  <c r="G7" i="7"/>
  <c r="G6" i="7"/>
  <c r="G5" i="7"/>
  <c r="G4" i="7"/>
  <c r="G24" i="7" l="1"/>
  <c r="E39" i="7"/>
  <c r="I20" i="7" s="1"/>
  <c r="G20" i="7"/>
  <c r="I11" i="7"/>
  <c r="E10" i="8"/>
  <c r="F11" i="8"/>
  <c r="I3" i="7"/>
  <c r="B12" i="6"/>
  <c r="C11" i="6"/>
  <c r="D11" i="6" s="1"/>
  <c r="C5" i="6"/>
  <c r="F18" i="5"/>
  <c r="C12" i="5"/>
  <c r="D12" i="5" s="1"/>
  <c r="B11" i="5"/>
  <c r="B10" i="5"/>
  <c r="C5" i="5"/>
  <c r="C18" i="5" s="1"/>
  <c r="C27" i="4"/>
  <c r="G26" i="4"/>
  <c r="G27" i="4" s="1"/>
  <c r="F26" i="4"/>
  <c r="F27" i="4" s="1"/>
  <c r="E26" i="4"/>
  <c r="E27" i="4" s="1"/>
  <c r="D26" i="4"/>
  <c r="D27" i="4" s="1"/>
  <c r="C26" i="4"/>
  <c r="B26" i="4"/>
  <c r="B27" i="4" s="1"/>
  <c r="C12" i="4"/>
  <c r="C10" i="4" s="1"/>
  <c r="B11" i="4"/>
  <c r="B10" i="4"/>
  <c r="B16" i="4" s="1"/>
  <c r="C5" i="4"/>
  <c r="B12" i="3"/>
  <c r="C11" i="3"/>
  <c r="C10" i="3" s="1"/>
  <c r="C12" i="3" s="1"/>
  <c r="C5" i="3"/>
  <c r="G18" i="3" s="1"/>
  <c r="G27" i="3" s="1"/>
  <c r="G29" i="3" s="1"/>
  <c r="C12" i="2"/>
  <c r="C10" i="2" s="1"/>
  <c r="B11" i="2"/>
  <c r="B10" i="2"/>
  <c r="C5" i="2"/>
  <c r="G27" i="1"/>
  <c r="G26" i="1"/>
  <c r="F26" i="1"/>
  <c r="F27" i="1" s="1"/>
  <c r="E26" i="1"/>
  <c r="E27" i="1" s="1"/>
  <c r="D26" i="1"/>
  <c r="D27" i="1" s="1"/>
  <c r="C26" i="1"/>
  <c r="C27" i="1" s="1"/>
  <c r="B26" i="1"/>
  <c r="B27" i="1" s="1"/>
  <c r="C12" i="1"/>
  <c r="C10" i="1" s="1"/>
  <c r="B11" i="1"/>
  <c r="B10" i="1"/>
  <c r="B16" i="1" s="1"/>
  <c r="C16" i="1" s="1"/>
  <c r="D16" i="1" s="1"/>
  <c r="C5" i="1"/>
  <c r="D12" i="1" l="1"/>
  <c r="D12" i="4"/>
  <c r="D11" i="4" s="1"/>
  <c r="C11" i="1"/>
  <c r="C10" i="5"/>
  <c r="C10" i="6"/>
  <c r="C12" i="6" s="1"/>
  <c r="D18" i="3"/>
  <c r="D27" i="3" s="1"/>
  <c r="D29" i="3" s="1"/>
  <c r="D11" i="3"/>
  <c r="E18" i="3"/>
  <c r="E27" i="3" s="1"/>
  <c r="E29" i="3" s="1"/>
  <c r="F10" i="8"/>
  <c r="G11" i="8"/>
  <c r="G10" i="8" s="1"/>
  <c r="E12" i="5"/>
  <c r="D10" i="5"/>
  <c r="D11" i="5"/>
  <c r="C16" i="4"/>
  <c r="D16" i="4" s="1"/>
  <c r="B18" i="6"/>
  <c r="G18" i="6"/>
  <c r="F18" i="6"/>
  <c r="E18" i="6"/>
  <c r="D18" i="6"/>
  <c r="C18" i="6"/>
  <c r="E18" i="2"/>
  <c r="E28" i="2" s="1"/>
  <c r="E30" i="2" s="1"/>
  <c r="D18" i="2"/>
  <c r="D28" i="2" s="1"/>
  <c r="D30" i="2" s="1"/>
  <c r="C18" i="2"/>
  <c r="C28" i="2" s="1"/>
  <c r="C30" i="2" s="1"/>
  <c r="B18" i="2"/>
  <c r="B28" i="2" s="1"/>
  <c r="B30" i="2" s="1"/>
  <c r="G18" i="2"/>
  <c r="G28" i="2" s="1"/>
  <c r="G30" i="2" s="1"/>
  <c r="F18" i="2"/>
  <c r="F28" i="2" s="1"/>
  <c r="F30" i="2" s="1"/>
  <c r="D10" i="6"/>
  <c r="E11" i="6"/>
  <c r="D10" i="4"/>
  <c r="E12" i="1"/>
  <c r="B18" i="3"/>
  <c r="B27" i="3" s="1"/>
  <c r="B29" i="3" s="1"/>
  <c r="C11" i="5"/>
  <c r="D18" i="5"/>
  <c r="C18" i="3"/>
  <c r="C27" i="3" s="1"/>
  <c r="C29" i="3" s="1"/>
  <c r="E18" i="5"/>
  <c r="E12" i="4"/>
  <c r="G18" i="5"/>
  <c r="D12" i="2"/>
  <c r="F18" i="3"/>
  <c r="F27" i="3" s="1"/>
  <c r="F29" i="3" s="1"/>
  <c r="C11" i="4"/>
  <c r="C11" i="2"/>
  <c r="B18" i="5"/>
  <c r="D10" i="1" l="1"/>
  <c r="D11" i="1"/>
  <c r="D10" i="3"/>
  <c r="D12" i="3" s="1"/>
  <c r="E11" i="3"/>
  <c r="E10" i="1"/>
  <c r="E11" i="1"/>
  <c r="F12" i="1"/>
  <c r="D12" i="6"/>
  <c r="D11" i="2"/>
  <c r="E12" i="2"/>
  <c r="D10" i="2"/>
  <c r="E11" i="4"/>
  <c r="F12" i="4"/>
  <c r="E10" i="4"/>
  <c r="E16" i="4" s="1"/>
  <c r="E10" i="6"/>
  <c r="F11" i="6"/>
  <c r="E10" i="5"/>
  <c r="E11" i="5"/>
  <c r="F12" i="5"/>
  <c r="E10" i="3" l="1"/>
  <c r="E12" i="3" s="1"/>
  <c r="F11" i="3"/>
  <c r="E11" i="2"/>
  <c r="F12" i="2"/>
  <c r="E10" i="2"/>
  <c r="F10" i="6"/>
  <c r="G11" i="6"/>
  <c r="E12" i="6"/>
  <c r="F10" i="1"/>
  <c r="F11" i="1"/>
  <c r="G12" i="1"/>
  <c r="F11" i="4"/>
  <c r="G12" i="4"/>
  <c r="F10" i="4"/>
  <c r="F10" i="5"/>
  <c r="F11" i="5"/>
  <c r="G12" i="5"/>
  <c r="E16" i="1"/>
  <c r="F10" i="3" l="1"/>
  <c r="F12" i="3" s="1"/>
  <c r="G11" i="3"/>
  <c r="G10" i="3" s="1"/>
  <c r="G12" i="3" s="1"/>
  <c r="A9" i="3" s="1"/>
  <c r="F16" i="1"/>
  <c r="G10" i="1"/>
  <c r="G11" i="1"/>
  <c r="A9" i="1"/>
  <c r="G10" i="5"/>
  <c r="G11" i="5"/>
  <c r="G12" i="2"/>
  <c r="F10" i="2"/>
  <c r="F11" i="2"/>
  <c r="F16" i="4"/>
  <c r="G10" i="6"/>
  <c r="A9" i="4"/>
  <c r="G10" i="4"/>
  <c r="G11" i="4"/>
  <c r="F12" i="6"/>
  <c r="G16" i="4" l="1"/>
  <c r="B22" i="5" s="1"/>
  <c r="B16" i="5" s="1"/>
  <c r="G12" i="6"/>
  <c r="G10" i="2"/>
  <c r="G11" i="2"/>
  <c r="G16" i="1"/>
  <c r="B22" i="2" s="1"/>
  <c r="B16" i="2" s="1"/>
  <c r="B20" i="5" l="1"/>
  <c r="C16" i="5"/>
  <c r="C16" i="2"/>
  <c r="B20" i="2"/>
  <c r="B32" i="2"/>
  <c r="B35" i="2" s="1"/>
  <c r="B36" i="2" s="1"/>
  <c r="D16" i="2" l="1"/>
  <c r="C20" i="2"/>
  <c r="C32" i="2"/>
  <c r="C35" i="2" s="1"/>
  <c r="C36" i="2" s="1"/>
  <c r="C20" i="5"/>
  <c r="D16" i="5"/>
  <c r="D20" i="5" l="1"/>
  <c r="E16" i="5"/>
  <c r="D20" i="2"/>
  <c r="E16" i="2"/>
  <c r="D32" i="2"/>
  <c r="D35" i="2" s="1"/>
  <c r="D36" i="2" s="1"/>
  <c r="E20" i="2" l="1"/>
  <c r="E32" i="2"/>
  <c r="E35" i="2" s="1"/>
  <c r="E36" i="2" s="1"/>
  <c r="F16" i="2"/>
  <c r="E20" i="5"/>
  <c r="F16" i="5"/>
  <c r="G16" i="5" l="1"/>
  <c r="F20" i="5"/>
  <c r="F20" i="2"/>
  <c r="G16" i="2"/>
  <c r="F32" i="2"/>
  <c r="F35" i="2" s="1"/>
  <c r="F36" i="2" s="1"/>
  <c r="G20" i="2" l="1"/>
  <c r="H20" i="2" s="1"/>
  <c r="E23" i="3" s="1"/>
  <c r="B22" i="3"/>
  <c r="B16" i="3" s="1"/>
  <c r="G32" i="2"/>
  <c r="G35" i="2" s="1"/>
  <c r="G36" i="2" s="1"/>
  <c r="B22" i="6"/>
  <c r="B16" i="6" s="1"/>
  <c r="G20" i="5"/>
  <c r="B20" i="6" l="1"/>
  <c r="C16" i="6"/>
  <c r="B20" i="3"/>
  <c r="C16" i="3"/>
  <c r="B31" i="3"/>
  <c r="B34" i="3" s="1"/>
  <c r="B35" i="3" s="1"/>
  <c r="D16" i="3" l="1"/>
  <c r="C31" i="3"/>
  <c r="C34" i="3" s="1"/>
  <c r="C35" i="3" s="1"/>
  <c r="C20" i="3"/>
  <c r="C20" i="6"/>
  <c r="D16" i="6"/>
  <c r="D20" i="6" l="1"/>
  <c r="E16" i="6"/>
  <c r="E16" i="3"/>
  <c r="D31" i="3"/>
  <c r="D34" i="3" s="1"/>
  <c r="D35" i="3" s="1"/>
  <c r="D20" i="3"/>
  <c r="F16" i="6" l="1"/>
  <c r="G16" i="6" s="1"/>
  <c r="F16" i="3"/>
  <c r="E31" i="3"/>
  <c r="E34" i="3" s="1"/>
  <c r="E35" i="3" s="1"/>
  <c r="E20" i="3"/>
  <c r="E22" i="3" s="1"/>
  <c r="E24" i="3" s="1"/>
  <c r="E25" i="3" s="1"/>
  <c r="E20" i="6"/>
  <c r="E22" i="6" s="1"/>
  <c r="B22" i="10" l="1"/>
  <c r="B16" i="10" s="1"/>
  <c r="F20" i="6"/>
  <c r="F27" i="7" s="1"/>
  <c r="G16" i="3"/>
  <c r="B22" i="8" s="1"/>
  <c r="B16" i="8" s="1"/>
  <c r="F31" i="3"/>
  <c r="F34" i="3" s="1"/>
  <c r="F35" i="3" s="1"/>
  <c r="F20" i="3"/>
  <c r="C16" i="10" l="1"/>
  <c r="B20" i="10"/>
  <c r="F29" i="7" s="1"/>
  <c r="G29" i="7" s="1"/>
  <c r="G27" i="7"/>
  <c r="C16" i="8"/>
  <c r="B31" i="8"/>
  <c r="B34" i="8" s="1"/>
  <c r="B35" i="8" s="1"/>
  <c r="B20" i="8"/>
  <c r="G31" i="3"/>
  <c r="G34" i="3" s="1"/>
  <c r="G35" i="3" s="1"/>
  <c r="G20" i="3"/>
  <c r="G20" i="6"/>
  <c r="F28" i="7" s="1"/>
  <c r="G28" i="7" s="1"/>
  <c r="C20" i="10" l="1"/>
  <c r="F30" i="7" s="1"/>
  <c r="G30" i="7" s="1"/>
  <c r="D16" i="10"/>
  <c r="C22" i="10"/>
  <c r="D16" i="8"/>
  <c r="C20" i="8"/>
  <c r="C22" i="8" s="1"/>
  <c r="C31" i="8"/>
  <c r="C34" i="8" s="1"/>
  <c r="C35" i="8" s="1"/>
  <c r="E16" i="10" l="1"/>
  <c r="D20" i="10"/>
  <c r="F31" i="7" s="1"/>
  <c r="G31" i="7" s="1"/>
  <c r="I30" i="7"/>
  <c r="D20" i="8"/>
  <c r="E16" i="8"/>
  <c r="D31" i="8"/>
  <c r="D34" i="8" s="1"/>
  <c r="D35" i="8" s="1"/>
  <c r="F16" i="10" l="1"/>
  <c r="E20" i="10"/>
  <c r="F32" i="7" s="1"/>
  <c r="G32" i="7" s="1"/>
  <c r="F16" i="8"/>
  <c r="E20" i="8"/>
  <c r="E31" i="8"/>
  <c r="E34" i="8" s="1"/>
  <c r="E35" i="8" s="1"/>
  <c r="G16" i="10" l="1"/>
  <c r="F20" i="10"/>
  <c r="F33" i="7" s="1"/>
  <c r="G33" i="7" s="1"/>
  <c r="F31" i="8"/>
  <c r="F34" i="8" s="1"/>
  <c r="F35" i="8" s="1"/>
  <c r="G16" i="8"/>
  <c r="B22" i="9" s="1"/>
  <c r="B16" i="9" s="1"/>
  <c r="F20" i="8"/>
  <c r="C16" i="9" l="1"/>
  <c r="B31" i="9"/>
  <c r="B34" i="9" s="1"/>
  <c r="B35" i="9" s="1"/>
  <c r="B20" i="9"/>
  <c r="G20" i="10"/>
  <c r="F34" i="7" s="1"/>
  <c r="G34" i="7" s="1"/>
  <c r="I34" i="7" s="1"/>
  <c r="B22" i="11"/>
  <c r="B16" i="11" s="1"/>
  <c r="G20" i="8"/>
  <c r="G31" i="8"/>
  <c r="G34" i="8" s="1"/>
  <c r="G35" i="8" s="1"/>
  <c r="C16" i="11" l="1"/>
  <c r="B20" i="11"/>
  <c r="F35" i="7" s="1"/>
  <c r="G35" i="7" s="1"/>
  <c r="D16" i="9"/>
  <c r="C31" i="9"/>
  <c r="C34" i="9" s="1"/>
  <c r="C35" i="9" s="1"/>
  <c r="C20" i="9"/>
  <c r="E16" i="9" l="1"/>
  <c r="D31" i="9"/>
  <c r="D34" i="9" s="1"/>
  <c r="D35" i="9" s="1"/>
  <c r="D20" i="9"/>
  <c r="D16" i="11"/>
  <c r="C20" i="11"/>
  <c r="F36" i="7" l="1"/>
  <c r="G36" i="7" s="1"/>
  <c r="E31" i="9"/>
  <c r="E34" i="9" s="1"/>
  <c r="E35" i="9" s="1"/>
  <c r="E20" i="9"/>
  <c r="C22" i="9" s="1"/>
  <c r="E16" i="11"/>
  <c r="D20" i="11"/>
  <c r="F16" i="11" l="1"/>
  <c r="F20" i="11" s="1"/>
  <c r="F38" i="7" s="1"/>
  <c r="E20" i="11"/>
  <c r="F37" i="7" s="1"/>
  <c r="G37" i="7" s="1"/>
  <c r="G38" i="7" l="1"/>
  <c r="G39" i="7" s="1"/>
  <c r="F39" i="7"/>
  <c r="I21" i="7" s="1"/>
  <c r="F22" i="11"/>
</calcChain>
</file>

<file path=xl/sharedStrings.xml><?xml version="1.0" encoding="utf-8"?>
<sst xmlns="http://schemas.openxmlformats.org/spreadsheetml/2006/main" count="1064" uniqueCount="203">
  <si>
    <t>Missouri Fuel Adjustment</t>
  </si>
  <si>
    <t>Calculation of Interest on Customers' 95% Share of Storm Uri Deferred Costs</t>
  </si>
  <si>
    <t>WACC Annual Rate</t>
  </si>
  <si>
    <t>WACC Monthly Rate</t>
  </si>
  <si>
    <t>Note: Interest on Storm Uri deferred costs started March 1, 2021.</t>
  </si>
  <si>
    <t>Year</t>
  </si>
  <si>
    <t>Month</t>
  </si>
  <si>
    <t>Activity</t>
  </si>
  <si>
    <t>Principal Balance</t>
  </si>
  <si>
    <t>Interest Rate</t>
  </si>
  <si>
    <t>N/A</t>
  </si>
  <si>
    <t>Monthly Interest</t>
  </si>
  <si>
    <t>Prior Period</t>
  </si>
  <si>
    <t>Ending Balance</t>
  </si>
  <si>
    <t>Journal Entry</t>
  </si>
  <si>
    <t>182419-102-FU</t>
  </si>
  <si>
    <t>419025-102-FU</t>
  </si>
  <si>
    <t>WACC Rate</t>
  </si>
  <si>
    <t>Less: Cost of Debt Rate</t>
  </si>
  <si>
    <t>Cost of Equity Rate</t>
  </si>
  <si>
    <t>Monthly Cost of Equity</t>
  </si>
  <si>
    <t>GLGAP Journal Entry</t>
  </si>
  <si>
    <t>182417-102-FU</t>
  </si>
  <si>
    <t>Double-check</t>
  </si>
  <si>
    <t>Calculation of Interest on LU Shareholder's 5% Share of Storm Uri Deferred Costs</t>
  </si>
  <si>
    <t>182420-102-FU</t>
  </si>
  <si>
    <t>Name</t>
  </si>
  <si>
    <t>GL Account</t>
  </si>
  <si>
    <t>As of Date</t>
  </si>
  <si>
    <t>Deferred Fuel</t>
  </si>
  <si>
    <t>Deferred Legal Costs</t>
  </si>
  <si>
    <t>Carrying Costs</t>
  </si>
  <si>
    <t>Total</t>
  </si>
  <si>
    <t>October 2021 Activity</t>
  </si>
  <si>
    <t>November 2021 Activity</t>
  </si>
  <si>
    <t>December 2021 Activity</t>
  </si>
  <si>
    <t>MO Deferred Storm Uri Fuel Costs (95%)</t>
  </si>
  <si>
    <t>MO Deferred Storm Uri Fuel Costs (5%)</t>
  </si>
  <si>
    <t>Uri</t>
  </si>
  <si>
    <t>carrying</t>
  </si>
  <si>
    <t>Accumulation Period Ending August 2022</t>
  </si>
  <si>
    <t>Accumulation Period Ending Aug 2021</t>
  </si>
  <si>
    <t>January 2022 Activity</t>
  </si>
  <si>
    <t>February 2022 Activity</t>
  </si>
  <si>
    <t>March 2022 Activity</t>
  </si>
  <si>
    <t>April 2022 Activity</t>
  </si>
  <si>
    <t>May 2022 Activity</t>
  </si>
  <si>
    <t>June 2022 Activity</t>
  </si>
  <si>
    <t>July 2022 Activity</t>
  </si>
  <si>
    <t>August 2022 Activity</t>
  </si>
  <si>
    <t>September 2022 Activity</t>
  </si>
  <si>
    <t>October 2022 Activity</t>
  </si>
  <si>
    <t>November 2022 Activity</t>
  </si>
  <si>
    <t>December 2022 Activity</t>
  </si>
  <si>
    <t>Balance, December 31, 2022</t>
  </si>
  <si>
    <t>April 2022 General Ledger Balance</t>
  </si>
  <si>
    <t>legal and consulting/contract</t>
  </si>
  <si>
    <t>September 2021 Activity</t>
  </si>
  <si>
    <t>August 2021 Activity</t>
  </si>
  <si>
    <t>Def MO Securitization LF-CF</t>
  </si>
  <si>
    <t>Total:</t>
  </si>
  <si>
    <t>December 2021 General Ledger Balance</t>
  </si>
  <si>
    <t>Aprile 2022 General Ledger Balance</t>
  </si>
  <si>
    <t>Projected December 2022 General Ledger Balance</t>
  </si>
  <si>
    <t>Calculation of Interest on 5% Share of Storm Uri Deferred Costs</t>
  </si>
  <si>
    <t>Sum of Amount</t>
  </si>
  <si>
    <t>Period</t>
  </si>
  <si>
    <t>2021 Total</t>
  </si>
  <si>
    <t>2022 Total</t>
  </si>
  <si>
    <t>Grand Total</t>
  </si>
  <si>
    <t>Account</t>
  </si>
  <si>
    <t>182419</t>
  </si>
  <si>
    <t>182420</t>
  </si>
  <si>
    <t>186219</t>
  </si>
  <si>
    <t>EDE_GL_ACCT_ANAL_DATA_REQ</t>
  </si>
  <si>
    <t xml:space="preserve"> 156</t>
  </si>
  <si>
    <t>Unit</t>
  </si>
  <si>
    <t>Dept</t>
  </si>
  <si>
    <t>Product</t>
  </si>
  <si>
    <t>Project</t>
  </si>
  <si>
    <t>Line Descr</t>
  </si>
  <si>
    <t>Amount</t>
  </si>
  <si>
    <t>Journal ID</t>
  </si>
  <si>
    <t>GL001</t>
  </si>
  <si>
    <t>999</t>
  </si>
  <si>
    <t>LF</t>
  </si>
  <si>
    <t/>
  </si>
  <si>
    <t>AP Accruals</t>
  </si>
  <si>
    <t>APA0068177</t>
  </si>
  <si>
    <t>102</t>
  </si>
  <si>
    <t>FU</t>
  </si>
  <si>
    <t>MO FAC Def Stm Uri 5% 1221</t>
  </si>
  <si>
    <t>MOFAC21</t>
  </si>
  <si>
    <t>MO FAC Def Stm Uri 95% 1221</t>
  </si>
  <si>
    <t>Interest MO FAC Extraord 0421</t>
  </si>
  <si>
    <t>INTMOFAC21</t>
  </si>
  <si>
    <t>Addl Feb deferrals exp in Apr</t>
  </si>
  <si>
    <t>0000067348</t>
  </si>
  <si>
    <t>Addl Feb deferrals exp in Mar</t>
  </si>
  <si>
    <t>Defer LU Shareholders Extraord</t>
  </si>
  <si>
    <t>660</t>
  </si>
  <si>
    <t>APA0065741</t>
  </si>
  <si>
    <t>000</t>
  </si>
  <si>
    <t>FE</t>
  </si>
  <si>
    <t>APA0072428</t>
  </si>
  <si>
    <t>MA</t>
  </si>
  <si>
    <t>Hunton</t>
  </si>
  <si>
    <t>MNAP4-1121</t>
  </si>
  <si>
    <t>Nixon Peabody</t>
  </si>
  <si>
    <t>MNAP1-0921</t>
  </si>
  <si>
    <t>Hunton &amp; Williams</t>
  </si>
  <si>
    <t>APA0072857</t>
  </si>
  <si>
    <t>Interest MO FAC 5% Defer 0821</t>
  </si>
  <si>
    <t>INTSTMURIA</t>
  </si>
  <si>
    <t>Interest MO FAC 95% Defer 0821</t>
  </si>
  <si>
    <t>Int MOFAC 5% Def Adj 03-0721</t>
  </si>
  <si>
    <t>Int MOFAC 95% Def Adj 03-0721</t>
  </si>
  <si>
    <t>OT</t>
  </si>
  <si>
    <t>Recl Interest to LT Reg #18241</t>
  </si>
  <si>
    <t>0000066176</t>
  </si>
  <si>
    <t>APA0070788</t>
  </si>
  <si>
    <t>APA0066566</t>
  </si>
  <si>
    <t>APA0070172</t>
  </si>
  <si>
    <t>CF</t>
  </si>
  <si>
    <t>APA0065950</t>
  </si>
  <si>
    <t>APA0072856</t>
  </si>
  <si>
    <t>Interest MO FAC 5% Defer 0422</t>
  </si>
  <si>
    <t>Interest MO FAC 95% Defer 0422</t>
  </si>
  <si>
    <t>Olsson Associates</t>
  </si>
  <si>
    <t>AP-UPLOAD</t>
  </si>
  <si>
    <t>Nixon Peabody LLP</t>
  </si>
  <si>
    <t>Cor V-39998 Bracewell</t>
  </si>
  <si>
    <t>APCOR-0821</t>
  </si>
  <si>
    <t>Cor V-278575 Brydon Swear</t>
  </si>
  <si>
    <t>Interest MO FAC 5% Defer 0921</t>
  </si>
  <si>
    <t>Interest MO FAC 95% Defer 0921</t>
  </si>
  <si>
    <t>250</t>
  </si>
  <si>
    <t>APA0071424</t>
  </si>
  <si>
    <t>Interest MO FAC 5% Defer 1021</t>
  </si>
  <si>
    <t>Interest MO FAC 95% Defer 1021</t>
  </si>
  <si>
    <t>MNAP5-0621</t>
  </si>
  <si>
    <t>MO FAC 0621 extraordinary</t>
  </si>
  <si>
    <t>MNAP4-1021</t>
  </si>
  <si>
    <t>APA0070407</t>
  </si>
  <si>
    <t>Conner Winters</t>
  </si>
  <si>
    <t>MNAP1-0322</t>
  </si>
  <si>
    <t>Interest MO FAC 5% Defer 0322</t>
  </si>
  <si>
    <t>Interest MO FAC 95% Defer 0322</t>
  </si>
  <si>
    <t>APA0070791</t>
  </si>
  <si>
    <t>Int MO FAC 5% Defer 1221 Rvrs</t>
  </si>
  <si>
    <t>INTSTMURIC</t>
  </si>
  <si>
    <t>Int MO FAC 95% Def 1221 Rvrs</t>
  </si>
  <si>
    <t>Interest MO FAC 5% Defer 0222</t>
  </si>
  <si>
    <t>Interest MO FAC 95% Defer 0222</t>
  </si>
  <si>
    <t>Rvrs Prev MOFAC Extraord Int</t>
  </si>
  <si>
    <t>0000067908</t>
  </si>
  <si>
    <t>MNAP7-0821</t>
  </si>
  <si>
    <t>Interest MO FAC 5% Defer 0122</t>
  </si>
  <si>
    <t>Interest MO FAC 95% Defer 0122</t>
  </si>
  <si>
    <t>Interest MO FAC 5% Defer 1221</t>
  </si>
  <si>
    <t>Interest MO FAC 95% Defer 1221</t>
  </si>
  <si>
    <t>Int MO FAC 5% Defer 0321-0521</t>
  </si>
  <si>
    <t>INTSTRMURI</t>
  </si>
  <si>
    <t>Int MO FAC 95% Defer 0321-0521</t>
  </si>
  <si>
    <t>Interest MO FAC 5% Defer 0621</t>
  </si>
  <si>
    <t>Interest MO FAC 95% Defer 0621</t>
  </si>
  <si>
    <t>MO StormUriFuelCost95%WACC AAO</t>
  </si>
  <si>
    <t>0000066112</t>
  </si>
  <si>
    <t>APA0067800</t>
  </si>
  <si>
    <t>APA0073758</t>
  </si>
  <si>
    <t>Bracewell LLP</t>
  </si>
  <si>
    <t>Utilicast</t>
  </si>
  <si>
    <t>MNAP9-1221</t>
  </si>
  <si>
    <t>100</t>
  </si>
  <si>
    <t>Baird Holm</t>
  </si>
  <si>
    <t>MNAP1-0621</t>
  </si>
  <si>
    <t>APCOR-0921</t>
  </si>
  <si>
    <t>Cor 8-21 APCOR Bracewell</t>
  </si>
  <si>
    <t>Interest MO FAC 5% Defer 0721</t>
  </si>
  <si>
    <t>Interest MO FAC 95% Defer 0721</t>
  </si>
  <si>
    <t>0000066118</t>
  </si>
  <si>
    <t>Reversal of Journal 66112</t>
  </si>
  <si>
    <t>00280040 Nixon Peabody LLP</t>
  </si>
  <si>
    <t>APCOR4</t>
  </si>
  <si>
    <t>00286856 Nixon Peabody LLP</t>
  </si>
  <si>
    <t>00291522 Hunton Andrews Kurth</t>
  </si>
  <si>
    <t>00289289 Hunton Andrews Kurth</t>
  </si>
  <si>
    <t>00289288 Hunton Andrews Kurth</t>
  </si>
  <si>
    <t>APA0068506</t>
  </si>
  <si>
    <t>Int MO FAC Extraord 0321 Corr</t>
  </si>
  <si>
    <t>Int MO FAC Extraord 0321 Rvrs</t>
  </si>
  <si>
    <t>Interest MO FAC Extraord 0521</t>
  </si>
  <si>
    <t>0000065577</t>
  </si>
  <si>
    <t>APA0073761</t>
  </si>
  <si>
    <t>APA0073765</t>
  </si>
  <si>
    <t>Interest MO FAC 5% Defer 1121</t>
  </si>
  <si>
    <t>Interest MO FAC 95% Defer 1121</t>
  </si>
  <si>
    <t>APA0066407</t>
  </si>
  <si>
    <t>APA0069106</t>
  </si>
  <si>
    <t>Int MO FAC 5% Defer 1221 Corr</t>
  </si>
  <si>
    <t>INTSTMURIE</t>
  </si>
  <si>
    <t>Int MO FAC 95% Defer 1221 Corr</t>
  </si>
  <si>
    <t xml:space="preserve"> Surrebuttal Schedule CTE-4 Storm Uri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</si>
</sst>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0" fontId="4" fillId="0" borderId="0" xfId="3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4" fillId="0" borderId="0" xfId="0" applyNumberFormat="1" applyFont="1"/>
    <xf numFmtId="44" fontId="4" fillId="0" borderId="0" xfId="2" applyFont="1"/>
    <xf numFmtId="43" fontId="4" fillId="0" borderId="0" xfId="1" applyFont="1"/>
    <xf numFmtId="0" fontId="8" fillId="0" borderId="0" xfId="0" applyFont="1"/>
    <xf numFmtId="44" fontId="4" fillId="0" borderId="2" xfId="2" applyFont="1" applyBorder="1"/>
    <xf numFmtId="43" fontId="4" fillId="0" borderId="2" xfId="1" applyFont="1" applyBorder="1"/>
    <xf numFmtId="10" fontId="4" fillId="0" borderId="0" xfId="0" applyNumberFormat="1" applyFont="1" applyAlignment="1">
      <alignment horizontal="right"/>
    </xf>
    <xf numFmtId="43" fontId="4" fillId="0" borderId="3" xfId="0" applyNumberFormat="1" applyFont="1" applyBorder="1"/>
    <xf numFmtId="43" fontId="9" fillId="0" borderId="0" xfId="0" applyNumberFormat="1" applyFont="1"/>
    <xf numFmtId="44" fontId="4" fillId="0" borderId="0" xfId="0" applyNumberFormat="1" applyFont="1"/>
    <xf numFmtId="10" fontId="4" fillId="0" borderId="0" xfId="0" applyNumberFormat="1" applyFont="1"/>
    <xf numFmtId="10" fontId="4" fillId="0" borderId="0" xfId="3" applyNumberFormat="1" applyFont="1" applyBorder="1"/>
    <xf numFmtId="10" fontId="4" fillId="0" borderId="2" xfId="0" applyNumberFormat="1" applyFont="1" applyBorder="1"/>
    <xf numFmtId="43" fontId="4" fillId="0" borderId="0" xfId="1" applyFont="1" applyBorder="1"/>
    <xf numFmtId="0" fontId="9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0" fontId="4" fillId="0" borderId="0" xfId="3" applyNumberFormat="1" applyFont="1" applyFill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4" fontId="0" fillId="0" borderId="0" xfId="0" applyNumberFormat="1"/>
    <xf numFmtId="44" fontId="0" fillId="0" borderId="0" xfId="2" applyFont="1"/>
    <xf numFmtId="44" fontId="0" fillId="0" borderId="0" xfId="2" applyFont="1" applyBorder="1"/>
    <xf numFmtId="14" fontId="0" fillId="2" borderId="0" xfId="0" applyNumberFormat="1" applyFill="1"/>
    <xf numFmtId="44" fontId="0" fillId="2" borderId="5" xfId="2" applyFont="1" applyFill="1" applyBorder="1"/>
    <xf numFmtId="0" fontId="0" fillId="2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0" borderId="9" xfId="0" applyBorder="1"/>
    <xf numFmtId="0" fontId="0" fillId="0" borderId="8" xfId="0" applyBorder="1"/>
    <xf numFmtId="0" fontId="0" fillId="2" borderId="10" xfId="0" applyFill="1" applyBorder="1"/>
    <xf numFmtId="0" fontId="0" fillId="2" borderId="11" xfId="0" applyFill="1" applyBorder="1"/>
    <xf numFmtId="0" fontId="0" fillId="3" borderId="11" xfId="0" applyFill="1" applyBorder="1"/>
    <xf numFmtId="0" fontId="10" fillId="0" borderId="0" xfId="0" applyFont="1"/>
    <xf numFmtId="44" fontId="0" fillId="0" borderId="0" xfId="0" applyNumberFormat="1"/>
    <xf numFmtId="44" fontId="10" fillId="4" borderId="0" xfId="0" applyNumberFormat="1" applyFont="1" applyFill="1"/>
    <xf numFmtId="39" fontId="11" fillId="0" borderId="0" xfId="0" applyNumberFormat="1" applyFont="1"/>
    <xf numFmtId="0" fontId="0" fillId="0" borderId="8" xfId="0" applyFill="1" applyBorder="1"/>
    <xf numFmtId="44" fontId="10" fillId="5" borderId="0" xfId="0" applyNumberFormat="1" applyFont="1" applyFill="1"/>
    <xf numFmtId="44" fontId="0" fillId="5" borderId="0" xfId="0" applyNumberFormat="1" applyFill="1"/>
    <xf numFmtId="0" fontId="12" fillId="0" borderId="12" xfId="4" applyBorder="1"/>
    <xf numFmtId="0" fontId="12" fillId="0" borderId="13" xfId="4" applyBorder="1"/>
    <xf numFmtId="0" fontId="12" fillId="0" borderId="14" xfId="4" applyBorder="1"/>
    <xf numFmtId="0" fontId="12" fillId="0" borderId="0" xfId="4"/>
    <xf numFmtId="0" fontId="12" fillId="0" borderId="15" xfId="4" applyBorder="1"/>
    <xf numFmtId="0" fontId="12" fillId="0" borderId="16" xfId="4" applyBorder="1"/>
    <xf numFmtId="0" fontId="12" fillId="0" borderId="17" xfId="4" applyBorder="1"/>
    <xf numFmtId="0" fontId="12" fillId="0" borderId="18" xfId="4" applyBorder="1"/>
    <xf numFmtId="165" fontId="12" fillId="0" borderId="12" xfId="4" applyNumberFormat="1" applyBorder="1"/>
    <xf numFmtId="165" fontId="12" fillId="0" borderId="17" xfId="4" applyNumberFormat="1" applyBorder="1"/>
    <xf numFmtId="43" fontId="12" fillId="0" borderId="12" xfId="4" applyNumberFormat="1" applyBorder="1"/>
    <xf numFmtId="43" fontId="12" fillId="0" borderId="17" xfId="4" applyNumberFormat="1" applyBorder="1"/>
    <xf numFmtId="165" fontId="12" fillId="0" borderId="16" xfId="4" applyNumberFormat="1" applyBorder="1"/>
    <xf numFmtId="0" fontId="12" fillId="0" borderId="19" xfId="4" applyBorder="1"/>
    <xf numFmtId="165" fontId="12" fillId="0" borderId="19" xfId="4" applyNumberFormat="1" applyBorder="1"/>
    <xf numFmtId="165" fontId="12" fillId="0" borderId="0" xfId="4" applyNumberFormat="1"/>
    <xf numFmtId="43" fontId="12" fillId="0" borderId="19" xfId="4" applyNumberFormat="1" applyBorder="1"/>
    <xf numFmtId="43" fontId="12" fillId="0" borderId="0" xfId="4" applyNumberFormat="1"/>
    <xf numFmtId="165" fontId="12" fillId="0" borderId="20" xfId="4" applyNumberFormat="1" applyBorder="1"/>
    <xf numFmtId="0" fontId="12" fillId="0" borderId="21" xfId="4" applyBorder="1"/>
    <xf numFmtId="165" fontId="12" fillId="0" borderId="21" xfId="4" applyNumberFormat="1" applyBorder="1"/>
    <xf numFmtId="165" fontId="12" fillId="0" borderId="22" xfId="4" applyNumberFormat="1" applyBorder="1"/>
    <xf numFmtId="165" fontId="12" fillId="0" borderId="23" xfId="4" applyNumberFormat="1" applyBorder="1"/>
    <xf numFmtId="49" fontId="13" fillId="6" borderId="4" xfId="4" applyNumberFormat="1" applyFont="1" applyFill="1" applyBorder="1"/>
    <xf numFmtId="43" fontId="0" fillId="0" borderId="0" xfId="5" applyFont="1"/>
    <xf numFmtId="43" fontId="13" fillId="6" borderId="4" xfId="5" applyFill="1" applyBorder="1"/>
    <xf numFmtId="49" fontId="12" fillId="0" borderId="0" xfId="4" applyNumberFormat="1"/>
    <xf numFmtId="0" fontId="0" fillId="0" borderId="0" xfId="0" applyAlignment="1">
      <alignment horizontal="right"/>
    </xf>
  </cellXfs>
  <cellStyles count="6">
    <cellStyle name="Comma" xfId="1" builtinId="3"/>
    <cellStyle name="Comma 2" xfId="5" xr:uid="{744AA157-FFB6-4F03-B689-67C34B40CB13}"/>
    <cellStyle name="Currency" xfId="2" builtinId="4"/>
    <cellStyle name="Normal" xfId="0" builtinId="0"/>
    <cellStyle name="Normal 2" xfId="4" xr:uid="{432DFDB2-68EB-4BAA-92D8-DA8E568BDF2C}"/>
    <cellStyle name="Percent" xfId="3" builtinId="5"/>
  </cellStyles>
  <dxfs count="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Mid-States\VIRGINIA\2003%20AIF\2003%2009%20AIF\REVISED%202003%2009%20FILED%20AI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Income%20Tax\2018\Provision\Tax%20Rollforward%20-%209-30-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Regulatory\C.%20North\Missouri\Mid-States%20Gas\_Missouri%202013%20Cost%20of%20Service%20Study%202014.02.05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FAS109%20Tax%20Basis%20Balance%20Sheet\2017%20Return\TBBS%20-%20Tax%20Basis%20Balance%20Sheet%20-%2012-31-17%20-%20Retur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Income%20Tax\2018\Provision\%2350%20-%20Cost%20of%20Removal%20and%20State%20Income%20Tax%20Recovered%20in%20Rates%20-%2012-31-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Users\annphan\Desktop\Empire\PBC\TBBS%20-%20Tax%20Basis%20Balance%20Sheet%20-%2012-31-17%20-%20Retur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Income%20Tax\2017\Provision\%2300%20-%20Provision%20Estimat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kemanuel\Desktop\Empire-AR\Empire-AR%20RateCase-Cos-Studyv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Users\annphan\AppData\Local\Microsoft\Windows\INetCache\Content.Outlook\ZVR39N5Z\Deferred%20Tax%20General%20Ledger%20Balances%20-%2012-31-17%20-%20Version%2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Users\pthompson\AppData\Local\Microsoft\Windows\INetCache\Content.Outlook\WTNEZ856\06-21_PISA_Calculation%20-%20J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Income%20Tax\2017\Special%20Projects\Tax%20Reform%20Impact\Excess%20Deferred%20Tax%20Estimate%20-%2012-31-1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Energas\Amarillo\DefStudyMay01\Exhibits%20May%2001%20Amarill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MO%20Rate%20Filing%20-%20Case%20No.%20GR-2006-0387,%2004-07-2006\Updated%20Filing%20-%20Jun06\RMB%201-10%20and%20WPs%20MO%20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Documents%20and%20Settings\buchanan\My%20Documents\bbfiles\Colorado\CO%202005-06%20GCA\AppendixA%202005-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TEMP\Cash%20Working%20Capital\Cash%20Working%20Capit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bbfiles\Colorado\Study%201202\AppendixA2002-12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MdSt-MO%20Rate%20Case\2006%20Rate%20Case\Testimony\Atmos%20Direct%20Testimony\Revenue%20Requirements\Greeley\Kansas\Study%203-31-01\Kansas%20Study%203-31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Finance\Tax\Income%20Tax\2017\Provision\EDE%20General%20Leger%20Balances%20-%2012-31-17%20AS%20OF%202-21-18%201030%20A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mpire10\Dept%20Shares\Tjbfiles\kozoman\Rio%20Rico%202012\Standard%20Filing\RRUI%20Water%20standard%20filing%20schedule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  <sheetName val="Schedule 1"/>
      <sheetName val="Schedule 2"/>
      <sheetName val="WP 2-2"/>
      <sheetName val="Schedule 3"/>
      <sheetName val="WP 3-1"/>
      <sheetName val="Schedule 4"/>
      <sheetName val="Schedule 5"/>
      <sheetName val="WP 5-1"/>
      <sheetName val="WP 5-2"/>
      <sheetName val="WP 5-3"/>
      <sheetName val="Schedule 6"/>
      <sheetName val="WP 6-1"/>
      <sheetName val="WP 6-2"/>
      <sheetName val="Schedule 7"/>
      <sheetName val="WP 7-1"/>
      <sheetName val="WP 7-2"/>
      <sheetName val="Schedule 8"/>
      <sheetName val="Schedule 9"/>
    </sheetNames>
    <sheetDataSet>
      <sheetData sheetId="0" refreshError="1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ed Tax Liability Rollfwd"/>
      <sheetName val="Rollforward - All Companies"/>
      <sheetName val="Current Tax Liability Rollfwd"/>
      <sheetName val="Carryforwards"/>
      <sheetName val="Tax Expense"/>
      <sheetName val="Provision &amp; Rate Rec"/>
      <sheetName val="Q1 Activity"/>
      <sheetName val="Q2 Activity"/>
      <sheetName val="Q3 Activity"/>
      <sheetName val="Q4 Activity"/>
      <sheetName val="Account Rollforward for HH"/>
      <sheetName val="Summary - All Activity"/>
      <sheetName val="Activity Summary - Accounts Grp"/>
      <sheetName val="Summary - Other GLALG"/>
      <sheetName val="Summary - EDE Provision"/>
      <sheetName val="Summary - TCJA Rate Change"/>
      <sheetName val="Summary - MO Rate Change"/>
      <sheetName val="Summary - EDE Other"/>
      <sheetName val="Reclassification Journal Entry"/>
      <sheetName val="Projected Book to Tax Income"/>
      <sheetName val="Prior Year Balances"/>
      <sheetName val="Current YTD Balances"/>
      <sheetName val="Import PTP Entries"/>
      <sheetName val="Import Rate Change Entries"/>
      <sheetName val="Export Activity To GLALG"/>
      <sheetName val="Tables"/>
    </sheetNames>
    <sheetDataSet>
      <sheetData sheetId="0"/>
      <sheetData sheetId="1">
        <row r="68">
          <cell r="AB68">
            <v>-277013007.66000003</v>
          </cell>
          <cell r="AC68">
            <v>-11204069.002000002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>
            <v>1</v>
          </cell>
          <cell r="C4" t="str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COS-1"/>
      <sheetName val="Schedule COS-2 Revenues"/>
      <sheetName val="Schedule COS-3 Revenues "/>
      <sheetName val="MFR - Schedule 3"/>
      <sheetName val="WP 3-1 Rate Design"/>
      <sheetName val="Total Bill Calc (Liberty)"/>
      <sheetName val="Schedule COS-4 O&amp;M Exp"/>
      <sheetName val="WP 4-1 O&amp;M Per Book"/>
      <sheetName val="WP 4-2 Rents"/>
      <sheetName val="WP 4-3 Rate Case Exp"/>
      <sheetName val="WP 4-4 Corporate Allocation"/>
      <sheetName val="WP 4-5 DuesFeesAdvert"/>
      <sheetName val="WP 4-6  Journal Entry Reclass"/>
      <sheetName val="WP 4-7 Bad Debt"/>
      <sheetName val="WP 4-8 Atmos CSA Costs"/>
      <sheetName val="WP 4-9 Wage Annualization"/>
      <sheetName val="WP 4-10 Relocation Exp."/>
      <sheetName val="Schedule COS-5 Taxes Other"/>
      <sheetName val="WP 5-1 Other Tax subaccts"/>
      <sheetName val="WP 5-2 Ad Valorem Payments"/>
      <sheetName val="Schedule COS-6 Deprec"/>
      <sheetName val="WP 6-1 Div91GO Depr"/>
      <sheetName val="WP 6-2 Div70 Depr"/>
      <sheetName val="WP 6-3 Div72 Depr"/>
      <sheetName val="WP 6-4 Div97 Depr"/>
      <sheetName val="WP 6-5 Div71Depr"/>
      <sheetName val="Schedule COS-7 RateBase"/>
      <sheetName val="WP 7-1 NetPlant"/>
      <sheetName val="WP 7-2 Alloc NetPlant"/>
      <sheetName val="WP 7-2-1 Accum Depr"/>
      <sheetName val="WP 7-3 ADIT"/>
      <sheetName val="WP 7-3-1 WEMO ADIT"/>
      <sheetName val="WP 7-3-2 SEMO ADIT "/>
      <sheetName val="WP 7-3-3 NEMO ADIT"/>
      <sheetName val="WP 7-3-4 GO ADIT"/>
      <sheetName val="WP 7-4 Cust Adv Dep"/>
      <sheetName val="WP 7-4-1 CustAdv"/>
      <sheetName val="WP 7-4-2 CustDep "/>
      <sheetName val="WP 7-5 StorgGas"/>
      <sheetName val="WP 7-6 PrePaids"/>
      <sheetName val="WP 7-7 Working Capital"/>
      <sheetName val="WP 7-8 Acquisition Order"/>
      <sheetName val="WP 7-9 Energy Efficiency"/>
      <sheetName val="Schedule COS-8 FIT"/>
      <sheetName val="Schedule COS-9 CapStruc"/>
      <sheetName val="WP 9-1-1 Cap Bal"/>
      <sheetName val="WP 9-2-1 LTD rate"/>
      <sheetName val="Schedule COS-10 Int on Deposits"/>
      <sheetName val="Liberty Allocation Factors -&gt;"/>
      <sheetName val="WP Input "/>
      <sheetName val="Liberty SSC Allocation Factors"/>
      <sheetName val="MO only Allocation Factors"/>
      <sheetName val="Capital Budget -&gt;"/>
      <sheetName val="2014 Capital Budget"/>
      <sheetName val="Reclass -&gt;"/>
      <sheetName val="101 Reclass to FERC Accnts"/>
      <sheetName val="Backup - Balance Sheets -&gt;"/>
      <sheetName val="NEMO ending 2012.12"/>
      <sheetName val="NEMO ending 2013.09"/>
      <sheetName val="Kirksville ending 2012.12"/>
      <sheetName val="Kirksville ending 2013.09"/>
      <sheetName val="SEMO ending 2012.12"/>
      <sheetName val="SEMO ending 2013.09"/>
      <sheetName val="WEMO ending 2012.12"/>
      <sheetName val="WEMO ending 2013.09"/>
      <sheetName val="SSC ending 2012.12"/>
      <sheetName val="SSC ending 2013.09"/>
      <sheetName val="Backup - Income Statements&gt;&gt;"/>
      <sheetName val="Missouri West - Acct Detail"/>
      <sheetName val="Missouri  SE - Acct Detail"/>
      <sheetName val="Missouri  NE - Acct Detail"/>
      <sheetName val="Missouri Kirksvi - Acct Detail"/>
      <sheetName val="Misc Backup"/>
      <sheetName val="Total Bill Calc (prior case)"/>
      <sheetName val="Noranda &amp; General Mills"/>
      <sheetName val="Composite Income Tax Rate"/>
      <sheetName val="Federal Depr Estimate"/>
      <sheetName val="State Depr Estimate"/>
      <sheetName val="Federal Depr Est GO "/>
      <sheetName val="State Depr Est GO"/>
      <sheetName val="Tax Rates"/>
    </sheetNames>
    <sheetDataSet>
      <sheetData sheetId="0">
        <row r="2">
          <cell r="A2" t="str">
            <v>Liberty Utilities (Midstates Natural Gas) Corp. d/b/a Liberty Utilities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BS"/>
      <sheetName val="TBBS by Segment"/>
      <sheetName val="CY v PY B2T Differences"/>
      <sheetName val="Current Taxable Income TR-02"/>
      <sheetName val="EDE Post Acq RTP"/>
      <sheetName val="Provision to Return CTD"/>
      <sheetName val="PTR CTD - Fixed Assets"/>
      <sheetName val="CO - Carryforwards"/>
      <sheetName val="TR-07 - Fixed Assets"/>
      <sheetName val="TR-14 - Injuries &amp; Damages"/>
      <sheetName val="TR-19 Pension &amp; OPEB"/>
      <sheetName val="TR-19a - SRT 228314"/>
      <sheetName val="TR-19b - Severance"/>
      <sheetName val="Pension GL Activity"/>
      <sheetName val="TR-21 Unit Train lease"/>
      <sheetName val="TR-22 Rate Case Expenses"/>
      <sheetName val="TR-23 Ozark Beach Hydro Relicen"/>
      <sheetName val="TR-24 - Asbury 5 Yr Maintenance"/>
      <sheetName val="TR-25 Deferred Compensation"/>
      <sheetName val="TR-26 SWEPA Book Amortization"/>
      <sheetName val="TR-27 - Bad Debts"/>
      <sheetName val="TR-29 - Gas Company Goodwill"/>
      <sheetName val="TR-36 Interest Hedge"/>
      <sheetName val="TR-37 - Deferred Storm Expenses"/>
      <sheetName val="TR-38 - Deferred Fuel Costs"/>
      <sheetName val="TR-39 Deferred Charges"/>
      <sheetName val="TR-39b - Accts 182, 186 &amp; 254"/>
      <sheetName val="TR-40 - Customer Adv &amp; CIAC"/>
      <sheetName val="TR-43 - Tax Inventory"/>
      <sheetName val="TR-49 - Contributions"/>
      <sheetName val="TR-51 Loss on Reacq Debt"/>
      <sheetName val="TR-55 - Plum Pt Transmission Cr"/>
      <sheetName val="TR-56 TCR Unrealized"/>
      <sheetName val="TR-58 Merger Costs"/>
      <sheetName val="TR-61 - Prepaid Insurance"/>
      <sheetName val="TR-62 - Comm Action Agency Pmts"/>
      <sheetName val="TR-70 - FAS 109 Gross Up 254100"/>
      <sheetName val="TR-R1 - ITC Basis Reduction"/>
      <sheetName val="2018-0 - DTL Activity in 2018"/>
      <sheetName val="2018-1 - reverse dupl entry"/>
      <sheetName val="2018-2 - adj gross up"/>
      <sheetName val="2018-3 - adj gross up for TCJA"/>
      <sheetName val="2018-4 2014-2016 Amd Returns"/>
      <sheetName val="Excess ADIT"/>
      <sheetName val="Reverse EOY TCJA Adjustments"/>
      <sheetName val="Import RTA Adjustment"/>
      <sheetName val="Import CY GL Balances"/>
      <sheetName val="HFM Tie Out"/>
      <sheetName val="Import PY GL Balances"/>
      <sheetName val="Export Book Tax Differences"/>
      <sheetName val="Import PY Book-Tax Differences"/>
      <sheetName val="Tables"/>
      <sheetName val="Export Grouped TBBS"/>
      <sheetName val="Import Provision CTD"/>
      <sheetName val="18-1 - reverse dupl entry"/>
      <sheetName val="18-2 - adj gross up"/>
      <sheetName val="18-0 - DTL Activity in 2018"/>
      <sheetName val="18-3 - adj gross up for TCJA"/>
      <sheetName val="Regulatory Accounts"/>
    </sheetNames>
    <sheetDataSet>
      <sheetData sheetId="0">
        <row r="5">
          <cell r="N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31-18"/>
      <sheetName val="9-30-18"/>
      <sheetName val="6-30-18"/>
      <sheetName val="3-31-18"/>
      <sheetName val="Journal Entry"/>
      <sheetName val="Run Out"/>
      <sheetName val="12-31-17 CORRECTED after TCJA"/>
      <sheetName val="12-31-17 After TCJA"/>
      <sheetName val="12-31-17 Before TCJA"/>
      <sheetName val="General Ledger Detail"/>
      <sheetName val="Journal Entries for 2017 bal"/>
    </sheetNames>
    <sheetDataSet>
      <sheetData sheetId="0"/>
      <sheetData sheetId="1"/>
      <sheetData sheetId="2"/>
      <sheetData sheetId="3">
        <row r="2">
          <cell r="B2">
            <v>43190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BS"/>
      <sheetName val="TBBS by Segment"/>
      <sheetName val="Current Taxable Income TR-02"/>
      <sheetName val="CO - Carryforwards"/>
      <sheetName val="TR-07 - Fixed Assets"/>
      <sheetName val="TR-14 - Injuries &amp; Damages"/>
      <sheetName val="TR-19 Pension &amp; OPEB"/>
      <sheetName val="TR-19a - SRT 228314"/>
      <sheetName val="TR-19b - Severance"/>
      <sheetName val="Pension GL Activity"/>
      <sheetName val="TR-21 Unit Train lease"/>
      <sheetName val="TR-22 Rate Case Expenses"/>
      <sheetName val="TR-23 Ozark Beach Hydro Relicen"/>
      <sheetName val="TR-24 - Asbury 5 Yr Maintenance"/>
      <sheetName val="TR-25 Deferred Compensation"/>
      <sheetName val="TR-26 SWEPA Book Amortization"/>
      <sheetName val="TR-27 - Bad Debts"/>
      <sheetName val="TR-29 - Gas Company Goodwill"/>
      <sheetName val="TR-36 Interest Hedge"/>
      <sheetName val="TR-37 - Deferred Storm Expenses"/>
      <sheetName val="TR-38 - Deferred Fuel Costs"/>
      <sheetName val="TR-39 Deferred Charges"/>
      <sheetName val="TR-39b - Accts 182, 186 &amp; 254"/>
      <sheetName val="TR-40 - Customer Adv &amp; CIAC"/>
      <sheetName val="TR-43 - Tax Inventory"/>
      <sheetName val="TR-49 - Contributions"/>
      <sheetName val="TR-51 Loss on Reacq Debt"/>
      <sheetName val="TR-55 - Plum Pt Transmission Cr"/>
      <sheetName val="TR-56 TCR Unrealized"/>
      <sheetName val="TR-58 Merger Costs"/>
      <sheetName val="TR-61 - Prepaid Insurance"/>
      <sheetName val="TR-62 - Comm Action Agency Pmts"/>
      <sheetName val="TR-70 - FAS 109 Gross Up 254100"/>
      <sheetName val="Reverse EOY TCJA Adjustments"/>
      <sheetName val="2018-0 - DTL Activity in 2018"/>
      <sheetName val="2018-1 - reverse dupl entry"/>
      <sheetName val="2018-2 - adj gross up"/>
      <sheetName val="2018-3 - adj gross up for TCJA"/>
      <sheetName val="Import RTA Adjustment"/>
      <sheetName val="Export Book Tax Differences"/>
      <sheetName val="Import CY GL Balances"/>
      <sheetName val="Import PY GL Balances"/>
    </sheetNames>
    <sheetDataSet>
      <sheetData sheetId="0"/>
      <sheetData sheetId="1"/>
      <sheetData sheetId="2"/>
      <sheetData sheetId="3">
        <row r="1">
          <cell r="B1" t="str">
            <v>No</v>
          </cell>
        </row>
      </sheetData>
      <sheetData sheetId="4">
        <row r="17">
          <cell r="F17">
            <v>795481472.30465221</v>
          </cell>
        </row>
      </sheetData>
      <sheetData sheetId="5"/>
      <sheetData sheetId="6">
        <row r="3">
          <cell r="L3" t="str">
            <v>Transfers</v>
          </cell>
        </row>
        <row r="4">
          <cell r="B4" t="str">
            <v>182306</v>
          </cell>
          <cell r="L4">
            <v>6656674</v>
          </cell>
        </row>
        <row r="5">
          <cell r="B5" t="str">
            <v>182307</v>
          </cell>
          <cell r="L5">
            <v>-239122</v>
          </cell>
        </row>
        <row r="6">
          <cell r="B6" t="str">
            <v>182353</v>
          </cell>
        </row>
        <row r="7">
          <cell r="B7" t="str">
            <v>182356</v>
          </cell>
          <cell r="L7">
            <v>-93012088</v>
          </cell>
        </row>
        <row r="8">
          <cell r="B8" t="str">
            <v>182357</v>
          </cell>
          <cell r="L8">
            <v>-1637819</v>
          </cell>
        </row>
        <row r="9">
          <cell r="B9" t="str">
            <v>182359</v>
          </cell>
        </row>
        <row r="10">
          <cell r="B10" t="str">
            <v>182360</v>
          </cell>
        </row>
        <row r="11">
          <cell r="B11" t="str">
            <v>182367</v>
          </cell>
        </row>
        <row r="12">
          <cell r="B12" t="str">
            <v>182369</v>
          </cell>
        </row>
        <row r="13">
          <cell r="B13" t="str">
            <v>182384</v>
          </cell>
          <cell r="L13">
            <v>86355414</v>
          </cell>
        </row>
        <row r="14">
          <cell r="B14" t="str">
            <v>182385</v>
          </cell>
          <cell r="L14">
            <v>1637819</v>
          </cell>
        </row>
        <row r="15">
          <cell r="B15" t="str">
            <v>186976</v>
          </cell>
        </row>
        <row r="16">
          <cell r="B16" t="str">
            <v>228310</v>
          </cell>
        </row>
        <row r="17">
          <cell r="B17" t="str">
            <v>228311</v>
          </cell>
        </row>
        <row r="18">
          <cell r="B18" t="str">
            <v>228313</v>
          </cell>
        </row>
        <row r="19">
          <cell r="B19" t="str">
            <v>228314</v>
          </cell>
        </row>
        <row r="20">
          <cell r="B20" t="str">
            <v>228319</v>
          </cell>
        </row>
        <row r="21">
          <cell r="B21" t="str">
            <v>242651</v>
          </cell>
        </row>
        <row r="22">
          <cell r="B22" t="str">
            <v>254106</v>
          </cell>
          <cell r="L22">
            <v>-591375</v>
          </cell>
        </row>
        <row r="23">
          <cell r="B23" t="str">
            <v>254108</v>
          </cell>
        </row>
        <row r="24">
          <cell r="B24" t="str">
            <v>254111</v>
          </cell>
        </row>
        <row r="25">
          <cell r="B25" t="str">
            <v>254115</v>
          </cell>
        </row>
        <row r="26">
          <cell r="B26" t="str">
            <v>254116</v>
          </cell>
        </row>
        <row r="27">
          <cell r="B27" t="str">
            <v>254357</v>
          </cell>
          <cell r="L27">
            <v>830497</v>
          </cell>
        </row>
        <row r="28">
          <cell r="L28">
            <v>0</v>
          </cell>
        </row>
      </sheetData>
      <sheetData sheetId="7">
        <row r="19">
          <cell r="E19" t="str">
            <v>Project</v>
          </cell>
          <cell r="G19" t="str">
            <v>Amount</v>
          </cell>
          <cell r="I19" t="str">
            <v>Period</v>
          </cell>
        </row>
        <row r="20">
          <cell r="E20" t="str">
            <v>UTL</v>
          </cell>
          <cell r="G20">
            <v>-808589</v>
          </cell>
          <cell r="I20">
            <v>0</v>
          </cell>
        </row>
        <row r="21">
          <cell r="E21" t="str">
            <v>UTL</v>
          </cell>
          <cell r="G21">
            <v>22602</v>
          </cell>
          <cell r="I21">
            <v>0</v>
          </cell>
        </row>
        <row r="22">
          <cell r="E22" t="str">
            <v>UTL</v>
          </cell>
          <cell r="G22">
            <v>7534</v>
          </cell>
          <cell r="I22">
            <v>1</v>
          </cell>
        </row>
        <row r="23">
          <cell r="E23" t="str">
            <v>SEV</v>
          </cell>
          <cell r="G23">
            <v>-7820693</v>
          </cell>
          <cell r="I23">
            <v>1</v>
          </cell>
        </row>
        <row r="24">
          <cell r="E24" t="str">
            <v>UTL</v>
          </cell>
          <cell r="G24">
            <v>7534</v>
          </cell>
          <cell r="I24">
            <v>2</v>
          </cell>
        </row>
        <row r="25">
          <cell r="E25" t="str">
            <v>SEV</v>
          </cell>
          <cell r="G25">
            <v>-179704</v>
          </cell>
          <cell r="I25">
            <v>2</v>
          </cell>
        </row>
        <row r="26">
          <cell r="E26" t="str">
            <v>UTL</v>
          </cell>
          <cell r="G26">
            <v>7534</v>
          </cell>
          <cell r="I26">
            <v>3</v>
          </cell>
        </row>
        <row r="27">
          <cell r="E27" t="str">
            <v>UTL</v>
          </cell>
          <cell r="G27">
            <v>7534</v>
          </cell>
          <cell r="I27">
            <v>4</v>
          </cell>
        </row>
        <row r="28">
          <cell r="E28" t="str">
            <v>UTL</v>
          </cell>
          <cell r="G28">
            <v>7534</v>
          </cell>
          <cell r="I28">
            <v>5</v>
          </cell>
        </row>
        <row r="29">
          <cell r="E29" t="str">
            <v>UTL</v>
          </cell>
          <cell r="G29">
            <v>7534</v>
          </cell>
          <cell r="I29">
            <v>6</v>
          </cell>
        </row>
        <row r="30">
          <cell r="E30" t="str">
            <v>UTL</v>
          </cell>
          <cell r="G30">
            <v>7534</v>
          </cell>
          <cell r="I30">
            <v>7</v>
          </cell>
        </row>
        <row r="31">
          <cell r="E31" t="str">
            <v>UTL</v>
          </cell>
          <cell r="G31">
            <v>7534</v>
          </cell>
          <cell r="I31">
            <v>8</v>
          </cell>
        </row>
        <row r="32">
          <cell r="E32" t="str">
            <v>UTL</v>
          </cell>
          <cell r="G32">
            <v>7534</v>
          </cell>
          <cell r="I32">
            <v>9</v>
          </cell>
        </row>
        <row r="33">
          <cell r="E33" t="str">
            <v>UTL</v>
          </cell>
          <cell r="G33">
            <v>7534</v>
          </cell>
          <cell r="I33">
            <v>10</v>
          </cell>
        </row>
        <row r="34">
          <cell r="E34" t="str">
            <v>UTL</v>
          </cell>
          <cell r="G34">
            <v>5023.1499999999996</v>
          </cell>
          <cell r="I34">
            <v>11</v>
          </cell>
        </row>
        <row r="35">
          <cell r="E35" t="str">
            <v>UTL</v>
          </cell>
          <cell r="G35">
            <v>2510.85</v>
          </cell>
          <cell r="I35">
            <v>11</v>
          </cell>
        </row>
        <row r="36">
          <cell r="E36" t="str">
            <v>UTL</v>
          </cell>
          <cell r="G36">
            <v>7534</v>
          </cell>
          <cell r="I36">
            <v>12</v>
          </cell>
        </row>
        <row r="40">
          <cell r="E40" t="str">
            <v>Project</v>
          </cell>
          <cell r="G40" t="str">
            <v>Amount</v>
          </cell>
          <cell r="I40" t="str">
            <v>Period</v>
          </cell>
        </row>
        <row r="41">
          <cell r="E41" t="str">
            <v>UTL</v>
          </cell>
          <cell r="G41">
            <v>-90408</v>
          </cell>
          <cell r="I41">
            <v>0</v>
          </cell>
        </row>
        <row r="42">
          <cell r="E42" t="str">
            <v>SEV</v>
          </cell>
          <cell r="G42">
            <v>-130140</v>
          </cell>
          <cell r="I42">
            <v>1</v>
          </cell>
        </row>
        <row r="43">
          <cell r="E43" t="str">
            <v>SEV</v>
          </cell>
          <cell r="G43">
            <v>-9090</v>
          </cell>
          <cell r="I43">
            <v>2</v>
          </cell>
        </row>
        <row r="44">
          <cell r="E44" t="str">
            <v>SEV</v>
          </cell>
          <cell r="G44">
            <v>23892.92</v>
          </cell>
          <cell r="I44">
            <v>10</v>
          </cell>
        </row>
        <row r="45">
          <cell r="E45" t="str">
            <v>SEV</v>
          </cell>
          <cell r="G45">
            <v>-23892.92</v>
          </cell>
          <cell r="I45">
            <v>10</v>
          </cell>
        </row>
      </sheetData>
      <sheetData sheetId="8"/>
      <sheetData sheetId="9"/>
      <sheetData sheetId="10">
        <row r="1">
          <cell r="B1">
            <v>15.71</v>
          </cell>
        </row>
        <row r="5">
          <cell r="B5" t="str">
            <v>Cost</v>
          </cell>
          <cell r="C5" t="str">
            <v>Expense</v>
          </cell>
          <cell r="D5" t="str">
            <v>Value</v>
          </cell>
          <cell r="F5" t="str">
            <v>Cost</v>
          </cell>
          <cell r="G5" t="str">
            <v>Expense</v>
          </cell>
          <cell r="H5" t="str">
            <v>Value</v>
          </cell>
          <cell r="J5" t="str">
            <v>Balance</v>
          </cell>
          <cell r="L5" t="str">
            <v>Payment</v>
          </cell>
          <cell r="M5" t="str">
            <v>Interest</v>
          </cell>
          <cell r="N5" t="str">
            <v>Principal</v>
          </cell>
          <cell r="O5" t="str">
            <v>Balance</v>
          </cell>
          <cell r="Q5" t="str">
            <v>Payment</v>
          </cell>
          <cell r="R5" t="str">
            <v>Interest</v>
          </cell>
          <cell r="S5" t="str">
            <v>Principal</v>
          </cell>
          <cell r="T5" t="str">
            <v>Balance</v>
          </cell>
          <cell r="V5" t="str">
            <v>Balance</v>
          </cell>
          <cell r="X5" t="str">
            <v>&amp; Interest</v>
          </cell>
          <cell r="Y5" t="str">
            <v>Payments</v>
          </cell>
          <cell r="Z5" t="str">
            <v>Income</v>
          </cell>
        </row>
        <row r="6">
          <cell r="A6">
            <v>40178</v>
          </cell>
          <cell r="B6">
            <v>2537524</v>
          </cell>
          <cell r="C6">
            <v>13460.237640568639</v>
          </cell>
          <cell r="D6">
            <v>2524063.7623594315</v>
          </cell>
          <cell r="G6">
            <v>0</v>
          </cell>
          <cell r="H6">
            <v>0</v>
          </cell>
          <cell r="J6">
            <v>2524063.7623594315</v>
          </cell>
          <cell r="O6">
            <v>2537524</v>
          </cell>
          <cell r="V6">
            <v>2537524</v>
          </cell>
          <cell r="X6">
            <v>13460.237640568639</v>
          </cell>
          <cell r="Y6">
            <v>0</v>
          </cell>
          <cell r="Z6">
            <v>13460.237640568639</v>
          </cell>
        </row>
        <row r="7">
          <cell r="A7">
            <v>40543</v>
          </cell>
          <cell r="B7">
            <v>2537524</v>
          </cell>
          <cell r="C7">
            <v>161522.85168682368</v>
          </cell>
          <cell r="D7">
            <v>2362540.9106726078</v>
          </cell>
          <cell r="F7">
            <v>2695800</v>
          </cell>
          <cell r="G7">
            <v>14299.809038828769</v>
          </cell>
          <cell r="H7">
            <v>2681500.1909611714</v>
          </cell>
          <cell r="J7">
            <v>5044041.1016337797</v>
          </cell>
          <cell r="L7">
            <v>250887.78000000006</v>
          </cell>
          <cell r="M7">
            <v>160210.44264260377</v>
          </cell>
          <cell r="N7">
            <v>90677.337357396187</v>
          </cell>
          <cell r="O7">
            <v>2446846.6626426037</v>
          </cell>
          <cell r="Q7">
            <v>0</v>
          </cell>
          <cell r="R7">
            <v>0</v>
          </cell>
          <cell r="S7">
            <v>0</v>
          </cell>
          <cell r="T7">
            <v>2695800</v>
          </cell>
          <cell r="V7">
            <v>5142646.6626426037</v>
          </cell>
          <cell r="X7">
            <v>349493.34100882488</v>
          </cell>
          <cell r="Y7">
            <v>250887.78000000006</v>
          </cell>
          <cell r="Z7">
            <v>98605.561008824821</v>
          </cell>
        </row>
        <row r="8">
          <cell r="A8">
            <v>40908</v>
          </cell>
          <cell r="B8">
            <v>2537524</v>
          </cell>
          <cell r="C8">
            <v>161522.85168682368</v>
          </cell>
          <cell r="D8">
            <v>2201018.0589857842</v>
          </cell>
          <cell r="F8">
            <v>2695800</v>
          </cell>
          <cell r="G8">
            <v>171597.70846594524</v>
          </cell>
          <cell r="H8">
            <v>2509902.482495226</v>
          </cell>
          <cell r="J8">
            <v>4710920.5414810106</v>
          </cell>
          <cell r="L8">
            <v>273695.76000000007</v>
          </cell>
          <cell r="M8">
            <v>167928.64078548862</v>
          </cell>
          <cell r="N8">
            <v>105767.11921451139</v>
          </cell>
          <cell r="O8">
            <v>2341079.5434280923</v>
          </cell>
          <cell r="Q8">
            <v>250235.59</v>
          </cell>
          <cell r="R8">
            <v>145681.19687148012</v>
          </cell>
          <cell r="S8">
            <v>104554.39312851983</v>
          </cell>
          <cell r="T8">
            <v>2591245.6068714801</v>
          </cell>
          <cell r="V8">
            <v>4932325.1502995724</v>
          </cell>
          <cell r="X8">
            <v>996223.73881856247</v>
          </cell>
          <cell r="Y8">
            <v>774819.13000000012</v>
          </cell>
          <cell r="Z8">
            <v>221404.60881856235</v>
          </cell>
        </row>
        <row r="9">
          <cell r="A9">
            <v>41274</v>
          </cell>
          <cell r="B9">
            <v>2537524</v>
          </cell>
          <cell r="C9">
            <v>161522.85168682368</v>
          </cell>
          <cell r="D9">
            <v>2039495.2072989603</v>
          </cell>
          <cell r="F9">
            <v>2695800</v>
          </cell>
          <cell r="G9">
            <v>171597.70846594524</v>
          </cell>
          <cell r="H9">
            <v>2338304.774029281</v>
          </cell>
          <cell r="J9">
            <v>4377799.9813282415</v>
          </cell>
          <cell r="L9">
            <v>273695.76000000007</v>
          </cell>
          <cell r="M9">
            <v>160282.7271855404</v>
          </cell>
          <cell r="N9">
            <v>113413.03281445958</v>
          </cell>
          <cell r="O9">
            <v>2227666.5106136329</v>
          </cell>
          <cell r="Q9">
            <v>272984.27999999997</v>
          </cell>
          <cell r="R9">
            <v>152188.73731226873</v>
          </cell>
          <cell r="S9">
            <v>120795.54268773124</v>
          </cell>
          <cell r="T9">
            <v>2470450.0641837488</v>
          </cell>
          <cell r="V9">
            <v>4698116.5747973816</v>
          </cell>
          <cell r="X9">
            <v>1641815.7634691405</v>
          </cell>
          <cell r="Y9">
            <v>1321499.1700000004</v>
          </cell>
          <cell r="Z9">
            <v>320316.59346914012</v>
          </cell>
        </row>
        <row r="10">
          <cell r="A10">
            <v>41639</v>
          </cell>
          <cell r="B10">
            <v>2537524</v>
          </cell>
          <cell r="C10">
            <v>161522.85168682368</v>
          </cell>
          <cell r="D10">
            <v>1877972.3556121367</v>
          </cell>
          <cell r="F10">
            <v>2695800</v>
          </cell>
          <cell r="G10">
            <v>171597.70846594524</v>
          </cell>
          <cell r="H10">
            <v>2166707.0655633355</v>
          </cell>
          <cell r="J10">
            <v>4044679.4211754724</v>
          </cell>
          <cell r="L10">
            <v>273695.76000000007</v>
          </cell>
          <cell r="M10">
            <v>152084.08987323218</v>
          </cell>
          <cell r="N10">
            <v>121611.67012676779</v>
          </cell>
          <cell r="O10">
            <v>2106054.840486865</v>
          </cell>
          <cell r="Q10">
            <v>272984.27999999997</v>
          </cell>
          <cell r="R10">
            <v>144738.3325563047</v>
          </cell>
          <cell r="S10">
            <v>128245.94744369527</v>
          </cell>
          <cell r="T10">
            <v>2342204.1167400535</v>
          </cell>
          <cell r="V10">
            <v>4448258.957226919</v>
          </cell>
          <cell r="X10">
            <v>2271758.7460514461</v>
          </cell>
          <cell r="Y10">
            <v>1868179.2100000002</v>
          </cell>
          <cell r="Z10">
            <v>403579.53605144587</v>
          </cell>
        </row>
        <row r="11">
          <cell r="A11">
            <v>42004</v>
          </cell>
          <cell r="B11">
            <v>2537524</v>
          </cell>
          <cell r="C11">
            <v>161522.85168682368</v>
          </cell>
          <cell r="D11">
            <v>1716449.503925313</v>
          </cell>
          <cell r="F11">
            <v>2695800</v>
          </cell>
          <cell r="G11">
            <v>171597.70846594524</v>
          </cell>
          <cell r="H11">
            <v>1995109.3570973903</v>
          </cell>
          <cell r="J11">
            <v>3711558.8610227033</v>
          </cell>
          <cell r="L11">
            <v>273695.76000000007</v>
          </cell>
          <cell r="M11">
            <v>143292.77240670621</v>
          </cell>
          <cell r="N11">
            <v>130402.98759329379</v>
          </cell>
          <cell r="O11">
            <v>1975651.8528935711</v>
          </cell>
          <cell r="Q11">
            <v>272984.27999999997</v>
          </cell>
          <cell r="R11">
            <v>136828.40313748797</v>
          </cell>
          <cell r="S11">
            <v>136155.87686251203</v>
          </cell>
          <cell r="T11">
            <v>2206048.2398775415</v>
          </cell>
          <cell r="V11">
            <v>4181700.0927711129</v>
          </cell>
          <cell r="X11">
            <v>2885000.4817484096</v>
          </cell>
          <cell r="Y11">
            <v>2414859.25</v>
          </cell>
          <cell r="Z11">
            <v>470141.23174840957</v>
          </cell>
        </row>
        <row r="12">
          <cell r="A12">
            <v>42369</v>
          </cell>
          <cell r="B12">
            <v>2537524</v>
          </cell>
          <cell r="C12">
            <v>161522.85168682368</v>
          </cell>
          <cell r="D12">
            <v>1554926.6522384894</v>
          </cell>
          <cell r="F12">
            <v>2695800</v>
          </cell>
          <cell r="G12">
            <v>171597.70846594524</v>
          </cell>
          <cell r="H12">
            <v>1823511.6486314451</v>
          </cell>
          <cell r="J12">
            <v>3378438.3008699343</v>
          </cell>
          <cell r="L12">
            <v>273695.76000000007</v>
          </cell>
          <cell r="M12">
            <v>133865.92988969228</v>
          </cell>
          <cell r="N12">
            <v>139829.8301103077</v>
          </cell>
          <cell r="O12">
            <v>1835822.0227832634</v>
          </cell>
          <cell r="Q12">
            <v>272984.27999999997</v>
          </cell>
          <cell r="R12">
            <v>128430.606580116</v>
          </cell>
          <cell r="S12">
            <v>144553.67341988397</v>
          </cell>
          <cell r="T12">
            <v>2061494.5664576576</v>
          </cell>
          <cell r="V12">
            <v>3897316.5892409207</v>
          </cell>
          <cell r="X12">
            <v>3480417.5783709865</v>
          </cell>
          <cell r="Y12">
            <v>2961539.29</v>
          </cell>
          <cell r="Z12">
            <v>518878.28837098647</v>
          </cell>
        </row>
        <row r="13">
          <cell r="A13">
            <v>42735</v>
          </cell>
          <cell r="B13">
            <v>2537524</v>
          </cell>
          <cell r="C13">
            <v>161522.85168682368</v>
          </cell>
          <cell r="D13">
            <v>1393403.8005516657</v>
          </cell>
          <cell r="F13">
            <v>2695800</v>
          </cell>
          <cell r="G13">
            <v>171597.70846594524</v>
          </cell>
          <cell r="H13">
            <v>1651913.9401654999</v>
          </cell>
          <cell r="J13">
            <v>3045317.7407171656</v>
          </cell>
          <cell r="L13">
            <v>273695.76000000007</v>
          </cell>
          <cell r="M13">
            <v>123757.6201649045</v>
          </cell>
          <cell r="N13">
            <v>149938.13983509553</v>
          </cell>
          <cell r="O13">
            <v>1685883.8829481679</v>
          </cell>
          <cell r="Q13">
            <v>272984.27999999997</v>
          </cell>
          <cell r="R13">
            <v>119514.85230660209</v>
          </cell>
          <cell r="S13">
            <v>153469.42769339791</v>
          </cell>
          <cell r="T13">
            <v>1908025.1387642596</v>
          </cell>
          <cell r="V13">
            <v>3593909.0217124275</v>
          </cell>
          <cell r="X13">
            <v>4056810.6109952619</v>
          </cell>
          <cell r="Y13">
            <v>3508219.33</v>
          </cell>
          <cell r="Z13">
            <v>548591.28099526186</v>
          </cell>
        </row>
        <row r="14">
          <cell r="A14">
            <v>43100</v>
          </cell>
          <cell r="B14">
            <v>2537524</v>
          </cell>
          <cell r="C14">
            <v>161522.85168682368</v>
          </cell>
          <cell r="D14">
            <v>1231880.9488648421</v>
          </cell>
          <cell r="F14">
            <v>2695800</v>
          </cell>
          <cell r="G14">
            <v>171597.70846594524</v>
          </cell>
          <cell r="H14">
            <v>1480316.2316995547</v>
          </cell>
          <cell r="J14">
            <v>2712197.180564397</v>
          </cell>
          <cell r="L14">
            <v>272006.27999999997</v>
          </cell>
          <cell r="M14">
            <v>112095.69999999998</v>
          </cell>
          <cell r="N14">
            <v>159910.57999999999</v>
          </cell>
          <cell r="O14">
            <v>1525973.3029481678</v>
          </cell>
          <cell r="Q14">
            <v>272984.27999999997</v>
          </cell>
          <cell r="R14">
            <v>110049.19381837625</v>
          </cell>
          <cell r="S14">
            <v>162935.08618162372</v>
          </cell>
          <cell r="T14">
            <v>1745090.052582636</v>
          </cell>
          <cell r="V14">
            <v>3271063.355530804</v>
          </cell>
          <cell r="X14">
            <v>4612076.0649664067</v>
          </cell>
          <cell r="Y14">
            <v>4053209.89</v>
          </cell>
          <cell r="Z14">
            <v>558866.17496640654</v>
          </cell>
        </row>
        <row r="15">
          <cell r="A15">
            <v>43039</v>
          </cell>
          <cell r="K15" t="str">
            <v>@</v>
          </cell>
          <cell r="L15">
            <v>70749</v>
          </cell>
          <cell r="N15">
            <v>70749</v>
          </cell>
          <cell r="O15">
            <v>1455224.3029481678</v>
          </cell>
        </row>
        <row r="16">
          <cell r="A16">
            <v>43465</v>
          </cell>
          <cell r="B16">
            <v>2537524</v>
          </cell>
          <cell r="C16">
            <v>161522.85168682368</v>
          </cell>
          <cell r="D16">
            <v>1070358.0971780184</v>
          </cell>
          <cell r="F16">
            <v>2695800</v>
          </cell>
          <cell r="G16">
            <v>171597.70846594524</v>
          </cell>
          <cell r="H16">
            <v>1308718.5232336095</v>
          </cell>
          <cell r="J16">
            <v>2379076.6204116279</v>
          </cell>
          <cell r="L16">
            <v>263558.88</v>
          </cell>
          <cell r="M16">
            <v>96575.86</v>
          </cell>
          <cell r="N16">
            <v>166983.01999999999</v>
          </cell>
          <cell r="O16">
            <v>1288241.2829481678</v>
          </cell>
          <cell r="Q16">
            <v>272984.27999999997</v>
          </cell>
          <cell r="R16">
            <v>99999.714226740049</v>
          </cell>
          <cell r="S16">
            <v>172984.56577325994</v>
          </cell>
          <cell r="T16">
            <v>1572105.4868093762</v>
          </cell>
          <cell r="V16">
            <v>2860346.7697575437</v>
          </cell>
          <cell r="X16">
            <v>5141772.1993459156</v>
          </cell>
          <cell r="Y16">
            <v>4660502.05</v>
          </cell>
          <cell r="Z16">
            <v>481270.14934591576</v>
          </cell>
        </row>
        <row r="17">
          <cell r="A17">
            <v>43830</v>
          </cell>
          <cell r="B17">
            <v>2537524</v>
          </cell>
          <cell r="C17">
            <v>161522.85168682368</v>
          </cell>
          <cell r="D17">
            <v>908835.24549119477</v>
          </cell>
          <cell r="F17">
            <v>2695800</v>
          </cell>
          <cell r="G17">
            <v>171597.70846594524</v>
          </cell>
          <cell r="H17">
            <v>1137120.8147676643</v>
          </cell>
          <cell r="J17">
            <v>2045956.0602588591</v>
          </cell>
          <cell r="L17">
            <v>263558.88</v>
          </cell>
          <cell r="M17">
            <v>84504.65</v>
          </cell>
          <cell r="N17">
            <v>179054.23</v>
          </cell>
          <cell r="O17">
            <v>1109187.0529481678</v>
          </cell>
          <cell r="Q17">
            <v>272984.27999999997</v>
          </cell>
          <cell r="R17">
            <v>89330.404723514788</v>
          </cell>
          <cell r="S17">
            <v>183653.87527648523</v>
          </cell>
          <cell r="T17">
            <v>1388451.6115328909</v>
          </cell>
          <cell r="V17">
            <v>2497638.6644810587</v>
          </cell>
          <cell r="X17">
            <v>5648727.8142221989</v>
          </cell>
          <cell r="Y17">
            <v>5197045.209999999</v>
          </cell>
          <cell r="Z17">
            <v>451682.60422219988</v>
          </cell>
        </row>
        <row r="18">
          <cell r="A18">
            <v>44196</v>
          </cell>
          <cell r="B18">
            <v>2537524</v>
          </cell>
          <cell r="C18">
            <v>161522.85168682368</v>
          </cell>
          <cell r="D18">
            <v>747312.39380437112</v>
          </cell>
          <cell r="F18">
            <v>2695800</v>
          </cell>
          <cell r="G18">
            <v>171597.70846594524</v>
          </cell>
          <cell r="H18">
            <v>965523.10630171909</v>
          </cell>
          <cell r="J18">
            <v>1712835.5001060902</v>
          </cell>
          <cell r="L18">
            <v>263558.88</v>
          </cell>
          <cell r="M18">
            <v>71560.800000000003</v>
          </cell>
          <cell r="N18">
            <v>191998.07999999999</v>
          </cell>
          <cell r="O18">
            <v>917188.97294816782</v>
          </cell>
          <cell r="Q18">
            <v>272984.27999999997</v>
          </cell>
          <cell r="R18">
            <v>78003.03555602541</v>
          </cell>
          <cell r="S18">
            <v>194981.24444397454</v>
          </cell>
          <cell r="T18">
            <v>1193470.3670889165</v>
          </cell>
          <cell r="V18">
            <v>2110659.3400370842</v>
          </cell>
          <cell r="X18">
            <v>6131412.2099309936</v>
          </cell>
          <cell r="Y18">
            <v>5733588.3699999992</v>
          </cell>
          <cell r="Z18">
            <v>397823.83993099444</v>
          </cell>
        </row>
        <row r="19">
          <cell r="A19">
            <v>44561</v>
          </cell>
          <cell r="B19">
            <v>2537524</v>
          </cell>
          <cell r="C19">
            <v>161522.85168682368</v>
          </cell>
          <cell r="D19">
            <v>585789.54211754748</v>
          </cell>
          <cell r="F19">
            <v>2695800</v>
          </cell>
          <cell r="G19">
            <v>171597.70846594524</v>
          </cell>
          <cell r="H19">
            <v>793925.39783577388</v>
          </cell>
          <cell r="J19">
            <v>1379714.9399533214</v>
          </cell>
          <cell r="L19">
            <v>263558.88</v>
          </cell>
          <cell r="M19">
            <v>57681.25</v>
          </cell>
          <cell r="N19">
            <v>205877.63</v>
          </cell>
          <cell r="O19">
            <v>711311.34294816782</v>
          </cell>
          <cell r="Q19">
            <v>272984.27999999997</v>
          </cell>
          <cell r="R19">
            <v>65977.019044103945</v>
          </cell>
          <cell r="S19">
            <v>207007.26095589602</v>
          </cell>
          <cell r="T19">
            <v>986463.10613302048</v>
          </cell>
          <cell r="V19">
            <v>1697774.4490811883</v>
          </cell>
          <cell r="X19">
            <v>6588191.0391278667</v>
          </cell>
          <cell r="Y19">
            <v>6270131.5299999993</v>
          </cell>
          <cell r="Z19">
            <v>318059.50912786741</v>
          </cell>
        </row>
        <row r="20">
          <cell r="A20">
            <v>44926</v>
          </cell>
          <cell r="B20">
            <v>2537524</v>
          </cell>
          <cell r="C20">
            <v>161522.85168682368</v>
          </cell>
          <cell r="D20">
            <v>424266.6904307236</v>
          </cell>
          <cell r="F20">
            <v>2695800</v>
          </cell>
          <cell r="G20">
            <v>171597.70846594524</v>
          </cell>
          <cell r="H20">
            <v>622327.68936982867</v>
          </cell>
          <cell r="J20">
            <v>1046594.3798005523</v>
          </cell>
          <cell r="L20">
            <v>263558.88</v>
          </cell>
          <cell r="M20">
            <v>42798.33</v>
          </cell>
          <cell r="N20">
            <v>220760.55</v>
          </cell>
          <cell r="O20">
            <v>490550.79294816783</v>
          </cell>
          <cell r="Q20">
            <v>272984.27999999997</v>
          </cell>
          <cell r="R20">
            <v>53209.26414828081</v>
          </cell>
          <cell r="S20">
            <v>219775.01585171913</v>
          </cell>
          <cell r="T20">
            <v>766688.09028130141</v>
          </cell>
          <cell r="V20">
            <v>1257238.8832294692</v>
          </cell>
          <cell r="X20">
            <v>7017319.1934289169</v>
          </cell>
          <cell r="Y20">
            <v>6806674.6899999985</v>
          </cell>
          <cell r="Z20">
            <v>210644.50342891831</v>
          </cell>
        </row>
        <row r="21">
          <cell r="A21">
            <v>45291</v>
          </cell>
          <cell r="B21">
            <v>2537524</v>
          </cell>
          <cell r="C21">
            <v>161522.85168682368</v>
          </cell>
          <cell r="D21">
            <v>262743.83874389995</v>
          </cell>
          <cell r="F21">
            <v>2695800</v>
          </cell>
          <cell r="G21">
            <v>171597.70846594524</v>
          </cell>
          <cell r="H21">
            <v>450729.98090388346</v>
          </cell>
          <cell r="J21">
            <v>713473.81964778341</v>
          </cell>
          <cell r="L21">
            <v>263558.88</v>
          </cell>
          <cell r="M21">
            <v>26839.54</v>
          </cell>
          <cell r="N21">
            <v>236719.34</v>
          </cell>
          <cell r="O21">
            <v>253831.45294816783</v>
          </cell>
          <cell r="Q21">
            <v>272984.27999999997</v>
          </cell>
          <cell r="R21">
            <v>39654.022068061073</v>
          </cell>
          <cell r="S21">
            <v>233330.25793193889</v>
          </cell>
          <cell r="T21">
            <v>533357.83234936255</v>
          </cell>
          <cell r="V21">
            <v>787189.28529753035</v>
          </cell>
          <cell r="X21">
            <v>7416933.3156497469</v>
          </cell>
          <cell r="Y21">
            <v>7343217.8499999978</v>
          </cell>
          <cell r="Z21">
            <v>73715.465649749152</v>
          </cell>
        </row>
        <row r="22">
          <cell r="A22">
            <v>45657</v>
          </cell>
          <cell r="B22">
            <v>2537524</v>
          </cell>
          <cell r="C22">
            <v>161522.85168682368</v>
          </cell>
          <cell r="D22">
            <v>101220.9870570763</v>
          </cell>
          <cell r="F22">
            <v>2695800</v>
          </cell>
          <cell r="G22">
            <v>171597.70846594524</v>
          </cell>
          <cell r="H22">
            <v>279132.27243793802</v>
          </cell>
          <cell r="J22">
            <v>380353.25949501432</v>
          </cell>
          <cell r="L22">
            <v>263558.88</v>
          </cell>
          <cell r="M22">
            <v>9727.08</v>
          </cell>
          <cell r="N22">
            <v>253831.8</v>
          </cell>
          <cell r="O22">
            <v>-0.34705183215555735</v>
          </cell>
          <cell r="Q22">
            <v>272984.27999999997</v>
          </cell>
          <cell r="R22">
            <v>25262.722317039774</v>
          </cell>
          <cell r="S22">
            <v>247721.55768296024</v>
          </cell>
          <cell r="T22">
            <v>285636.27466640231</v>
          </cell>
          <cell r="V22">
            <v>285635.92761457013</v>
          </cell>
          <cell r="X22">
            <v>7785043.6781195551</v>
          </cell>
          <cell r="Y22">
            <v>7879761.0099999979</v>
          </cell>
          <cell r="Z22">
            <v>-94717.331880442798</v>
          </cell>
        </row>
        <row r="23">
          <cell r="A23">
            <v>46022</v>
          </cell>
          <cell r="B23">
            <v>2537524</v>
          </cell>
          <cell r="C23">
            <v>101220.9870570763</v>
          </cell>
          <cell r="D23">
            <v>0</v>
          </cell>
          <cell r="F23">
            <v>2695800</v>
          </cell>
          <cell r="G23">
            <v>171597.70846594524</v>
          </cell>
          <cell r="H23">
            <v>107534.56397199258</v>
          </cell>
          <cell r="J23">
            <v>107534.56397199258</v>
          </cell>
          <cell r="L23">
            <v>0</v>
          </cell>
          <cell r="M23">
            <v>0</v>
          </cell>
          <cell r="N23">
            <v>0</v>
          </cell>
          <cell r="O23">
            <v>-0.34705183215555735</v>
          </cell>
          <cell r="Q23">
            <v>272984.27999999997</v>
          </cell>
          <cell r="R23">
            <v>9983.7986874893704</v>
          </cell>
          <cell r="S23">
            <v>263000.48131251062</v>
          </cell>
          <cell r="T23">
            <v>22635.793353891699</v>
          </cell>
          <cell r="V23">
            <v>22635.446302059543</v>
          </cell>
          <cell r="X23">
            <v>8067846.1723300666</v>
          </cell>
          <cell r="Y23">
            <v>8152745.2899999972</v>
          </cell>
          <cell r="Z23">
            <v>-84899.117669930682</v>
          </cell>
        </row>
        <row r="24">
          <cell r="A24">
            <v>46387</v>
          </cell>
          <cell r="B24">
            <v>2537524</v>
          </cell>
          <cell r="C24">
            <v>0</v>
          </cell>
          <cell r="D24">
            <v>0</v>
          </cell>
          <cell r="F24">
            <v>2695800</v>
          </cell>
          <cell r="G24">
            <v>107534.56397199258</v>
          </cell>
          <cell r="H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-0.34705183215555735</v>
          </cell>
          <cell r="Q24">
            <v>22748.69</v>
          </cell>
          <cell r="R24">
            <v>113.17756218842271</v>
          </cell>
          <cell r="S24">
            <v>22635.512437811576</v>
          </cell>
          <cell r="T24">
            <v>0.28091608012255165</v>
          </cell>
          <cell r="V24">
            <v>-6.6135752033005701E-2</v>
          </cell>
          <cell r="X24">
            <v>8175493.9138642475</v>
          </cell>
          <cell r="Y24">
            <v>8175493.9799999977</v>
          </cell>
          <cell r="Z24">
            <v>-6.6135750152170658E-2</v>
          </cell>
        </row>
        <row r="25">
          <cell r="B25">
            <v>2537524</v>
          </cell>
          <cell r="C25">
            <v>2537524</v>
          </cell>
          <cell r="D25">
            <v>0</v>
          </cell>
          <cell r="F25">
            <v>2695800</v>
          </cell>
          <cell r="G25">
            <v>2695800</v>
          </cell>
          <cell r="H25">
            <v>0</v>
          </cell>
          <cell r="J25">
            <v>0</v>
          </cell>
          <cell r="L25">
            <v>4080729.7799999993</v>
          </cell>
          <cell r="M25">
            <v>1543205.4329481681</v>
          </cell>
          <cell r="N25">
            <v>2537524.3470518319</v>
          </cell>
          <cell r="Q25">
            <v>4094764.1999999983</v>
          </cell>
          <cell r="R25">
            <v>1398964.4809160794</v>
          </cell>
          <cell r="S25">
            <v>2695799.7190839201</v>
          </cell>
          <cell r="X25">
            <v>-6.6135750152170658E-2</v>
          </cell>
          <cell r="Y25" t="str">
            <v>OK!</v>
          </cell>
        </row>
        <row r="26">
          <cell r="N26" t="str">
            <v>OK!</v>
          </cell>
          <cell r="S26" t="str">
            <v>OK!</v>
          </cell>
        </row>
        <row r="27">
          <cell r="A27">
            <v>1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  <cell r="K27">
            <v>11</v>
          </cell>
          <cell r="L27">
            <v>12</v>
          </cell>
          <cell r="M27">
            <v>13</v>
          </cell>
          <cell r="N27">
            <v>14</v>
          </cell>
          <cell r="O27">
            <v>15</v>
          </cell>
          <cell r="P27">
            <v>16</v>
          </cell>
          <cell r="Q27">
            <v>17</v>
          </cell>
          <cell r="R27">
            <v>18</v>
          </cell>
          <cell r="S27">
            <v>19</v>
          </cell>
          <cell r="T27">
            <v>20</v>
          </cell>
          <cell r="U27">
            <v>21</v>
          </cell>
          <cell r="V27">
            <v>22</v>
          </cell>
          <cell r="W27">
            <v>23</v>
          </cell>
          <cell r="X27">
            <v>24</v>
          </cell>
          <cell r="Y27">
            <v>25</v>
          </cell>
          <cell r="Z27">
            <v>26</v>
          </cell>
        </row>
      </sheetData>
      <sheetData sheetId="11"/>
      <sheetData sheetId="12"/>
      <sheetData sheetId="13"/>
      <sheetData sheetId="14">
        <row r="19">
          <cell r="G19">
            <v>-339595.22</v>
          </cell>
        </row>
      </sheetData>
      <sheetData sheetId="15"/>
      <sheetData sheetId="16"/>
      <sheetData sheetId="17">
        <row r="29">
          <cell r="D29">
            <v>9685079</v>
          </cell>
        </row>
      </sheetData>
      <sheetData sheetId="18"/>
      <sheetData sheetId="19"/>
      <sheetData sheetId="20">
        <row r="7">
          <cell r="H7">
            <v>0</v>
          </cell>
        </row>
      </sheetData>
      <sheetData sheetId="21"/>
      <sheetData sheetId="22"/>
      <sheetData sheetId="23"/>
      <sheetData sheetId="24">
        <row r="42">
          <cell r="M42">
            <v>562013</v>
          </cell>
        </row>
      </sheetData>
      <sheetData sheetId="25"/>
      <sheetData sheetId="26"/>
      <sheetData sheetId="27"/>
      <sheetData sheetId="28"/>
      <sheetData sheetId="29"/>
      <sheetData sheetId="30">
        <row r="6">
          <cell r="L6">
            <v>417666.25</v>
          </cell>
        </row>
      </sheetData>
      <sheetData sheetId="31"/>
      <sheetData sheetId="32">
        <row r="9">
          <cell r="G9">
            <v>-11170468.099333739</v>
          </cell>
        </row>
      </sheetData>
      <sheetData sheetId="33">
        <row r="5">
          <cell r="D5" t="str">
            <v>Dr.</v>
          </cell>
        </row>
        <row r="6">
          <cell r="B6" t="str">
            <v>Account</v>
          </cell>
          <cell r="D6" t="str">
            <v>(Cr.)</v>
          </cell>
        </row>
        <row r="7">
          <cell r="B7" t="str">
            <v>190112</v>
          </cell>
          <cell r="D7">
            <v>1714286.6552891969</v>
          </cell>
        </row>
        <row r="8">
          <cell r="B8" t="str">
            <v>190113</v>
          </cell>
          <cell r="D8">
            <v>0</v>
          </cell>
        </row>
        <row r="9">
          <cell r="B9" t="str">
            <v>190114</v>
          </cell>
          <cell r="D9">
            <v>-2590969.0313732764</v>
          </cell>
        </row>
        <row r="10">
          <cell r="B10" t="str">
            <v>190122</v>
          </cell>
          <cell r="D10">
            <v>-1193.4700052130684</v>
          </cell>
        </row>
        <row r="11">
          <cell r="B11" t="str">
            <v>190123</v>
          </cell>
          <cell r="D11">
            <v>-348338.43029251462</v>
          </cell>
        </row>
        <row r="12">
          <cell r="B12" t="str">
            <v>190124</v>
          </cell>
          <cell r="D12">
            <v>2235228.4301724434</v>
          </cell>
        </row>
        <row r="13">
          <cell r="B13" t="str">
            <v>190125</v>
          </cell>
          <cell r="D13">
            <v>0</v>
          </cell>
        </row>
        <row r="14">
          <cell r="B14" t="str">
            <v>190211</v>
          </cell>
          <cell r="D14">
            <v>0</v>
          </cell>
        </row>
        <row r="15">
          <cell r="B15" t="str">
            <v>190230</v>
          </cell>
          <cell r="D15">
            <v>0</v>
          </cell>
        </row>
        <row r="16">
          <cell r="B16" t="str">
            <v>190260</v>
          </cell>
          <cell r="D16">
            <v>-60049.410632393978</v>
          </cell>
        </row>
        <row r="17">
          <cell r="B17" t="str">
            <v>190310</v>
          </cell>
          <cell r="D17">
            <v>-3439490.0578406453</v>
          </cell>
        </row>
        <row r="18">
          <cell r="B18" t="str">
            <v>190320</v>
          </cell>
          <cell r="D18">
            <v>0</v>
          </cell>
        </row>
        <row r="19">
          <cell r="B19" t="str">
            <v>190330</v>
          </cell>
          <cell r="D19">
            <v>203744.379004494</v>
          </cell>
        </row>
        <row r="20">
          <cell r="B20" t="str">
            <v>190331</v>
          </cell>
          <cell r="D20">
            <v>2403099.5975647122</v>
          </cell>
        </row>
        <row r="21">
          <cell r="B21" t="str">
            <v>190340</v>
          </cell>
          <cell r="D21">
            <v>-5750400.6988427658</v>
          </cell>
        </row>
        <row r="22">
          <cell r="B22" t="str">
            <v>190350</v>
          </cell>
          <cell r="D22">
            <v>0</v>
          </cell>
        </row>
        <row r="23">
          <cell r="B23" t="str">
            <v>190356</v>
          </cell>
          <cell r="D23">
            <v>0</v>
          </cell>
        </row>
        <row r="24">
          <cell r="B24" t="str">
            <v>190410</v>
          </cell>
          <cell r="D24">
            <v>-79334.095058031322</v>
          </cell>
        </row>
        <row r="25">
          <cell r="B25" t="str">
            <v>190420</v>
          </cell>
          <cell r="D25">
            <v>-63707.206654942944</v>
          </cell>
        </row>
        <row r="26">
          <cell r="B26" t="str">
            <v>190430</v>
          </cell>
          <cell r="D26">
            <v>-775118.62439480377</v>
          </cell>
        </row>
        <row r="27">
          <cell r="B27" t="str">
            <v>190440</v>
          </cell>
          <cell r="D27">
            <v>-35082.969108472171</v>
          </cell>
        </row>
        <row r="28">
          <cell r="B28" t="str">
            <v>190450</v>
          </cell>
          <cell r="D28">
            <v>-216487.81511667423</v>
          </cell>
        </row>
        <row r="29">
          <cell r="B29" t="str">
            <v>254100</v>
          </cell>
          <cell r="D29">
            <v>0</v>
          </cell>
        </row>
        <row r="30">
          <cell r="B30" t="str">
            <v>282100</v>
          </cell>
          <cell r="D30">
            <v>139672231.53579366</v>
          </cell>
        </row>
        <row r="31">
          <cell r="B31" t="str">
            <v>282120</v>
          </cell>
          <cell r="D31">
            <v>211317.72070123802</v>
          </cell>
        </row>
        <row r="32">
          <cell r="B32" t="str">
            <v>282130</v>
          </cell>
          <cell r="D32">
            <v>0</v>
          </cell>
        </row>
        <row r="33">
          <cell r="B33" t="str">
            <v>282135</v>
          </cell>
          <cell r="D33">
            <v>0</v>
          </cell>
        </row>
        <row r="34">
          <cell r="B34" t="str">
            <v>282140</v>
          </cell>
          <cell r="D34">
            <v>48286.188559763672</v>
          </cell>
        </row>
        <row r="35">
          <cell r="B35" t="str">
            <v>282150</v>
          </cell>
          <cell r="D35">
            <v>110858.72288839222</v>
          </cell>
        </row>
        <row r="36">
          <cell r="B36" t="str">
            <v>283100</v>
          </cell>
          <cell r="D36">
            <v>15411.596479557615</v>
          </cell>
        </row>
        <row r="37">
          <cell r="B37" t="str">
            <v>283103</v>
          </cell>
          <cell r="D37">
            <v>1325915.2802177663</v>
          </cell>
        </row>
        <row r="38">
          <cell r="B38" t="str">
            <v>283116</v>
          </cell>
          <cell r="D38">
            <v>1763359.8314345172</v>
          </cell>
        </row>
        <row r="39">
          <cell r="B39" t="str">
            <v>283123</v>
          </cell>
          <cell r="D39">
            <v>113552.59580232223</v>
          </cell>
        </row>
        <row r="40">
          <cell r="B40" t="str">
            <v>283139</v>
          </cell>
          <cell r="D40">
            <v>1563299.5557733336</v>
          </cell>
        </row>
        <row r="41">
          <cell r="B41" t="str">
            <v>283355</v>
          </cell>
          <cell r="D41">
            <v>0</v>
          </cell>
        </row>
        <row r="42">
          <cell r="B42" t="str">
            <v>283366</v>
          </cell>
          <cell r="D42">
            <v>0</v>
          </cell>
        </row>
        <row r="43">
          <cell r="B43" t="str">
            <v>283400</v>
          </cell>
          <cell r="D43">
            <v>1188053.6873472692</v>
          </cell>
        </row>
        <row r="44">
          <cell r="B44" t="str">
            <v>283900</v>
          </cell>
          <cell r="D44">
            <v>999688.9602185511</v>
          </cell>
        </row>
        <row r="45">
          <cell r="B45" t="str">
            <v>283914</v>
          </cell>
          <cell r="D45">
            <v>0</v>
          </cell>
        </row>
        <row r="46">
          <cell r="B46" t="str">
            <v>283915</v>
          </cell>
          <cell r="D46">
            <v>0</v>
          </cell>
        </row>
        <row r="47">
          <cell r="B47" t="str">
            <v>283917</v>
          </cell>
          <cell r="D47">
            <v>0</v>
          </cell>
        </row>
        <row r="48">
          <cell r="B48" t="str">
            <v>283921</v>
          </cell>
          <cell r="D48">
            <v>45594.073824537962</v>
          </cell>
        </row>
        <row r="49">
          <cell r="B49" t="str">
            <v>283924</v>
          </cell>
          <cell r="D49">
            <v>0</v>
          </cell>
        </row>
        <row r="50">
          <cell r="B50" t="str">
            <v>282200</v>
          </cell>
          <cell r="D50">
            <v>604034.57169589424</v>
          </cell>
        </row>
        <row r="51">
          <cell r="B51" t="str">
            <v>254430</v>
          </cell>
          <cell r="D51">
            <v>-140857791.57344794</v>
          </cell>
        </row>
        <row r="53">
          <cell r="B53" t="str">
            <v>190117</v>
          </cell>
          <cell r="D53">
            <v>60749.309548266028</v>
          </cell>
        </row>
        <row r="54">
          <cell r="B54" t="str">
            <v>190124</v>
          </cell>
          <cell r="D54">
            <v>-37131.230959012624</v>
          </cell>
        </row>
        <row r="55">
          <cell r="B55" t="str">
            <v>190126</v>
          </cell>
          <cell r="D55">
            <v>0</v>
          </cell>
        </row>
        <row r="56">
          <cell r="B56" t="str">
            <v>190331</v>
          </cell>
          <cell r="D56">
            <v>-62655.868077623425</v>
          </cell>
        </row>
        <row r="57">
          <cell r="B57" t="str">
            <v>190340</v>
          </cell>
          <cell r="D57">
            <v>-3569.4981965061106</v>
          </cell>
        </row>
        <row r="58">
          <cell r="B58" t="str">
            <v>190356</v>
          </cell>
          <cell r="D58">
            <v>0</v>
          </cell>
        </row>
        <row r="59">
          <cell r="B59" t="str">
            <v>282300</v>
          </cell>
          <cell r="D59">
            <v>2568812.0875230171</v>
          </cell>
        </row>
        <row r="60">
          <cell r="B60" t="str">
            <v>283126</v>
          </cell>
          <cell r="D60">
            <v>0</v>
          </cell>
        </row>
        <row r="61">
          <cell r="B61" t="str">
            <v>283139</v>
          </cell>
          <cell r="D61">
            <v>250730.23101293162</v>
          </cell>
        </row>
        <row r="62">
          <cell r="B62" t="str">
            <v>283251</v>
          </cell>
          <cell r="D62">
            <v>0</v>
          </cell>
        </row>
        <row r="63">
          <cell r="B63" t="str">
            <v>283914</v>
          </cell>
          <cell r="D63">
            <v>0</v>
          </cell>
        </row>
        <row r="64">
          <cell r="B64" t="str">
            <v>283917</v>
          </cell>
          <cell r="D64">
            <v>0</v>
          </cell>
        </row>
        <row r="65">
          <cell r="B65" t="str">
            <v>254430</v>
          </cell>
          <cell r="D65">
            <v>-2776935.0308510726</v>
          </cell>
        </row>
        <row r="67">
          <cell r="B67" t="str">
            <v>282130</v>
          </cell>
          <cell r="D67">
            <v>-19607.940939973741</v>
          </cell>
        </row>
        <row r="68">
          <cell r="B68" t="str">
            <v>282135</v>
          </cell>
          <cell r="D68">
            <v>-15704.326697840639</v>
          </cell>
        </row>
        <row r="69">
          <cell r="B69" t="str">
            <v>190125</v>
          </cell>
          <cell r="D69">
            <v>-343268.120688522</v>
          </cell>
        </row>
        <row r="70">
          <cell r="B70" t="str">
            <v>283123</v>
          </cell>
        </row>
        <row r="71">
          <cell r="B71" t="str">
            <v>410130</v>
          </cell>
          <cell r="D71">
            <v>378580.41847806331</v>
          </cell>
        </row>
        <row r="72">
          <cell r="B72" t="str">
            <v>411128</v>
          </cell>
          <cell r="D72">
            <v>0</v>
          </cell>
        </row>
        <row r="73">
          <cell r="B73" t="str">
            <v>283251</v>
          </cell>
          <cell r="D73">
            <v>4015335.4431796744</v>
          </cell>
        </row>
        <row r="74">
          <cell r="B74" t="str">
            <v>410251</v>
          </cell>
          <cell r="D74">
            <v>-4015335.4431796744</v>
          </cell>
        </row>
        <row r="75">
          <cell r="B75" t="str">
            <v>282135</v>
          </cell>
          <cell r="D75">
            <v>2260457.2259461423</v>
          </cell>
        </row>
        <row r="76">
          <cell r="B76" t="str">
            <v>410210</v>
          </cell>
          <cell r="D76">
            <v>-2260457.2259461423</v>
          </cell>
        </row>
        <row r="77">
          <cell r="B77" t="str">
            <v>(to adjust deferred income tax assets &amp; liabilites to TCJA rate - w/p EDIT)</v>
          </cell>
        </row>
        <row r="79">
          <cell r="D79">
            <v>3.0151726678013802E-2</v>
          </cell>
        </row>
        <row r="80">
          <cell r="D80">
            <v>-143634726.60429901</v>
          </cell>
        </row>
        <row r="81">
          <cell r="D81">
            <v>378580.41847806331</v>
          </cell>
        </row>
        <row r="82">
          <cell r="D82">
            <v>-4015335.4431796744</v>
          </cell>
        </row>
        <row r="83">
          <cell r="D83">
            <v>-2260457.2259461423</v>
          </cell>
        </row>
        <row r="84">
          <cell r="B84" t="str">
            <v>216000</v>
          </cell>
          <cell r="D84">
            <v>-5897212.2506477535</v>
          </cell>
        </row>
        <row r="87">
          <cell r="B87" t="str">
            <v>182319</v>
          </cell>
          <cell r="D87">
            <v>-10704626.668664053</v>
          </cell>
        </row>
        <row r="88">
          <cell r="B88" t="str">
            <v>283917</v>
          </cell>
          <cell r="D88">
            <v>10704626.668664053</v>
          </cell>
        </row>
        <row r="89">
          <cell r="B89" t="str">
            <v>182319</v>
          </cell>
          <cell r="D89">
            <v>42236.108664051178</v>
          </cell>
        </row>
        <row r="90">
          <cell r="B90" t="str">
            <v>283917</v>
          </cell>
          <cell r="D90">
            <v>-42236.108664051178</v>
          </cell>
        </row>
        <row r="91">
          <cell r="B91" t="str">
            <v>(To adjust regulatory asset &amp; liability to TCJA rates - w/p REG-AFUDC)</v>
          </cell>
        </row>
        <row r="93">
          <cell r="B93" t="str">
            <v>182366</v>
          </cell>
          <cell r="D93">
            <v>-4094569.8127425071</v>
          </cell>
        </row>
        <row r="94">
          <cell r="B94" t="str">
            <v>283366</v>
          </cell>
          <cell r="D94">
            <v>4094569.8127425071</v>
          </cell>
        </row>
        <row r="95">
          <cell r="B95" t="str">
            <v>(To adjust regulatory asset &amp; liability to TCJA rates - w/p REG-ITC)</v>
          </cell>
        </row>
        <row r="97">
          <cell r="B97" t="str">
            <v>190211</v>
          </cell>
          <cell r="D97">
            <v>-201111</v>
          </cell>
        </row>
        <row r="98">
          <cell r="B98" t="str">
            <v>282100</v>
          </cell>
          <cell r="D98">
            <v>201111</v>
          </cell>
        </row>
        <row r="99">
          <cell r="B99" t="str">
            <v>(To adjust regulatory asset &amp; liability to TCJA rates - w/p REG-DP)</v>
          </cell>
        </row>
        <row r="101">
          <cell r="B101">
            <v>190356</v>
          </cell>
          <cell r="D101">
            <v>-7511381.7901252992</v>
          </cell>
        </row>
        <row r="102">
          <cell r="B102">
            <v>283914</v>
          </cell>
          <cell r="D102">
            <v>7511381.7901252992</v>
          </cell>
        </row>
        <row r="103">
          <cell r="B103">
            <v>190356</v>
          </cell>
          <cell r="D103">
            <v>-774832.6360267424</v>
          </cell>
        </row>
        <row r="104">
          <cell r="B104">
            <v>283914</v>
          </cell>
          <cell r="D104">
            <v>774832.6360267424</v>
          </cell>
        </row>
        <row r="105">
          <cell r="B105">
            <v>254100</v>
          </cell>
          <cell r="D105">
            <v>0</v>
          </cell>
        </row>
        <row r="106">
          <cell r="B106" t="str">
            <v>(To adjust regulatory asset &amp; liability to TCJA rates - w/p REG-FAS18)</v>
          </cell>
        </row>
        <row r="108">
          <cell r="B108" t="str">
            <v>182311</v>
          </cell>
          <cell r="D108">
            <v>0</v>
          </cell>
        </row>
        <row r="109">
          <cell r="B109" t="str">
            <v>283913</v>
          </cell>
          <cell r="D109">
            <v>0</v>
          </cell>
        </row>
        <row r="110">
          <cell r="B110" t="str">
            <v>(To adjust regulatory asset &amp; liability to TCJA rates - w/p REG-FAS 109)</v>
          </cell>
        </row>
        <row r="112">
          <cell r="B112" t="str">
            <v>190320</v>
          </cell>
          <cell r="D112">
            <v>48362138.94453422</v>
          </cell>
        </row>
        <row r="113">
          <cell r="B113" t="str">
            <v>254100</v>
          </cell>
          <cell r="D113">
            <v>-48362138.94453422</v>
          </cell>
        </row>
        <row r="114">
          <cell r="B114" t="str">
            <v>190320</v>
          </cell>
          <cell r="D114">
            <v>208282.50528286482</v>
          </cell>
        </row>
        <row r="115">
          <cell r="B115" t="str">
            <v>254100</v>
          </cell>
          <cell r="D115">
            <v>-208282.50528286482</v>
          </cell>
        </row>
        <row r="116">
          <cell r="B116" t="str">
            <v>190320</v>
          </cell>
          <cell r="D116">
            <v>957539.53885375313</v>
          </cell>
        </row>
        <row r="117">
          <cell r="B117" t="str">
            <v>254100</v>
          </cell>
          <cell r="D117">
            <v>-957539.53885375313</v>
          </cell>
        </row>
        <row r="118">
          <cell r="B118" t="str">
            <v>(to record tax gross up on excess deferred tax reg liability - w/p GU)</v>
          </cell>
        </row>
        <row r="122">
          <cell r="D122">
            <v>3.0151724815368652E-2</v>
          </cell>
        </row>
      </sheetData>
      <sheetData sheetId="34">
        <row r="3">
          <cell r="G3" t="str">
            <v>to Post</v>
          </cell>
          <cell r="I3" t="str">
            <v>Account</v>
          </cell>
          <cell r="J3" t="str">
            <v>Liability</v>
          </cell>
        </row>
        <row r="4">
          <cell r="B4" t="str">
            <v>BB</v>
          </cell>
          <cell r="C4">
            <v>-277013007.66000003</v>
          </cell>
        </row>
        <row r="6">
          <cell r="B6" t="str">
            <v>Prov</v>
          </cell>
          <cell r="C6">
            <v>2567948.8800000004</v>
          </cell>
        </row>
        <row r="7">
          <cell r="B7" t="str">
            <v>Prov</v>
          </cell>
          <cell r="C7">
            <v>-3162412.9</v>
          </cell>
        </row>
        <row r="8">
          <cell r="B8" t="str">
            <v>Prov</v>
          </cell>
          <cell r="C8">
            <v>-190416.11000000002</v>
          </cell>
        </row>
        <row r="9">
          <cell r="B9" t="str">
            <v>Prov</v>
          </cell>
          <cell r="C9">
            <v>-82945.880000000048</v>
          </cell>
        </row>
        <row r="10">
          <cell r="B10" t="str">
            <v>Prov</v>
          </cell>
          <cell r="C10">
            <v>92329.82</v>
          </cell>
        </row>
        <row r="11">
          <cell r="B11" t="str">
            <v>Prov</v>
          </cell>
          <cell r="C11">
            <v>75397.699999999968</v>
          </cell>
        </row>
        <row r="12">
          <cell r="B12" t="str">
            <v>Prov</v>
          </cell>
          <cell r="C12">
            <v>100120.15000000011</v>
          </cell>
        </row>
        <row r="13">
          <cell r="B13" t="str">
            <v>Prov</v>
          </cell>
          <cell r="C13">
            <v>81502.679999999964</v>
          </cell>
        </row>
        <row r="14">
          <cell r="B14" t="str">
            <v>Prov</v>
          </cell>
          <cell r="C14">
            <v>-9810.7000000001281</v>
          </cell>
        </row>
        <row r="15">
          <cell r="B15" t="str">
            <v>TCJA</v>
          </cell>
          <cell r="C15">
            <v>206878</v>
          </cell>
          <cell r="G15">
            <v>0</v>
          </cell>
          <cell r="I15" t="str">
            <v>190230</v>
          </cell>
          <cell r="J15" t="str">
            <v>254430</v>
          </cell>
        </row>
        <row r="16">
          <cell r="B16" t="str">
            <v>Reg</v>
          </cell>
          <cell r="C16">
            <v>245262</v>
          </cell>
        </row>
        <row r="17">
          <cell r="B17" t="str">
            <v>TCJA</v>
          </cell>
          <cell r="C17">
            <v>-1007299</v>
          </cell>
          <cell r="G17">
            <v>0</v>
          </cell>
          <cell r="I17" t="str">
            <v>283915</v>
          </cell>
          <cell r="J17" t="str">
            <v>182311</v>
          </cell>
        </row>
        <row r="18">
          <cell r="B18" t="str">
            <v>Reg</v>
          </cell>
          <cell r="C18">
            <v>504704</v>
          </cell>
        </row>
        <row r="19">
          <cell r="B19" t="str">
            <v>Reg</v>
          </cell>
          <cell r="C19">
            <v>32225.06</v>
          </cell>
        </row>
        <row r="20">
          <cell r="B20" t="str">
            <v>Reg</v>
          </cell>
          <cell r="C20">
            <v>0</v>
          </cell>
        </row>
        <row r="21">
          <cell r="B21" t="str">
            <v>TCJA</v>
          </cell>
          <cell r="C21">
            <v>2993337.3851264101</v>
          </cell>
          <cell r="G21">
            <v>0</v>
          </cell>
          <cell r="I21" t="str">
            <v>283915</v>
          </cell>
          <cell r="J21" t="str">
            <v>182311</v>
          </cell>
        </row>
        <row r="22">
          <cell r="B22" t="str">
            <v>Reg</v>
          </cell>
          <cell r="C22">
            <v>250643.82732651901</v>
          </cell>
        </row>
        <row r="23">
          <cell r="B23" t="str">
            <v>RR</v>
          </cell>
          <cell r="C23">
            <v>-637926.15</v>
          </cell>
        </row>
        <row r="24">
          <cell r="B24" t="str">
            <v>Reg</v>
          </cell>
          <cell r="C24">
            <v>59001.84</v>
          </cell>
        </row>
        <row r="25">
          <cell r="B25" t="str">
            <v>TCJA</v>
          </cell>
          <cell r="C25">
            <v>-4904301</v>
          </cell>
          <cell r="G25">
            <v>0</v>
          </cell>
          <cell r="I25" t="str">
            <v>190320</v>
          </cell>
          <cell r="J25" t="str">
            <v>254100</v>
          </cell>
        </row>
        <row r="26">
          <cell r="B26" t="str">
            <v>Reg</v>
          </cell>
          <cell r="C26">
            <v>-27355</v>
          </cell>
        </row>
        <row r="27">
          <cell r="B27" t="str">
            <v>MORR</v>
          </cell>
          <cell r="C27">
            <v>16947011.948556442</v>
          </cell>
        </row>
        <row r="28">
          <cell r="B28" t="str">
            <v>Reg</v>
          </cell>
          <cell r="C28">
            <v>-311547.38</v>
          </cell>
        </row>
        <row r="29">
          <cell r="B29" t="str">
            <v>Prov</v>
          </cell>
          <cell r="C29">
            <v>-38824</v>
          </cell>
        </row>
        <row r="30">
          <cell r="B30" t="str">
            <v>Prov</v>
          </cell>
          <cell r="C30">
            <v>221942</v>
          </cell>
        </row>
        <row r="31">
          <cell r="C31">
            <v>0</v>
          </cell>
          <cell r="G31">
            <v>0</v>
          </cell>
        </row>
        <row r="32">
          <cell r="C32">
            <v>14005467.171009371</v>
          </cell>
          <cell r="G32">
            <v>0</v>
          </cell>
        </row>
        <row r="33">
          <cell r="B33" t="str">
            <v>OK!</v>
          </cell>
          <cell r="C33">
            <v>-263007540.48899066</v>
          </cell>
        </row>
        <row r="36">
          <cell r="B36" t="str">
            <v>BB</v>
          </cell>
          <cell r="C36">
            <v>-11204069.002000002</v>
          </cell>
        </row>
        <row r="37">
          <cell r="B37" t="str">
            <v>Prov</v>
          </cell>
          <cell r="C37">
            <v>-487265</v>
          </cell>
        </row>
        <row r="38">
          <cell r="B38" t="str">
            <v>Prov</v>
          </cell>
          <cell r="C38">
            <v>-8960952</v>
          </cell>
        </row>
        <row r="39">
          <cell r="B39" t="str">
            <v>Prov</v>
          </cell>
          <cell r="C39">
            <v>-1529283</v>
          </cell>
        </row>
        <row r="40">
          <cell r="B40" t="str">
            <v>RR</v>
          </cell>
          <cell r="C40">
            <v>-9454.44</v>
          </cell>
        </row>
        <row r="41">
          <cell r="B41" t="str">
            <v>Prov</v>
          </cell>
          <cell r="C41">
            <v>487265</v>
          </cell>
        </row>
        <row r="42">
          <cell r="B42" t="str">
            <v>Prov</v>
          </cell>
          <cell r="C42">
            <v>8960952</v>
          </cell>
        </row>
        <row r="43">
          <cell r="B43" t="str">
            <v>MORR</v>
          </cell>
          <cell r="C43">
            <v>9153655</v>
          </cell>
        </row>
        <row r="44">
          <cell r="B44" t="str">
            <v>Prov</v>
          </cell>
          <cell r="C44">
            <v>-1366680</v>
          </cell>
        </row>
        <row r="45">
          <cell r="B45" t="str">
            <v>Recl</v>
          </cell>
          <cell r="C45">
            <v>1323432</v>
          </cell>
        </row>
        <row r="48">
          <cell r="C48">
            <v>0</v>
          </cell>
        </row>
        <row r="49">
          <cell r="C49">
            <v>7571669.5600000005</v>
          </cell>
        </row>
        <row r="50">
          <cell r="B50" t="str">
            <v>OK!</v>
          </cell>
          <cell r="C50">
            <v>-3632399.4420000017</v>
          </cell>
        </row>
        <row r="51">
          <cell r="B51">
            <v>0.20100924372673035</v>
          </cell>
          <cell r="C51">
            <v>-266639939.93099067</v>
          </cell>
        </row>
      </sheetData>
      <sheetData sheetId="35"/>
      <sheetData sheetId="36"/>
      <sheetData sheetId="37"/>
      <sheetData sheetId="38">
        <row r="4">
          <cell r="C4" t="str">
            <v>Tax-</v>
          </cell>
        </row>
        <row r="5">
          <cell r="C5" t="str">
            <v>Effected</v>
          </cell>
        </row>
        <row r="10">
          <cell r="C10">
            <v>321.60209986715017</v>
          </cell>
        </row>
        <row r="12">
          <cell r="C12">
            <v>-0.76200000000000001</v>
          </cell>
        </row>
        <row r="13">
          <cell r="C13">
            <v>915.92399999999998</v>
          </cell>
        </row>
        <row r="14">
          <cell r="C14">
            <v>4971248.33409</v>
          </cell>
        </row>
        <row r="15">
          <cell r="C15">
            <v>-1253661.17187</v>
          </cell>
        </row>
        <row r="16">
          <cell r="C16">
            <v>681227.91237000411</v>
          </cell>
        </row>
        <row r="17">
          <cell r="C17">
            <v>-4576001.0105400048</v>
          </cell>
        </row>
        <row r="18">
          <cell r="C18">
            <v>11459.462729999985</v>
          </cell>
        </row>
        <row r="19">
          <cell r="C19">
            <v>244942.23300000001</v>
          </cell>
        </row>
        <row r="20">
          <cell r="C20">
            <v>0</v>
          </cell>
        </row>
        <row r="21">
          <cell r="C21">
            <v>-6421084.9230546216</v>
          </cell>
        </row>
        <row r="22">
          <cell r="C22">
            <v>-915.54300000000001</v>
          </cell>
        </row>
        <row r="23">
          <cell r="C23">
            <v>25763.22</v>
          </cell>
        </row>
        <row r="24">
          <cell r="C24">
            <v>-2378.9639999999999</v>
          </cell>
        </row>
        <row r="25">
          <cell r="C25">
            <v>-35271.837</v>
          </cell>
        </row>
        <row r="26">
          <cell r="C26">
            <v>-207641.19</v>
          </cell>
        </row>
        <row r="27">
          <cell r="C27">
            <v>84637.244999999995</v>
          </cell>
        </row>
        <row r="28">
          <cell r="C28">
            <v>-46213.219739999993</v>
          </cell>
        </row>
        <row r="29">
          <cell r="C29">
            <v>-13436.727000000001</v>
          </cell>
        </row>
        <row r="30">
          <cell r="C30">
            <v>0</v>
          </cell>
        </row>
        <row r="31">
          <cell r="C31">
            <v>-1988040.4739999999</v>
          </cell>
        </row>
        <row r="32">
          <cell r="C32">
            <v>452026.40100000001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-15774.162</v>
          </cell>
        </row>
        <row r="42">
          <cell r="C42">
            <v>1169770.203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-0.38100000000000001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-444682.62599999999</v>
          </cell>
        </row>
        <row r="51">
          <cell r="C51">
            <v>-654934.11176999996</v>
          </cell>
        </row>
        <row r="52">
          <cell r="C52">
            <v>0</v>
          </cell>
        </row>
        <row r="53">
          <cell r="C53">
            <v>-356453.69400000002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-0.14478000102192165</v>
          </cell>
        </row>
        <row r="60">
          <cell r="C60">
            <v>0</v>
          </cell>
        </row>
        <row r="61">
          <cell r="C61">
            <v>-31826.073</v>
          </cell>
        </row>
        <row r="62">
          <cell r="C62">
            <v>-57150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19147440.612459</v>
          </cell>
        </row>
        <row r="66">
          <cell r="C66">
            <v>0</v>
          </cell>
        </row>
        <row r="67">
          <cell r="C67">
            <v>300965.23499999999</v>
          </cell>
        </row>
        <row r="68">
          <cell r="C68">
            <v>10985251.369994244</v>
          </cell>
        </row>
        <row r="69">
          <cell r="C69">
            <v>10985251.369994244</v>
          </cell>
        </row>
        <row r="70">
          <cell r="C70" t="str">
            <v>OK!</v>
          </cell>
        </row>
      </sheetData>
      <sheetData sheetId="39"/>
      <sheetData sheetId="40">
        <row r="3">
          <cell r="A3" t="str">
            <v>Unit</v>
          </cell>
        </row>
      </sheetData>
      <sheetData sheetId="41">
        <row r="3">
          <cell r="A3" t="str">
            <v>Unit</v>
          </cell>
          <cell r="C3" t="str">
            <v>Account</v>
          </cell>
          <cell r="L3" t="str">
            <v>Only</v>
          </cell>
        </row>
        <row r="4">
          <cell r="A4" t="str">
            <v>GL001</v>
          </cell>
          <cell r="C4" t="str">
            <v>100000</v>
          </cell>
          <cell r="L4">
            <v>0</v>
          </cell>
        </row>
        <row r="5">
          <cell r="A5" t="str">
            <v>GL001</v>
          </cell>
          <cell r="C5" t="str">
            <v>100001</v>
          </cell>
          <cell r="L5">
            <v>0</v>
          </cell>
        </row>
        <row r="6">
          <cell r="A6" t="str">
            <v>GL001</v>
          </cell>
          <cell r="C6" t="str">
            <v>100002</v>
          </cell>
          <cell r="L6">
            <v>0</v>
          </cell>
        </row>
        <row r="7">
          <cell r="A7" t="str">
            <v>GL001</v>
          </cell>
          <cell r="C7" t="str">
            <v>100003</v>
          </cell>
          <cell r="L7">
            <v>0</v>
          </cell>
        </row>
        <row r="8">
          <cell r="A8" t="str">
            <v>GL001</v>
          </cell>
          <cell r="C8" t="str">
            <v>100004</v>
          </cell>
          <cell r="L8">
            <v>0</v>
          </cell>
        </row>
        <row r="9">
          <cell r="A9" t="str">
            <v>GL001</v>
          </cell>
          <cell r="C9" t="str">
            <v>100005</v>
          </cell>
          <cell r="L9">
            <v>0</v>
          </cell>
        </row>
        <row r="10">
          <cell r="A10" t="str">
            <v>GL001</v>
          </cell>
          <cell r="C10" t="str">
            <v>100007</v>
          </cell>
          <cell r="L10">
            <v>0</v>
          </cell>
        </row>
        <row r="11">
          <cell r="A11" t="str">
            <v>GL001</v>
          </cell>
          <cell r="C11" t="str">
            <v>101000</v>
          </cell>
          <cell r="L11">
            <v>2227425276.1300001</v>
          </cell>
        </row>
        <row r="12">
          <cell r="A12" t="str">
            <v>GL001</v>
          </cell>
          <cell r="C12" t="str">
            <v>101100</v>
          </cell>
          <cell r="L12">
            <v>5283795.18</v>
          </cell>
        </row>
        <row r="13">
          <cell r="A13" t="str">
            <v>GL001</v>
          </cell>
          <cell r="C13" t="str">
            <v>105000</v>
          </cell>
          <cell r="L13">
            <v>742752.42</v>
          </cell>
        </row>
        <row r="14">
          <cell r="A14" t="str">
            <v>GL001</v>
          </cell>
          <cell r="C14" t="str">
            <v>106100</v>
          </cell>
          <cell r="L14">
            <v>479562317.24000001</v>
          </cell>
        </row>
        <row r="15">
          <cell r="A15" t="str">
            <v>GL001</v>
          </cell>
          <cell r="C15" t="str">
            <v>107000</v>
          </cell>
          <cell r="L15">
            <v>28218294.530000001</v>
          </cell>
        </row>
        <row r="16">
          <cell r="A16" t="str">
            <v>GL001</v>
          </cell>
          <cell r="C16" t="str">
            <v>107002</v>
          </cell>
          <cell r="L16">
            <v>266149.36</v>
          </cell>
        </row>
        <row r="17">
          <cell r="A17" t="str">
            <v>GL001</v>
          </cell>
          <cell r="C17" t="str">
            <v>108100</v>
          </cell>
          <cell r="L17">
            <v>-771608590.95000005</v>
          </cell>
        </row>
        <row r="18">
          <cell r="A18" t="str">
            <v>GL001</v>
          </cell>
          <cell r="C18" t="str">
            <v>108150</v>
          </cell>
          <cell r="L18">
            <v>-5226302.59</v>
          </cell>
        </row>
        <row r="19">
          <cell r="A19" t="str">
            <v>GL001</v>
          </cell>
          <cell r="C19" t="str">
            <v>108200</v>
          </cell>
          <cell r="L19">
            <v>17233541.59</v>
          </cell>
        </row>
        <row r="20">
          <cell r="A20" t="str">
            <v>GL001</v>
          </cell>
          <cell r="C20" t="str">
            <v>108202</v>
          </cell>
          <cell r="L20">
            <v>292652.03999999998</v>
          </cell>
        </row>
        <row r="21">
          <cell r="A21" t="str">
            <v>GL001</v>
          </cell>
          <cell r="C21" t="str">
            <v>111000</v>
          </cell>
          <cell r="L21">
            <v>-16908297.800000001</v>
          </cell>
        </row>
        <row r="22">
          <cell r="A22" t="str">
            <v>GL001</v>
          </cell>
          <cell r="C22" t="str">
            <v>111100</v>
          </cell>
          <cell r="L22">
            <v>0</v>
          </cell>
        </row>
        <row r="23">
          <cell r="A23" t="str">
            <v>GL001</v>
          </cell>
          <cell r="C23" t="str">
            <v>111101</v>
          </cell>
          <cell r="L23">
            <v>0</v>
          </cell>
        </row>
        <row r="24">
          <cell r="A24" t="str">
            <v>GL001</v>
          </cell>
          <cell r="C24" t="str">
            <v>111102</v>
          </cell>
          <cell r="L24">
            <v>0</v>
          </cell>
        </row>
        <row r="25">
          <cell r="A25" t="str">
            <v>GL001</v>
          </cell>
          <cell r="C25" t="str">
            <v>111103</v>
          </cell>
          <cell r="L25">
            <v>0</v>
          </cell>
        </row>
        <row r="26">
          <cell r="A26" t="str">
            <v>GL001</v>
          </cell>
          <cell r="C26" t="str">
            <v>111104</v>
          </cell>
          <cell r="L26">
            <v>0</v>
          </cell>
        </row>
        <row r="27">
          <cell r="A27" t="str">
            <v>GL001</v>
          </cell>
          <cell r="C27" t="str">
            <v>111105</v>
          </cell>
          <cell r="L27">
            <v>0</v>
          </cell>
        </row>
        <row r="28">
          <cell r="A28" t="str">
            <v>GL001</v>
          </cell>
          <cell r="C28" t="str">
            <v>111106</v>
          </cell>
          <cell r="L28">
            <v>0</v>
          </cell>
        </row>
        <row r="29">
          <cell r="A29" t="str">
            <v>GL001</v>
          </cell>
          <cell r="C29" t="str">
            <v>111107</v>
          </cell>
          <cell r="L29">
            <v>0</v>
          </cell>
        </row>
        <row r="30">
          <cell r="A30" t="str">
            <v>GL001</v>
          </cell>
          <cell r="C30" t="str">
            <v>111108</v>
          </cell>
          <cell r="L30">
            <v>0</v>
          </cell>
        </row>
        <row r="31">
          <cell r="A31" t="str">
            <v>GL001</v>
          </cell>
          <cell r="C31" t="str">
            <v>111109</v>
          </cell>
          <cell r="L31">
            <v>0</v>
          </cell>
        </row>
        <row r="32">
          <cell r="A32" t="str">
            <v>GL001</v>
          </cell>
          <cell r="C32" t="str">
            <v>111110</v>
          </cell>
          <cell r="L32">
            <v>0</v>
          </cell>
        </row>
        <row r="33">
          <cell r="A33" t="str">
            <v>GL001</v>
          </cell>
          <cell r="C33" t="str">
            <v>111115</v>
          </cell>
          <cell r="L33">
            <v>0</v>
          </cell>
        </row>
        <row r="34">
          <cell r="A34" t="str">
            <v>GL001</v>
          </cell>
          <cell r="C34" t="str">
            <v>111116</v>
          </cell>
          <cell r="L34">
            <v>0</v>
          </cell>
        </row>
        <row r="35">
          <cell r="A35" t="str">
            <v>GL001</v>
          </cell>
          <cell r="C35" t="str">
            <v>111117</v>
          </cell>
          <cell r="L35">
            <v>0</v>
          </cell>
        </row>
        <row r="36">
          <cell r="A36" t="str">
            <v>GL001</v>
          </cell>
          <cell r="C36" t="str">
            <v>111118</v>
          </cell>
          <cell r="L36">
            <v>0</v>
          </cell>
        </row>
        <row r="37">
          <cell r="A37" t="str">
            <v>GL001</v>
          </cell>
          <cell r="C37" t="str">
            <v>111119</v>
          </cell>
          <cell r="L37">
            <v>0</v>
          </cell>
        </row>
        <row r="38">
          <cell r="A38" t="str">
            <v>GL001</v>
          </cell>
          <cell r="C38" t="str">
            <v>111120</v>
          </cell>
          <cell r="L38">
            <v>0</v>
          </cell>
        </row>
        <row r="39">
          <cell r="A39" t="str">
            <v>GL001</v>
          </cell>
          <cell r="C39" t="str">
            <v>111122</v>
          </cell>
          <cell r="L39">
            <v>0</v>
          </cell>
        </row>
        <row r="40">
          <cell r="A40" t="str">
            <v>GL001</v>
          </cell>
          <cell r="C40" t="str">
            <v>111123</v>
          </cell>
          <cell r="L40">
            <v>0</v>
          </cell>
        </row>
        <row r="41">
          <cell r="A41" t="str">
            <v>GL001</v>
          </cell>
          <cell r="C41" t="str">
            <v>111124</v>
          </cell>
          <cell r="L41">
            <v>0</v>
          </cell>
        </row>
        <row r="42">
          <cell r="A42" t="str">
            <v>GL001</v>
          </cell>
          <cell r="C42" t="str">
            <v>111125</v>
          </cell>
          <cell r="L42">
            <v>0</v>
          </cell>
        </row>
        <row r="43">
          <cell r="A43" t="str">
            <v>GL001</v>
          </cell>
          <cell r="C43" t="str">
            <v>111126</v>
          </cell>
          <cell r="L43">
            <v>0</v>
          </cell>
        </row>
        <row r="44">
          <cell r="A44" t="str">
            <v>GL001</v>
          </cell>
          <cell r="C44" t="str">
            <v>111127</v>
          </cell>
          <cell r="L44">
            <v>0</v>
          </cell>
        </row>
        <row r="45">
          <cell r="A45" t="str">
            <v>GL001</v>
          </cell>
          <cell r="C45" t="str">
            <v>111128</v>
          </cell>
          <cell r="L45">
            <v>0</v>
          </cell>
        </row>
        <row r="46">
          <cell r="A46" t="str">
            <v>GL001</v>
          </cell>
          <cell r="C46" t="str">
            <v>111129</v>
          </cell>
          <cell r="L46">
            <v>0</v>
          </cell>
        </row>
        <row r="47">
          <cell r="A47" t="str">
            <v>GL001</v>
          </cell>
          <cell r="C47" t="str">
            <v>111130</v>
          </cell>
          <cell r="L47">
            <v>0</v>
          </cell>
        </row>
        <row r="48">
          <cell r="A48" t="str">
            <v>GL001</v>
          </cell>
          <cell r="C48" t="str">
            <v>111131</v>
          </cell>
          <cell r="L48">
            <v>0</v>
          </cell>
        </row>
        <row r="49">
          <cell r="A49" t="str">
            <v>GL001</v>
          </cell>
          <cell r="C49" t="str">
            <v>111132</v>
          </cell>
          <cell r="L49">
            <v>0</v>
          </cell>
        </row>
        <row r="50">
          <cell r="A50" t="str">
            <v>GL001</v>
          </cell>
          <cell r="C50" t="str">
            <v>111133</v>
          </cell>
          <cell r="L50">
            <v>0</v>
          </cell>
        </row>
        <row r="51">
          <cell r="A51" t="str">
            <v>GL001</v>
          </cell>
          <cell r="C51" t="str">
            <v>111200</v>
          </cell>
          <cell r="L51">
            <v>0</v>
          </cell>
        </row>
        <row r="52">
          <cell r="A52" t="str">
            <v>GL001</v>
          </cell>
          <cell r="C52" t="str">
            <v>111210</v>
          </cell>
          <cell r="L52">
            <v>0</v>
          </cell>
        </row>
        <row r="53">
          <cell r="A53" t="str">
            <v>GL001</v>
          </cell>
          <cell r="C53" t="str">
            <v>111300</v>
          </cell>
          <cell r="L53">
            <v>0</v>
          </cell>
        </row>
        <row r="54">
          <cell r="A54" t="str">
            <v>GL001</v>
          </cell>
          <cell r="C54" t="str">
            <v>111310</v>
          </cell>
          <cell r="L54">
            <v>0</v>
          </cell>
        </row>
        <row r="55">
          <cell r="A55" t="str">
            <v>GL001</v>
          </cell>
          <cell r="C55" t="str">
            <v>111400</v>
          </cell>
          <cell r="L55">
            <v>0</v>
          </cell>
        </row>
        <row r="56">
          <cell r="A56" t="str">
            <v>GL001</v>
          </cell>
          <cell r="C56" t="str">
            <v>111410</v>
          </cell>
          <cell r="L56">
            <v>0</v>
          </cell>
        </row>
        <row r="57">
          <cell r="A57" t="str">
            <v>GL001</v>
          </cell>
          <cell r="C57" t="str">
            <v>111500</v>
          </cell>
          <cell r="L57">
            <v>0</v>
          </cell>
        </row>
        <row r="58">
          <cell r="A58" t="str">
            <v>GL001</v>
          </cell>
          <cell r="C58" t="str">
            <v>111600</v>
          </cell>
          <cell r="L58">
            <v>0</v>
          </cell>
        </row>
        <row r="59">
          <cell r="A59" t="str">
            <v>GL001</v>
          </cell>
          <cell r="C59" t="str">
            <v>111700</v>
          </cell>
          <cell r="L59">
            <v>0</v>
          </cell>
        </row>
        <row r="60">
          <cell r="A60" t="str">
            <v>GL001</v>
          </cell>
          <cell r="C60" t="str">
            <v>111800</v>
          </cell>
          <cell r="L60">
            <v>0</v>
          </cell>
        </row>
        <row r="61">
          <cell r="A61" t="str">
            <v>GL001</v>
          </cell>
          <cell r="C61" t="str">
            <v>111900</v>
          </cell>
          <cell r="L61">
            <v>0</v>
          </cell>
        </row>
        <row r="62">
          <cell r="A62" t="str">
            <v>GL001</v>
          </cell>
          <cell r="C62" t="str">
            <v>118100</v>
          </cell>
          <cell r="L62">
            <v>13128425.49</v>
          </cell>
        </row>
        <row r="63">
          <cell r="A63" t="str">
            <v>GL001</v>
          </cell>
          <cell r="C63" t="str">
            <v>118110</v>
          </cell>
          <cell r="L63">
            <v>121383.16</v>
          </cell>
        </row>
        <row r="64">
          <cell r="A64" t="str">
            <v>GL001</v>
          </cell>
          <cell r="C64" t="str">
            <v>118200</v>
          </cell>
          <cell r="L64">
            <v>340300.23</v>
          </cell>
        </row>
        <row r="65">
          <cell r="A65" t="str">
            <v>GL001</v>
          </cell>
          <cell r="C65" t="str">
            <v>119100</v>
          </cell>
          <cell r="L65">
            <v>-5556817.25</v>
          </cell>
        </row>
        <row r="66">
          <cell r="A66" t="str">
            <v>GL001</v>
          </cell>
          <cell r="C66" t="str">
            <v>119200</v>
          </cell>
          <cell r="L66">
            <v>15991.44</v>
          </cell>
        </row>
        <row r="67">
          <cell r="A67" t="str">
            <v>GL001</v>
          </cell>
          <cell r="C67" t="str">
            <v>121200</v>
          </cell>
          <cell r="L67">
            <v>0</v>
          </cell>
        </row>
        <row r="68">
          <cell r="A68" t="str">
            <v>GL001</v>
          </cell>
          <cell r="C68" t="str">
            <v>122100</v>
          </cell>
          <cell r="L68">
            <v>-59102.41</v>
          </cell>
        </row>
        <row r="69">
          <cell r="A69" t="str">
            <v>GL001</v>
          </cell>
          <cell r="C69" t="str">
            <v>123010</v>
          </cell>
          <cell r="L69">
            <v>58129695.200000003</v>
          </cell>
        </row>
        <row r="70">
          <cell r="A70" t="str">
            <v>GL001</v>
          </cell>
          <cell r="C70" t="str">
            <v>123099</v>
          </cell>
          <cell r="L70">
            <v>0</v>
          </cell>
        </row>
        <row r="71">
          <cell r="A71" t="str">
            <v>GL001</v>
          </cell>
          <cell r="C71" t="str">
            <v>123100</v>
          </cell>
          <cell r="L71">
            <v>0</v>
          </cell>
        </row>
        <row r="72">
          <cell r="A72" t="str">
            <v>GL001</v>
          </cell>
          <cell r="C72" t="str">
            <v>123102</v>
          </cell>
          <cell r="L72">
            <v>1000</v>
          </cell>
        </row>
        <row r="73">
          <cell r="A73" t="str">
            <v>GL001</v>
          </cell>
          <cell r="C73" t="str">
            <v>123122</v>
          </cell>
          <cell r="L73">
            <v>10327118.619999999</v>
          </cell>
        </row>
        <row r="74">
          <cell r="A74" t="str">
            <v>GL001</v>
          </cell>
          <cell r="C74" t="str">
            <v>123200</v>
          </cell>
          <cell r="L74">
            <v>26151905.699999999</v>
          </cell>
        </row>
        <row r="75">
          <cell r="A75" t="str">
            <v>GL001</v>
          </cell>
          <cell r="C75" t="str">
            <v>124000</v>
          </cell>
          <cell r="L75">
            <v>0</v>
          </cell>
        </row>
        <row r="76">
          <cell r="A76" t="str">
            <v>GL001</v>
          </cell>
          <cell r="C76" t="str">
            <v>131008</v>
          </cell>
          <cell r="L76">
            <v>2074.67</v>
          </cell>
        </row>
        <row r="77">
          <cell r="A77" t="str">
            <v>GL001</v>
          </cell>
          <cell r="C77" t="str">
            <v>131009</v>
          </cell>
          <cell r="L77">
            <v>0</v>
          </cell>
        </row>
        <row r="78">
          <cell r="A78" t="str">
            <v>GL001</v>
          </cell>
          <cell r="C78" t="str">
            <v>131010</v>
          </cell>
          <cell r="L78">
            <v>0</v>
          </cell>
        </row>
        <row r="79">
          <cell r="A79" t="str">
            <v>GL001</v>
          </cell>
          <cell r="C79" t="str">
            <v>131011</v>
          </cell>
          <cell r="L79">
            <v>500</v>
          </cell>
        </row>
        <row r="80">
          <cell r="A80" t="str">
            <v>GL001</v>
          </cell>
          <cell r="C80" t="str">
            <v>131012</v>
          </cell>
          <cell r="L80">
            <v>497.41</v>
          </cell>
        </row>
        <row r="81">
          <cell r="A81" t="str">
            <v>GL001</v>
          </cell>
          <cell r="C81" t="str">
            <v>131013</v>
          </cell>
          <cell r="L81">
            <v>0</v>
          </cell>
        </row>
        <row r="82">
          <cell r="A82" t="str">
            <v>GL001</v>
          </cell>
          <cell r="C82" t="str">
            <v>131015</v>
          </cell>
          <cell r="L82">
            <v>0</v>
          </cell>
        </row>
        <row r="83">
          <cell r="A83" t="str">
            <v>GL001</v>
          </cell>
          <cell r="C83" t="str">
            <v>131016</v>
          </cell>
          <cell r="L83">
            <v>0</v>
          </cell>
        </row>
        <row r="84">
          <cell r="A84" t="str">
            <v>GL001</v>
          </cell>
          <cell r="C84" t="str">
            <v>131017</v>
          </cell>
          <cell r="L84">
            <v>0</v>
          </cell>
        </row>
        <row r="85">
          <cell r="A85" t="str">
            <v>GL001</v>
          </cell>
          <cell r="C85" t="str">
            <v>131018</v>
          </cell>
          <cell r="L85">
            <v>0</v>
          </cell>
        </row>
        <row r="86">
          <cell r="A86" t="str">
            <v>GL001</v>
          </cell>
          <cell r="C86" t="str">
            <v>131019</v>
          </cell>
          <cell r="L86">
            <v>0</v>
          </cell>
        </row>
        <row r="87">
          <cell r="A87" t="str">
            <v>GL001</v>
          </cell>
          <cell r="C87" t="str">
            <v>131020</v>
          </cell>
          <cell r="L87">
            <v>0</v>
          </cell>
        </row>
        <row r="88">
          <cell r="A88" t="str">
            <v>GL001</v>
          </cell>
          <cell r="C88" t="str">
            <v>131021</v>
          </cell>
          <cell r="L88">
            <v>0</v>
          </cell>
        </row>
        <row r="89">
          <cell r="A89" t="str">
            <v>GL001</v>
          </cell>
          <cell r="C89" t="str">
            <v>131022</v>
          </cell>
          <cell r="L89">
            <v>3519.49</v>
          </cell>
        </row>
        <row r="90">
          <cell r="A90" t="str">
            <v>GL001</v>
          </cell>
          <cell r="C90" t="str">
            <v>131023</v>
          </cell>
          <cell r="L90">
            <v>451.42</v>
          </cell>
        </row>
        <row r="91">
          <cell r="A91" t="str">
            <v>GL001</v>
          </cell>
          <cell r="C91" t="str">
            <v>131024</v>
          </cell>
          <cell r="L91">
            <v>438.78</v>
          </cell>
        </row>
        <row r="92">
          <cell r="A92" t="str">
            <v>GL001</v>
          </cell>
          <cell r="C92" t="str">
            <v>131025</v>
          </cell>
          <cell r="L92">
            <v>0</v>
          </cell>
        </row>
        <row r="93">
          <cell r="A93" t="str">
            <v>GL001</v>
          </cell>
          <cell r="C93" t="str">
            <v>131026</v>
          </cell>
          <cell r="L93">
            <v>1331.48</v>
          </cell>
        </row>
        <row r="94">
          <cell r="A94" t="str">
            <v>GL001</v>
          </cell>
          <cell r="C94" t="str">
            <v>131028</v>
          </cell>
          <cell r="L94">
            <v>0</v>
          </cell>
        </row>
        <row r="95">
          <cell r="A95" t="str">
            <v>GL001</v>
          </cell>
          <cell r="C95" t="str">
            <v>131030</v>
          </cell>
          <cell r="L95">
            <v>1228.82</v>
          </cell>
        </row>
        <row r="96">
          <cell r="A96" t="str">
            <v>GL001</v>
          </cell>
          <cell r="C96" t="str">
            <v>131031</v>
          </cell>
          <cell r="L96">
            <v>0</v>
          </cell>
        </row>
        <row r="97">
          <cell r="A97" t="str">
            <v>GL001</v>
          </cell>
          <cell r="C97" t="str">
            <v>131032</v>
          </cell>
          <cell r="L97">
            <v>942.51</v>
          </cell>
        </row>
        <row r="98">
          <cell r="A98" t="str">
            <v>GL001</v>
          </cell>
          <cell r="C98" t="str">
            <v>131033</v>
          </cell>
          <cell r="L98">
            <v>0</v>
          </cell>
        </row>
        <row r="99">
          <cell r="A99" t="str">
            <v>GL001</v>
          </cell>
          <cell r="C99" t="str">
            <v>131034</v>
          </cell>
          <cell r="L99">
            <v>0</v>
          </cell>
        </row>
        <row r="100">
          <cell r="A100" t="str">
            <v>GL001</v>
          </cell>
          <cell r="C100" t="str">
            <v>131040</v>
          </cell>
          <cell r="L100">
            <v>0</v>
          </cell>
        </row>
        <row r="101">
          <cell r="A101" t="str">
            <v>GL001</v>
          </cell>
          <cell r="C101" t="str">
            <v>131041</v>
          </cell>
          <cell r="L101">
            <v>0</v>
          </cell>
        </row>
        <row r="102">
          <cell r="A102" t="str">
            <v>GL001</v>
          </cell>
          <cell r="C102" t="str">
            <v>131042</v>
          </cell>
          <cell r="L102">
            <v>0</v>
          </cell>
        </row>
        <row r="103">
          <cell r="A103" t="str">
            <v>GL001</v>
          </cell>
          <cell r="C103" t="str">
            <v>131043</v>
          </cell>
          <cell r="L103">
            <v>0</v>
          </cell>
        </row>
        <row r="104">
          <cell r="A104" t="str">
            <v>GL001</v>
          </cell>
          <cell r="C104" t="str">
            <v>131044</v>
          </cell>
          <cell r="L104">
            <v>0</v>
          </cell>
        </row>
        <row r="105">
          <cell r="A105" t="str">
            <v>GL001</v>
          </cell>
          <cell r="C105" t="str">
            <v>131045</v>
          </cell>
          <cell r="L105">
            <v>0</v>
          </cell>
        </row>
        <row r="106">
          <cell r="A106" t="str">
            <v>GL001</v>
          </cell>
          <cell r="C106" t="str">
            <v>131050</v>
          </cell>
          <cell r="L106">
            <v>0</v>
          </cell>
        </row>
        <row r="107">
          <cell r="A107" t="str">
            <v>GL001</v>
          </cell>
          <cell r="C107" t="str">
            <v>131051</v>
          </cell>
          <cell r="L107">
            <v>0</v>
          </cell>
        </row>
        <row r="108">
          <cell r="A108" t="str">
            <v>GL001</v>
          </cell>
          <cell r="C108" t="str">
            <v>131052</v>
          </cell>
          <cell r="L108">
            <v>0</v>
          </cell>
        </row>
        <row r="109">
          <cell r="A109" t="str">
            <v>GL001</v>
          </cell>
          <cell r="C109" t="str">
            <v>131054</v>
          </cell>
          <cell r="L109">
            <v>0</v>
          </cell>
        </row>
        <row r="110">
          <cell r="A110" t="str">
            <v>GL001</v>
          </cell>
          <cell r="C110" t="str">
            <v>131055</v>
          </cell>
          <cell r="L110">
            <v>0</v>
          </cell>
        </row>
        <row r="111">
          <cell r="A111" t="str">
            <v>GL001</v>
          </cell>
          <cell r="C111" t="str">
            <v>131056</v>
          </cell>
          <cell r="L111">
            <v>0</v>
          </cell>
        </row>
        <row r="112">
          <cell r="A112" t="str">
            <v>GL001</v>
          </cell>
          <cell r="C112" t="str">
            <v>131057</v>
          </cell>
          <cell r="L112">
            <v>0</v>
          </cell>
        </row>
        <row r="113">
          <cell r="A113" t="str">
            <v>GL001</v>
          </cell>
          <cell r="C113" t="str">
            <v>131058</v>
          </cell>
          <cell r="L113">
            <v>0</v>
          </cell>
        </row>
        <row r="114">
          <cell r="A114" t="str">
            <v>GL001</v>
          </cell>
          <cell r="C114" t="str">
            <v>131060</v>
          </cell>
          <cell r="L114">
            <v>8662.7099999999991</v>
          </cell>
        </row>
        <row r="115">
          <cell r="A115" t="str">
            <v>GL001</v>
          </cell>
          <cell r="C115" t="str">
            <v>131062</v>
          </cell>
          <cell r="L115">
            <v>1544.51</v>
          </cell>
        </row>
        <row r="116">
          <cell r="A116" t="str">
            <v>GL001</v>
          </cell>
          <cell r="C116" t="str">
            <v>131070</v>
          </cell>
          <cell r="L116">
            <v>0</v>
          </cell>
        </row>
        <row r="117">
          <cell r="A117" t="str">
            <v>GL001</v>
          </cell>
          <cell r="C117" t="str">
            <v>131081</v>
          </cell>
          <cell r="L117">
            <v>565.47</v>
          </cell>
        </row>
        <row r="118">
          <cell r="A118" t="str">
            <v>GL001</v>
          </cell>
          <cell r="C118" t="str">
            <v>131082</v>
          </cell>
          <cell r="L118">
            <v>0</v>
          </cell>
        </row>
        <row r="119">
          <cell r="A119" t="str">
            <v>GL001</v>
          </cell>
          <cell r="C119" t="str">
            <v>131083</v>
          </cell>
          <cell r="L119">
            <v>0</v>
          </cell>
        </row>
        <row r="120">
          <cell r="A120" t="str">
            <v>GL001</v>
          </cell>
          <cell r="C120" t="str">
            <v>131084</v>
          </cell>
          <cell r="L120">
            <v>0</v>
          </cell>
        </row>
        <row r="121">
          <cell r="A121" t="str">
            <v>GL001</v>
          </cell>
          <cell r="C121" t="str">
            <v>131090</v>
          </cell>
          <cell r="L121">
            <v>47732.56</v>
          </cell>
        </row>
        <row r="122">
          <cell r="A122" t="str">
            <v>GL001</v>
          </cell>
          <cell r="C122" t="str">
            <v>131092</v>
          </cell>
          <cell r="L122">
            <v>0</v>
          </cell>
        </row>
        <row r="123">
          <cell r="A123" t="str">
            <v>GL001</v>
          </cell>
          <cell r="C123" t="str">
            <v>131093</v>
          </cell>
          <cell r="L123">
            <v>458.91</v>
          </cell>
        </row>
        <row r="124">
          <cell r="A124" t="str">
            <v>GL001</v>
          </cell>
          <cell r="C124" t="str">
            <v>131110</v>
          </cell>
          <cell r="L124">
            <v>7744.3</v>
          </cell>
        </row>
        <row r="125">
          <cell r="A125" t="str">
            <v>GL001</v>
          </cell>
          <cell r="C125" t="str">
            <v>131122</v>
          </cell>
          <cell r="L125">
            <v>0</v>
          </cell>
        </row>
        <row r="126">
          <cell r="A126" t="str">
            <v>GL001</v>
          </cell>
          <cell r="C126" t="str">
            <v>131130</v>
          </cell>
          <cell r="L126">
            <v>0</v>
          </cell>
        </row>
        <row r="127">
          <cell r="A127" t="str">
            <v>GL001</v>
          </cell>
          <cell r="C127" t="str">
            <v>131160</v>
          </cell>
          <cell r="L127">
            <v>0</v>
          </cell>
        </row>
        <row r="128">
          <cell r="A128" t="str">
            <v>GL001</v>
          </cell>
          <cell r="C128" t="str">
            <v>131161</v>
          </cell>
          <cell r="L128">
            <v>0</v>
          </cell>
        </row>
        <row r="129">
          <cell r="A129" t="str">
            <v>GL001</v>
          </cell>
          <cell r="C129" t="str">
            <v>131162</v>
          </cell>
          <cell r="L129">
            <v>1263.06</v>
          </cell>
        </row>
        <row r="130">
          <cell r="A130" t="str">
            <v>GL001</v>
          </cell>
          <cell r="C130" t="str">
            <v>131163</v>
          </cell>
          <cell r="L130">
            <v>0</v>
          </cell>
        </row>
        <row r="131">
          <cell r="A131" t="str">
            <v>GL001</v>
          </cell>
          <cell r="C131" t="str">
            <v>131164</v>
          </cell>
          <cell r="L131">
            <v>1987.01</v>
          </cell>
        </row>
        <row r="132">
          <cell r="A132" t="str">
            <v>GL001</v>
          </cell>
          <cell r="C132" t="str">
            <v>131165</v>
          </cell>
          <cell r="L132">
            <v>0</v>
          </cell>
        </row>
        <row r="133">
          <cell r="A133" t="str">
            <v>GL001</v>
          </cell>
          <cell r="C133" t="str">
            <v>131180</v>
          </cell>
          <cell r="L133">
            <v>2265.65</v>
          </cell>
        </row>
        <row r="134">
          <cell r="A134" t="str">
            <v>GL001</v>
          </cell>
          <cell r="C134" t="str">
            <v>131182</v>
          </cell>
          <cell r="L134">
            <v>0</v>
          </cell>
        </row>
        <row r="135">
          <cell r="A135" t="str">
            <v>GL001</v>
          </cell>
          <cell r="C135" t="str">
            <v>131183</v>
          </cell>
          <cell r="L135">
            <v>0</v>
          </cell>
        </row>
        <row r="136">
          <cell r="A136" t="str">
            <v>GL001</v>
          </cell>
          <cell r="C136" t="str">
            <v>131200</v>
          </cell>
          <cell r="L136">
            <v>0</v>
          </cell>
        </row>
        <row r="137">
          <cell r="A137" t="str">
            <v>GL001</v>
          </cell>
          <cell r="C137" t="str">
            <v>131201</v>
          </cell>
          <cell r="L137">
            <v>1453727.21</v>
          </cell>
        </row>
        <row r="138">
          <cell r="A138" t="str">
            <v>GL001</v>
          </cell>
          <cell r="C138" t="str">
            <v>131202</v>
          </cell>
          <cell r="L138">
            <v>0</v>
          </cell>
        </row>
        <row r="139">
          <cell r="A139" t="str">
            <v>GL001</v>
          </cell>
          <cell r="C139" t="str">
            <v>131209</v>
          </cell>
          <cell r="L139">
            <v>0</v>
          </cell>
        </row>
        <row r="140">
          <cell r="A140" t="str">
            <v>GL001</v>
          </cell>
          <cell r="C140" t="str">
            <v>131210</v>
          </cell>
          <cell r="L140">
            <v>0</v>
          </cell>
        </row>
        <row r="141">
          <cell r="A141" t="str">
            <v>GL001</v>
          </cell>
          <cell r="C141" t="str">
            <v>131211</v>
          </cell>
          <cell r="L141">
            <v>0</v>
          </cell>
        </row>
        <row r="142">
          <cell r="A142" t="str">
            <v>GL001</v>
          </cell>
          <cell r="C142" t="str">
            <v>131212</v>
          </cell>
          <cell r="L142">
            <v>0</v>
          </cell>
        </row>
        <row r="143">
          <cell r="A143" t="str">
            <v>GL001</v>
          </cell>
          <cell r="C143" t="str">
            <v>131213</v>
          </cell>
          <cell r="L143">
            <v>0</v>
          </cell>
        </row>
        <row r="144">
          <cell r="A144" t="str">
            <v>GL001</v>
          </cell>
          <cell r="C144" t="str">
            <v>131991</v>
          </cell>
          <cell r="L144">
            <v>0</v>
          </cell>
        </row>
        <row r="145">
          <cell r="A145" t="str">
            <v>GL001</v>
          </cell>
          <cell r="C145" t="str">
            <v>131995</v>
          </cell>
          <cell r="L145">
            <v>453760</v>
          </cell>
        </row>
        <row r="146">
          <cell r="A146" t="str">
            <v>GL001</v>
          </cell>
          <cell r="C146" t="str">
            <v>131996</v>
          </cell>
          <cell r="L146">
            <v>2500000</v>
          </cell>
        </row>
        <row r="147">
          <cell r="A147" t="str">
            <v>GL001</v>
          </cell>
          <cell r="C147" t="str">
            <v>131997</v>
          </cell>
          <cell r="L147">
            <v>1774766.8</v>
          </cell>
        </row>
        <row r="148">
          <cell r="A148" t="str">
            <v>GL001</v>
          </cell>
          <cell r="C148" t="str">
            <v>131998</v>
          </cell>
          <cell r="L148">
            <v>0</v>
          </cell>
        </row>
        <row r="149">
          <cell r="A149" t="str">
            <v>GL001</v>
          </cell>
          <cell r="C149" t="str">
            <v>134100</v>
          </cell>
          <cell r="L149">
            <v>0</v>
          </cell>
        </row>
        <row r="150">
          <cell r="A150" t="str">
            <v>GL001</v>
          </cell>
          <cell r="C150" t="str">
            <v>134200</v>
          </cell>
          <cell r="L150">
            <v>61920</v>
          </cell>
        </row>
        <row r="151">
          <cell r="A151" t="str">
            <v>GL001</v>
          </cell>
          <cell r="C151" t="str">
            <v>135100</v>
          </cell>
          <cell r="L151">
            <v>500</v>
          </cell>
        </row>
        <row r="152">
          <cell r="A152" t="str">
            <v>GL001</v>
          </cell>
          <cell r="C152" t="str">
            <v>135101</v>
          </cell>
          <cell r="L152">
            <v>0</v>
          </cell>
        </row>
        <row r="153">
          <cell r="A153" t="str">
            <v>GL001</v>
          </cell>
          <cell r="C153" t="str">
            <v>135102</v>
          </cell>
          <cell r="L153">
            <v>0</v>
          </cell>
        </row>
        <row r="154">
          <cell r="A154" t="str">
            <v>GL001</v>
          </cell>
          <cell r="C154" t="str">
            <v>135103</v>
          </cell>
          <cell r="L154">
            <v>0</v>
          </cell>
        </row>
        <row r="155">
          <cell r="A155" t="str">
            <v>GL001</v>
          </cell>
          <cell r="C155" t="str">
            <v>135104</v>
          </cell>
          <cell r="L155">
            <v>0</v>
          </cell>
        </row>
        <row r="156">
          <cell r="A156" t="str">
            <v>GL001</v>
          </cell>
          <cell r="C156" t="str">
            <v>135105</v>
          </cell>
          <cell r="L156">
            <v>-0.14000000000000001</v>
          </cell>
        </row>
        <row r="157">
          <cell r="A157" t="str">
            <v>GL001</v>
          </cell>
          <cell r="C157" t="str">
            <v>135107</v>
          </cell>
          <cell r="L157">
            <v>499.91</v>
          </cell>
        </row>
        <row r="158">
          <cell r="A158" t="str">
            <v>GL001</v>
          </cell>
          <cell r="C158" t="str">
            <v>135108</v>
          </cell>
          <cell r="L158">
            <v>100</v>
          </cell>
        </row>
        <row r="159">
          <cell r="A159" t="str">
            <v>GL001</v>
          </cell>
          <cell r="C159" t="str">
            <v>135109</v>
          </cell>
          <cell r="L159">
            <v>360</v>
          </cell>
        </row>
        <row r="160">
          <cell r="A160" t="str">
            <v>GL001</v>
          </cell>
          <cell r="C160" t="str">
            <v>135111</v>
          </cell>
          <cell r="L160">
            <v>0</v>
          </cell>
        </row>
        <row r="161">
          <cell r="A161" t="str">
            <v>GL001</v>
          </cell>
          <cell r="C161" t="str">
            <v>135112</v>
          </cell>
          <cell r="L161">
            <v>0</v>
          </cell>
        </row>
        <row r="162">
          <cell r="A162" t="str">
            <v>GL001</v>
          </cell>
          <cell r="C162" t="str">
            <v>135118</v>
          </cell>
          <cell r="L162">
            <v>0</v>
          </cell>
        </row>
        <row r="163">
          <cell r="A163" t="str">
            <v>GL001</v>
          </cell>
          <cell r="C163" t="str">
            <v>135120</v>
          </cell>
          <cell r="L163">
            <v>0</v>
          </cell>
        </row>
        <row r="164">
          <cell r="A164" t="str">
            <v>GL001</v>
          </cell>
          <cell r="C164" t="str">
            <v>135121</v>
          </cell>
          <cell r="L164">
            <v>2000</v>
          </cell>
        </row>
        <row r="165">
          <cell r="A165" t="str">
            <v>GL001</v>
          </cell>
          <cell r="C165" t="str">
            <v>135210</v>
          </cell>
          <cell r="L165">
            <v>100028</v>
          </cell>
        </row>
        <row r="166">
          <cell r="A166" t="str">
            <v>GL001</v>
          </cell>
          <cell r="C166" t="str">
            <v>135230</v>
          </cell>
          <cell r="L166">
            <v>2538.0500000000002</v>
          </cell>
        </row>
        <row r="167">
          <cell r="A167" t="str">
            <v>GL001</v>
          </cell>
          <cell r="C167" t="str">
            <v>135240</v>
          </cell>
          <cell r="L167">
            <v>83269.350000000006</v>
          </cell>
        </row>
        <row r="168">
          <cell r="A168" t="str">
            <v>GL001</v>
          </cell>
          <cell r="C168" t="str">
            <v>135250</v>
          </cell>
          <cell r="L168">
            <v>0</v>
          </cell>
        </row>
        <row r="169">
          <cell r="A169" t="str">
            <v>GL001</v>
          </cell>
          <cell r="C169" t="str">
            <v>135260</v>
          </cell>
          <cell r="L169">
            <v>0</v>
          </cell>
        </row>
        <row r="170">
          <cell r="A170" t="str">
            <v>GL001</v>
          </cell>
          <cell r="C170" t="str">
            <v>135261</v>
          </cell>
          <cell r="L170">
            <v>6667</v>
          </cell>
        </row>
        <row r="171">
          <cell r="A171" t="str">
            <v>GL001</v>
          </cell>
          <cell r="C171" t="str">
            <v>135262</v>
          </cell>
          <cell r="L171">
            <v>8722.3700000000008</v>
          </cell>
        </row>
        <row r="172">
          <cell r="A172" t="str">
            <v>GL001</v>
          </cell>
          <cell r="C172" t="str">
            <v>135270</v>
          </cell>
          <cell r="L172">
            <v>0</v>
          </cell>
        </row>
        <row r="173">
          <cell r="A173" t="str">
            <v>GL001</v>
          </cell>
          <cell r="C173" t="str">
            <v>135275</v>
          </cell>
          <cell r="L173">
            <v>0</v>
          </cell>
        </row>
        <row r="174">
          <cell r="A174" t="str">
            <v>GL001</v>
          </cell>
          <cell r="C174" t="str">
            <v>135280</v>
          </cell>
          <cell r="L174">
            <v>0</v>
          </cell>
        </row>
        <row r="175">
          <cell r="A175" t="str">
            <v>GL001</v>
          </cell>
          <cell r="C175" t="str">
            <v>135430</v>
          </cell>
          <cell r="L175">
            <v>0</v>
          </cell>
        </row>
        <row r="176">
          <cell r="A176" t="str">
            <v>GL001</v>
          </cell>
          <cell r="C176" t="str">
            <v>135999</v>
          </cell>
          <cell r="L176">
            <v>0</v>
          </cell>
        </row>
        <row r="177">
          <cell r="A177" t="str">
            <v>GL001</v>
          </cell>
          <cell r="C177" t="str">
            <v>136100</v>
          </cell>
          <cell r="L177">
            <v>0</v>
          </cell>
        </row>
        <row r="178">
          <cell r="A178" t="str">
            <v>GL001</v>
          </cell>
          <cell r="C178" t="str">
            <v>136200</v>
          </cell>
          <cell r="L178">
            <v>0</v>
          </cell>
        </row>
        <row r="179">
          <cell r="A179" t="str">
            <v>GL001</v>
          </cell>
          <cell r="C179" t="str">
            <v>136400</v>
          </cell>
          <cell r="L179">
            <v>0</v>
          </cell>
        </row>
        <row r="180">
          <cell r="A180" t="str">
            <v>GL001</v>
          </cell>
          <cell r="C180" t="str">
            <v>141000</v>
          </cell>
          <cell r="L180">
            <v>0</v>
          </cell>
        </row>
        <row r="181">
          <cell r="A181" t="str">
            <v>GL001</v>
          </cell>
          <cell r="C181" t="str">
            <v>141010</v>
          </cell>
          <cell r="L181">
            <v>0</v>
          </cell>
        </row>
        <row r="182">
          <cell r="A182" t="str">
            <v>GL001</v>
          </cell>
          <cell r="C182" t="str">
            <v>141015</v>
          </cell>
          <cell r="L182">
            <v>0</v>
          </cell>
        </row>
        <row r="183">
          <cell r="A183" t="str">
            <v>GL001</v>
          </cell>
          <cell r="C183" t="str">
            <v>142100</v>
          </cell>
          <cell r="L183">
            <v>39486283.57</v>
          </cell>
        </row>
        <row r="184">
          <cell r="A184" t="str">
            <v>GL001</v>
          </cell>
          <cell r="C184" t="str">
            <v>142101</v>
          </cell>
          <cell r="L184">
            <v>3067913.6</v>
          </cell>
        </row>
        <row r="185">
          <cell r="A185" t="str">
            <v>GL001</v>
          </cell>
          <cell r="C185" t="str">
            <v>142110</v>
          </cell>
          <cell r="L185">
            <v>0</v>
          </cell>
        </row>
        <row r="186">
          <cell r="A186" t="str">
            <v>GL001</v>
          </cell>
          <cell r="C186" t="str">
            <v>142200</v>
          </cell>
          <cell r="L186">
            <v>0</v>
          </cell>
        </row>
        <row r="187">
          <cell r="A187" t="str">
            <v>GL001</v>
          </cell>
          <cell r="C187" t="str">
            <v>142300</v>
          </cell>
          <cell r="L187">
            <v>0</v>
          </cell>
        </row>
        <row r="188">
          <cell r="A188" t="str">
            <v>GL001</v>
          </cell>
          <cell r="C188" t="str">
            <v>143100</v>
          </cell>
          <cell r="L188">
            <v>643991.47</v>
          </cell>
        </row>
        <row r="189">
          <cell r="A189" t="str">
            <v>GL001</v>
          </cell>
          <cell r="C189" t="str">
            <v>143102</v>
          </cell>
          <cell r="L189">
            <v>20424.61</v>
          </cell>
        </row>
        <row r="190">
          <cell r="A190" t="str">
            <v>GL001</v>
          </cell>
          <cell r="C190" t="str">
            <v>143105</v>
          </cell>
          <cell r="L190">
            <v>0</v>
          </cell>
        </row>
        <row r="191">
          <cell r="A191" t="str">
            <v>GL001</v>
          </cell>
          <cell r="C191" t="str">
            <v>143106</v>
          </cell>
          <cell r="L191">
            <v>0</v>
          </cell>
        </row>
        <row r="192">
          <cell r="A192" t="str">
            <v>GL001</v>
          </cell>
          <cell r="C192" t="str">
            <v>143107</v>
          </cell>
          <cell r="L192">
            <v>0</v>
          </cell>
        </row>
        <row r="193">
          <cell r="A193" t="str">
            <v>GL001</v>
          </cell>
          <cell r="C193" t="str">
            <v>143108</v>
          </cell>
          <cell r="L193">
            <v>0</v>
          </cell>
        </row>
        <row r="194">
          <cell r="A194" t="str">
            <v>GL001</v>
          </cell>
          <cell r="C194" t="str">
            <v>143109</v>
          </cell>
          <cell r="L194">
            <v>0</v>
          </cell>
        </row>
        <row r="195">
          <cell r="A195" t="str">
            <v>GL001</v>
          </cell>
          <cell r="C195" t="str">
            <v>143110</v>
          </cell>
          <cell r="L195">
            <v>1509887.66</v>
          </cell>
        </row>
        <row r="196">
          <cell r="A196" t="str">
            <v>GL001</v>
          </cell>
          <cell r="C196" t="str">
            <v>143111</v>
          </cell>
          <cell r="L196">
            <v>0</v>
          </cell>
        </row>
        <row r="197">
          <cell r="A197" t="str">
            <v>GL001</v>
          </cell>
          <cell r="C197" t="str">
            <v>143112</v>
          </cell>
          <cell r="L197">
            <v>0.2</v>
          </cell>
        </row>
        <row r="198">
          <cell r="A198" t="str">
            <v>GL001</v>
          </cell>
          <cell r="C198" t="str">
            <v>143174</v>
          </cell>
          <cell r="L198">
            <v>0</v>
          </cell>
        </row>
        <row r="199">
          <cell r="A199" t="str">
            <v>GL001</v>
          </cell>
          <cell r="C199" t="str">
            <v>143176</v>
          </cell>
          <cell r="L199">
            <v>0</v>
          </cell>
        </row>
        <row r="200">
          <cell r="A200" t="str">
            <v>GL001</v>
          </cell>
          <cell r="C200" t="str">
            <v>143185</v>
          </cell>
          <cell r="L200">
            <v>1448783.95</v>
          </cell>
        </row>
        <row r="201">
          <cell r="A201" t="str">
            <v>GL001</v>
          </cell>
          <cell r="C201" t="str">
            <v>143186</v>
          </cell>
          <cell r="L201">
            <v>0</v>
          </cell>
        </row>
        <row r="202">
          <cell r="A202" t="str">
            <v>GL001</v>
          </cell>
          <cell r="C202" t="str">
            <v>143200</v>
          </cell>
          <cell r="L202">
            <v>-705.41</v>
          </cell>
        </row>
        <row r="203">
          <cell r="A203" t="str">
            <v>GL001</v>
          </cell>
          <cell r="C203" t="str">
            <v>143201</v>
          </cell>
          <cell r="L203">
            <v>515.25</v>
          </cell>
        </row>
        <row r="204">
          <cell r="A204" t="str">
            <v>GL001</v>
          </cell>
          <cell r="C204" t="str">
            <v>143203</v>
          </cell>
          <cell r="L204">
            <v>0</v>
          </cell>
        </row>
        <row r="205">
          <cell r="A205" t="str">
            <v>GL001</v>
          </cell>
          <cell r="C205" t="str">
            <v>143300</v>
          </cell>
          <cell r="L205">
            <v>0</v>
          </cell>
        </row>
        <row r="206">
          <cell r="A206" t="str">
            <v>GL001</v>
          </cell>
          <cell r="C206" t="str">
            <v>143320</v>
          </cell>
          <cell r="L206">
            <v>0</v>
          </cell>
        </row>
        <row r="207">
          <cell r="A207" t="str">
            <v>GL001</v>
          </cell>
          <cell r="C207" t="str">
            <v>143400</v>
          </cell>
          <cell r="L207">
            <v>0</v>
          </cell>
        </row>
        <row r="208">
          <cell r="A208" t="str">
            <v>GL001</v>
          </cell>
          <cell r="C208" t="str">
            <v>143500</v>
          </cell>
          <cell r="L208">
            <v>0</v>
          </cell>
        </row>
        <row r="209">
          <cell r="A209" t="str">
            <v>GL001</v>
          </cell>
          <cell r="C209" t="str">
            <v>143700</v>
          </cell>
          <cell r="L209">
            <v>0</v>
          </cell>
        </row>
        <row r="210">
          <cell r="A210" t="str">
            <v>GL001</v>
          </cell>
          <cell r="C210" t="str">
            <v>143900</v>
          </cell>
          <cell r="L210">
            <v>0</v>
          </cell>
        </row>
        <row r="211">
          <cell r="A211" t="str">
            <v>GL001</v>
          </cell>
          <cell r="C211" t="str">
            <v>143995</v>
          </cell>
          <cell r="L211">
            <v>-33262.03</v>
          </cell>
        </row>
        <row r="212">
          <cell r="A212" t="str">
            <v>GL001</v>
          </cell>
          <cell r="C212" t="str">
            <v>143999</v>
          </cell>
          <cell r="L212">
            <v>3372.48</v>
          </cell>
        </row>
        <row r="213">
          <cell r="A213" t="str">
            <v>GL001</v>
          </cell>
          <cell r="C213" t="str">
            <v>144100</v>
          </cell>
          <cell r="L213">
            <v>-169189.95</v>
          </cell>
        </row>
        <row r="214">
          <cell r="A214" t="str">
            <v>GL001</v>
          </cell>
          <cell r="C214" t="str">
            <v>144200</v>
          </cell>
          <cell r="L214">
            <v>-160810.04999999999</v>
          </cell>
        </row>
        <row r="215">
          <cell r="A215" t="str">
            <v>GL001</v>
          </cell>
          <cell r="C215" t="str">
            <v>144400</v>
          </cell>
          <cell r="L215">
            <v>0.6</v>
          </cell>
        </row>
        <row r="216">
          <cell r="A216" t="str">
            <v>GL001</v>
          </cell>
          <cell r="C216" t="str">
            <v>146000</v>
          </cell>
          <cell r="L216">
            <v>0</v>
          </cell>
        </row>
        <row r="217">
          <cell r="A217" t="str">
            <v>GL001</v>
          </cell>
          <cell r="C217" t="str">
            <v>146800</v>
          </cell>
          <cell r="L217">
            <v>54.94</v>
          </cell>
        </row>
        <row r="218">
          <cell r="A218" t="str">
            <v>GL001</v>
          </cell>
          <cell r="C218" t="str">
            <v>146801</v>
          </cell>
          <cell r="L218">
            <v>3085261.49</v>
          </cell>
        </row>
        <row r="219">
          <cell r="A219" t="str">
            <v>GL001</v>
          </cell>
          <cell r="C219" t="str">
            <v>151058</v>
          </cell>
          <cell r="L219">
            <v>11.08</v>
          </cell>
        </row>
        <row r="220">
          <cell r="A220" t="str">
            <v>GL001</v>
          </cell>
          <cell r="C220" t="str">
            <v>151059</v>
          </cell>
          <cell r="L220">
            <v>0</v>
          </cell>
        </row>
        <row r="221">
          <cell r="A221" t="str">
            <v>GL001</v>
          </cell>
          <cell r="C221" t="str">
            <v>151060</v>
          </cell>
          <cell r="L221">
            <v>0</v>
          </cell>
        </row>
        <row r="222">
          <cell r="A222" t="str">
            <v>GL001</v>
          </cell>
          <cell r="C222" t="str">
            <v>151100</v>
          </cell>
          <cell r="L222">
            <v>13071839.439999999</v>
          </cell>
        </row>
        <row r="223">
          <cell r="A223" t="str">
            <v>GL001</v>
          </cell>
          <cell r="C223" t="str">
            <v>151101</v>
          </cell>
          <cell r="L223">
            <v>-4019.44</v>
          </cell>
        </row>
        <row r="224">
          <cell r="A224" t="str">
            <v>GL001</v>
          </cell>
          <cell r="C224" t="str">
            <v>151110</v>
          </cell>
          <cell r="L224">
            <v>0</v>
          </cell>
        </row>
        <row r="225">
          <cell r="A225" t="str">
            <v>GL001</v>
          </cell>
          <cell r="C225" t="str">
            <v>151130</v>
          </cell>
          <cell r="L225">
            <v>511770.35</v>
          </cell>
        </row>
        <row r="226">
          <cell r="A226" t="str">
            <v>GL001</v>
          </cell>
          <cell r="C226" t="str">
            <v>151200</v>
          </cell>
          <cell r="L226">
            <v>9351216.3800000008</v>
          </cell>
        </row>
        <row r="227">
          <cell r="A227" t="str">
            <v>GL001</v>
          </cell>
          <cell r="C227" t="str">
            <v>151300</v>
          </cell>
          <cell r="L227">
            <v>12416.59</v>
          </cell>
        </row>
        <row r="228">
          <cell r="A228" t="str">
            <v>GL001</v>
          </cell>
          <cell r="C228" t="str">
            <v>151410</v>
          </cell>
          <cell r="L228">
            <v>0</v>
          </cell>
        </row>
        <row r="229">
          <cell r="A229" t="str">
            <v>GL001</v>
          </cell>
          <cell r="C229" t="str">
            <v>151547</v>
          </cell>
          <cell r="L229">
            <v>0</v>
          </cell>
        </row>
        <row r="230">
          <cell r="A230" t="str">
            <v>GL001</v>
          </cell>
          <cell r="C230" t="str">
            <v>152057</v>
          </cell>
          <cell r="L230">
            <v>0</v>
          </cell>
        </row>
        <row r="231">
          <cell r="A231" t="str">
            <v>GL001</v>
          </cell>
          <cell r="C231" t="str">
            <v>154000</v>
          </cell>
          <cell r="L231">
            <v>22466307.800000001</v>
          </cell>
        </row>
        <row r="232">
          <cell r="A232" t="str">
            <v>GL001</v>
          </cell>
          <cell r="C232" t="str">
            <v>154100</v>
          </cell>
          <cell r="L232">
            <v>734718.02</v>
          </cell>
        </row>
        <row r="233">
          <cell r="A233" t="str">
            <v>GL001</v>
          </cell>
          <cell r="C233" t="str">
            <v>154110</v>
          </cell>
          <cell r="L233">
            <v>0</v>
          </cell>
        </row>
        <row r="234">
          <cell r="A234" t="str">
            <v>GL001</v>
          </cell>
          <cell r="C234" t="str">
            <v>154120</v>
          </cell>
          <cell r="L234">
            <v>0</v>
          </cell>
        </row>
        <row r="235">
          <cell r="A235" t="str">
            <v>GL001</v>
          </cell>
          <cell r="C235" t="str">
            <v>154130</v>
          </cell>
          <cell r="L235">
            <v>0</v>
          </cell>
        </row>
        <row r="236">
          <cell r="A236" t="str">
            <v>GL001</v>
          </cell>
          <cell r="C236" t="str">
            <v>154210</v>
          </cell>
          <cell r="L236">
            <v>0</v>
          </cell>
        </row>
        <row r="237">
          <cell r="A237" t="str">
            <v>GL001</v>
          </cell>
          <cell r="C237" t="str">
            <v>154220</v>
          </cell>
          <cell r="L237">
            <v>0</v>
          </cell>
        </row>
        <row r="238">
          <cell r="A238" t="str">
            <v>GL001</v>
          </cell>
          <cell r="C238" t="str">
            <v>154310</v>
          </cell>
          <cell r="L238">
            <v>0</v>
          </cell>
        </row>
        <row r="239">
          <cell r="A239" t="str">
            <v>GL001</v>
          </cell>
          <cell r="C239" t="str">
            <v>154410</v>
          </cell>
          <cell r="L239">
            <v>0</v>
          </cell>
        </row>
        <row r="240">
          <cell r="A240" t="str">
            <v>GL001</v>
          </cell>
          <cell r="C240" t="str">
            <v>154420</v>
          </cell>
          <cell r="L240">
            <v>0</v>
          </cell>
        </row>
        <row r="241">
          <cell r="A241" t="str">
            <v>GL001</v>
          </cell>
          <cell r="C241" t="str">
            <v>154510</v>
          </cell>
          <cell r="L241">
            <v>0</v>
          </cell>
        </row>
        <row r="242">
          <cell r="A242" t="str">
            <v>GL001</v>
          </cell>
          <cell r="C242" t="str">
            <v>154520</v>
          </cell>
          <cell r="L242">
            <v>0</v>
          </cell>
        </row>
        <row r="243">
          <cell r="A243" t="str">
            <v>GL001</v>
          </cell>
          <cell r="C243" t="str">
            <v>154610</v>
          </cell>
          <cell r="L243">
            <v>0</v>
          </cell>
        </row>
        <row r="244">
          <cell r="A244" t="str">
            <v>GL001</v>
          </cell>
          <cell r="C244" t="str">
            <v>154620</v>
          </cell>
          <cell r="L244">
            <v>0</v>
          </cell>
        </row>
        <row r="245">
          <cell r="A245" t="str">
            <v>GL001</v>
          </cell>
          <cell r="C245" t="str">
            <v>154630</v>
          </cell>
          <cell r="L245">
            <v>0</v>
          </cell>
        </row>
        <row r="246">
          <cell r="A246" t="str">
            <v>GL001</v>
          </cell>
          <cell r="C246" t="str">
            <v>154660</v>
          </cell>
          <cell r="L246">
            <v>0</v>
          </cell>
        </row>
        <row r="247">
          <cell r="A247" t="str">
            <v>GL001</v>
          </cell>
          <cell r="C247" t="str">
            <v>154700</v>
          </cell>
          <cell r="L247">
            <v>12052.13</v>
          </cell>
        </row>
        <row r="248">
          <cell r="A248" t="str">
            <v>GL001</v>
          </cell>
          <cell r="C248" t="str">
            <v>154802</v>
          </cell>
          <cell r="L248">
            <v>0</v>
          </cell>
        </row>
        <row r="249">
          <cell r="A249" t="str">
            <v>GL001</v>
          </cell>
          <cell r="C249" t="str">
            <v>154810</v>
          </cell>
          <cell r="L249">
            <v>0</v>
          </cell>
        </row>
        <row r="250">
          <cell r="A250" t="str">
            <v>GL001</v>
          </cell>
          <cell r="C250" t="str">
            <v>154910</v>
          </cell>
          <cell r="L250">
            <v>3877176.65</v>
          </cell>
        </row>
        <row r="251">
          <cell r="A251" t="str">
            <v>GL001</v>
          </cell>
          <cell r="C251" t="str">
            <v>154911</v>
          </cell>
          <cell r="L251">
            <v>-1560118.92</v>
          </cell>
        </row>
        <row r="252">
          <cell r="A252" t="str">
            <v>GL001</v>
          </cell>
          <cell r="C252" t="str">
            <v>154920</v>
          </cell>
          <cell r="L252">
            <v>0</v>
          </cell>
        </row>
        <row r="253">
          <cell r="A253" t="str">
            <v>GL001</v>
          </cell>
          <cell r="C253" t="str">
            <v>154930</v>
          </cell>
          <cell r="L253">
            <v>0</v>
          </cell>
        </row>
        <row r="254">
          <cell r="A254" t="str">
            <v>GL001</v>
          </cell>
          <cell r="C254" t="str">
            <v>154940</v>
          </cell>
          <cell r="L254">
            <v>0</v>
          </cell>
        </row>
        <row r="255">
          <cell r="A255" t="str">
            <v>GL001</v>
          </cell>
          <cell r="C255" t="str">
            <v>154950</v>
          </cell>
          <cell r="L255">
            <v>20758.13</v>
          </cell>
        </row>
        <row r="256">
          <cell r="A256" t="str">
            <v>GL001</v>
          </cell>
          <cell r="C256" t="str">
            <v>154951</v>
          </cell>
          <cell r="L256">
            <v>19893.38</v>
          </cell>
        </row>
        <row r="257">
          <cell r="A257" t="str">
            <v>GL001</v>
          </cell>
          <cell r="C257" t="str">
            <v>154952</v>
          </cell>
          <cell r="L257">
            <v>19771.849999999999</v>
          </cell>
        </row>
        <row r="258">
          <cell r="A258" t="str">
            <v>GL001</v>
          </cell>
          <cell r="C258" t="str">
            <v>154980</v>
          </cell>
          <cell r="L258">
            <v>3224822.92</v>
          </cell>
        </row>
        <row r="259">
          <cell r="A259" t="str">
            <v>GL001</v>
          </cell>
          <cell r="C259" t="str">
            <v>154990</v>
          </cell>
          <cell r="L259">
            <v>359407.81</v>
          </cell>
        </row>
        <row r="260">
          <cell r="A260" t="str">
            <v>GL001</v>
          </cell>
          <cell r="C260" t="str">
            <v>156155</v>
          </cell>
          <cell r="L260">
            <v>0</v>
          </cell>
        </row>
        <row r="261">
          <cell r="A261" t="str">
            <v>GL001</v>
          </cell>
          <cell r="C261" t="str">
            <v>156156</v>
          </cell>
          <cell r="L261">
            <v>0</v>
          </cell>
        </row>
        <row r="262">
          <cell r="A262" t="str">
            <v>GL001</v>
          </cell>
          <cell r="C262" t="str">
            <v>156158</v>
          </cell>
          <cell r="L262">
            <v>0</v>
          </cell>
        </row>
        <row r="263">
          <cell r="A263" t="str">
            <v>GL001</v>
          </cell>
          <cell r="C263" t="str">
            <v>156159</v>
          </cell>
          <cell r="L263">
            <v>0</v>
          </cell>
        </row>
        <row r="264">
          <cell r="A264" t="str">
            <v>GL001</v>
          </cell>
          <cell r="C264" t="str">
            <v>156185</v>
          </cell>
          <cell r="L264">
            <v>0</v>
          </cell>
        </row>
        <row r="265">
          <cell r="A265" t="str">
            <v>GL001</v>
          </cell>
          <cell r="C265" t="str">
            <v>156186</v>
          </cell>
          <cell r="L265">
            <v>0</v>
          </cell>
        </row>
        <row r="266">
          <cell r="A266" t="str">
            <v>GL001</v>
          </cell>
          <cell r="C266" t="str">
            <v>158100</v>
          </cell>
          <cell r="L266">
            <v>8266.23</v>
          </cell>
        </row>
        <row r="267">
          <cell r="A267" t="str">
            <v>GL001</v>
          </cell>
          <cell r="C267" t="str">
            <v>163001</v>
          </cell>
          <cell r="L267">
            <v>948.72</v>
          </cell>
        </row>
        <row r="268">
          <cell r="A268" t="str">
            <v>GL001</v>
          </cell>
          <cell r="C268" t="str">
            <v>163002</v>
          </cell>
          <cell r="L268">
            <v>0</v>
          </cell>
        </row>
        <row r="269">
          <cell r="A269" t="str">
            <v>GL001</v>
          </cell>
          <cell r="C269" t="str">
            <v>163011</v>
          </cell>
          <cell r="L269">
            <v>0</v>
          </cell>
        </row>
        <row r="270">
          <cell r="A270" t="str">
            <v>GL001</v>
          </cell>
          <cell r="C270" t="str">
            <v>163025</v>
          </cell>
          <cell r="L270">
            <v>0</v>
          </cell>
        </row>
        <row r="271">
          <cell r="A271" t="str">
            <v>GL001</v>
          </cell>
          <cell r="C271" t="str">
            <v>163050</v>
          </cell>
          <cell r="L271">
            <v>0</v>
          </cell>
        </row>
        <row r="272">
          <cell r="A272" t="str">
            <v>GL001</v>
          </cell>
          <cell r="C272" t="str">
            <v>163081</v>
          </cell>
          <cell r="L272">
            <v>132.86000000000001</v>
          </cell>
        </row>
        <row r="273">
          <cell r="A273" t="str">
            <v>GL001</v>
          </cell>
          <cell r="C273" t="str">
            <v>163082</v>
          </cell>
          <cell r="L273">
            <v>0</v>
          </cell>
        </row>
        <row r="274">
          <cell r="A274" t="str">
            <v>GL001</v>
          </cell>
          <cell r="C274" t="str">
            <v>163083</v>
          </cell>
          <cell r="L274">
            <v>0</v>
          </cell>
        </row>
        <row r="275">
          <cell r="A275" t="str">
            <v>GL001</v>
          </cell>
          <cell r="C275" t="str">
            <v>163084</v>
          </cell>
          <cell r="L275">
            <v>0</v>
          </cell>
        </row>
        <row r="276">
          <cell r="A276" t="str">
            <v>GL001</v>
          </cell>
          <cell r="C276" t="str">
            <v>163085</v>
          </cell>
          <cell r="L276">
            <v>0</v>
          </cell>
        </row>
        <row r="277">
          <cell r="A277" t="str">
            <v>GL001</v>
          </cell>
          <cell r="C277" t="str">
            <v>163086</v>
          </cell>
          <cell r="L277">
            <v>785.18</v>
          </cell>
        </row>
        <row r="278">
          <cell r="A278" t="str">
            <v>GL001</v>
          </cell>
          <cell r="C278" t="str">
            <v>163087</v>
          </cell>
          <cell r="L278">
            <v>0</v>
          </cell>
        </row>
        <row r="279">
          <cell r="A279" t="str">
            <v>GL001</v>
          </cell>
          <cell r="C279" t="str">
            <v>163100</v>
          </cell>
          <cell r="L279">
            <v>-123.64</v>
          </cell>
        </row>
        <row r="280">
          <cell r="A280" t="str">
            <v>GL001</v>
          </cell>
          <cell r="C280" t="str">
            <v>163181</v>
          </cell>
          <cell r="L280">
            <v>0</v>
          </cell>
        </row>
        <row r="281">
          <cell r="A281" t="str">
            <v>GL001</v>
          </cell>
          <cell r="C281" t="str">
            <v>163316</v>
          </cell>
          <cell r="L281">
            <v>904.8</v>
          </cell>
        </row>
        <row r="282">
          <cell r="A282" t="str">
            <v>GL001</v>
          </cell>
          <cell r="C282" t="str">
            <v>163327</v>
          </cell>
          <cell r="L282">
            <v>3791.28</v>
          </cell>
        </row>
        <row r="283">
          <cell r="A283" t="str">
            <v>GL001</v>
          </cell>
          <cell r="C283" t="str">
            <v>163330</v>
          </cell>
          <cell r="L283">
            <v>0</v>
          </cell>
        </row>
        <row r="284">
          <cell r="A284" t="str">
            <v>GL001</v>
          </cell>
          <cell r="C284" t="str">
            <v>163331</v>
          </cell>
          <cell r="L284">
            <v>0</v>
          </cell>
        </row>
        <row r="285">
          <cell r="A285" t="str">
            <v>GL001</v>
          </cell>
          <cell r="C285" t="str">
            <v>163996</v>
          </cell>
          <cell r="L285">
            <v>7574.92</v>
          </cell>
        </row>
        <row r="286">
          <cell r="A286" t="str">
            <v>GL001</v>
          </cell>
          <cell r="C286" t="str">
            <v>163997</v>
          </cell>
          <cell r="L286">
            <v>-81817.89</v>
          </cell>
        </row>
        <row r="287">
          <cell r="A287" t="str">
            <v>GL001</v>
          </cell>
          <cell r="C287" t="str">
            <v>163999</v>
          </cell>
          <cell r="L287">
            <v>864.81</v>
          </cell>
        </row>
        <row r="288">
          <cell r="A288" t="str">
            <v>GL001</v>
          </cell>
          <cell r="C288" t="str">
            <v>165100</v>
          </cell>
          <cell r="L288">
            <v>2447522.2200000002</v>
          </cell>
        </row>
        <row r="289">
          <cell r="A289" t="str">
            <v>GL001</v>
          </cell>
          <cell r="C289" t="str">
            <v>165200</v>
          </cell>
          <cell r="L289">
            <v>5149.17</v>
          </cell>
        </row>
        <row r="290">
          <cell r="A290" t="str">
            <v>GL001</v>
          </cell>
          <cell r="C290" t="str">
            <v>165210</v>
          </cell>
          <cell r="L290">
            <v>0</v>
          </cell>
        </row>
        <row r="291">
          <cell r="A291" t="str">
            <v>GL001</v>
          </cell>
          <cell r="C291" t="str">
            <v>165300</v>
          </cell>
          <cell r="L291">
            <v>785791.47</v>
          </cell>
        </row>
        <row r="292">
          <cell r="A292" t="str">
            <v>GL001</v>
          </cell>
          <cell r="C292" t="str">
            <v>165350</v>
          </cell>
          <cell r="L292">
            <v>1376423</v>
          </cell>
        </row>
        <row r="293">
          <cell r="A293" t="str">
            <v>GL001</v>
          </cell>
          <cell r="C293" t="str">
            <v>165351</v>
          </cell>
          <cell r="L293">
            <v>857280</v>
          </cell>
        </row>
        <row r="294">
          <cell r="A294" t="str">
            <v>GL001</v>
          </cell>
          <cell r="C294" t="str">
            <v>165352</v>
          </cell>
          <cell r="L294">
            <v>141201.49</v>
          </cell>
        </row>
        <row r="295">
          <cell r="A295" t="str">
            <v>GL001</v>
          </cell>
          <cell r="C295" t="str">
            <v>165400</v>
          </cell>
          <cell r="L295">
            <v>1659637.53</v>
          </cell>
        </row>
        <row r="296">
          <cell r="A296" t="str">
            <v>GL001</v>
          </cell>
          <cell r="C296" t="str">
            <v>165500</v>
          </cell>
          <cell r="L296">
            <v>1557159.58</v>
          </cell>
        </row>
        <row r="297">
          <cell r="A297" t="str">
            <v>GL001</v>
          </cell>
          <cell r="C297" t="str">
            <v>165600</v>
          </cell>
          <cell r="L297">
            <v>386653.84</v>
          </cell>
        </row>
        <row r="298">
          <cell r="A298" t="str">
            <v>GL001</v>
          </cell>
          <cell r="C298" t="str">
            <v>165800</v>
          </cell>
          <cell r="L298">
            <v>43903.49</v>
          </cell>
        </row>
        <row r="299">
          <cell r="A299" t="str">
            <v>GL001</v>
          </cell>
          <cell r="C299" t="str">
            <v>165900</v>
          </cell>
          <cell r="L299">
            <v>107725.81</v>
          </cell>
        </row>
        <row r="300">
          <cell r="A300" t="str">
            <v>GL001</v>
          </cell>
          <cell r="C300" t="str">
            <v>171000</v>
          </cell>
          <cell r="L300">
            <v>2072.62</v>
          </cell>
        </row>
        <row r="301">
          <cell r="A301" t="str">
            <v>GL001</v>
          </cell>
          <cell r="C301" t="str">
            <v>172100</v>
          </cell>
          <cell r="L301">
            <v>0</v>
          </cell>
        </row>
        <row r="302">
          <cell r="A302" t="str">
            <v>GL001</v>
          </cell>
          <cell r="C302" t="str">
            <v>172200</v>
          </cell>
          <cell r="L302">
            <v>47053</v>
          </cell>
        </row>
        <row r="303">
          <cell r="A303" t="str">
            <v>GL001</v>
          </cell>
          <cell r="C303" t="str">
            <v>172300</v>
          </cell>
          <cell r="L303">
            <v>0.03</v>
          </cell>
        </row>
        <row r="304">
          <cell r="A304" t="str">
            <v>GL001</v>
          </cell>
          <cell r="C304" t="str">
            <v>173100</v>
          </cell>
          <cell r="L304">
            <v>18880611</v>
          </cell>
        </row>
        <row r="305">
          <cell r="A305" t="str">
            <v>GL001</v>
          </cell>
          <cell r="C305" t="str">
            <v>175200</v>
          </cell>
          <cell r="L305">
            <v>3222610</v>
          </cell>
        </row>
        <row r="306">
          <cell r="A306" t="str">
            <v>GL001</v>
          </cell>
          <cell r="C306" t="str">
            <v>175300</v>
          </cell>
          <cell r="L306">
            <v>2492386.0499999998</v>
          </cell>
        </row>
        <row r="307">
          <cell r="A307" t="str">
            <v>GL001</v>
          </cell>
          <cell r="C307" t="str">
            <v>175600</v>
          </cell>
          <cell r="L307">
            <v>683780</v>
          </cell>
        </row>
        <row r="308">
          <cell r="A308" t="str">
            <v>GL001</v>
          </cell>
          <cell r="C308" t="str">
            <v>181001</v>
          </cell>
          <cell r="L308">
            <v>0</v>
          </cell>
        </row>
        <row r="309">
          <cell r="A309" t="str">
            <v>GL001</v>
          </cell>
          <cell r="C309" t="str">
            <v>181101</v>
          </cell>
          <cell r="L309">
            <v>0</v>
          </cell>
        </row>
        <row r="310">
          <cell r="A310" t="str">
            <v>GL001</v>
          </cell>
          <cell r="C310" t="str">
            <v>181102</v>
          </cell>
          <cell r="L310">
            <v>400092.39</v>
          </cell>
        </row>
        <row r="311">
          <cell r="A311" t="str">
            <v>GL001</v>
          </cell>
          <cell r="C311" t="str">
            <v>181103</v>
          </cell>
          <cell r="L311">
            <v>337300.36</v>
          </cell>
        </row>
        <row r="312">
          <cell r="A312" t="str">
            <v>GL001</v>
          </cell>
          <cell r="C312" t="str">
            <v>181240</v>
          </cell>
          <cell r="L312">
            <v>0</v>
          </cell>
        </row>
        <row r="313">
          <cell r="A313" t="str">
            <v>GL001</v>
          </cell>
          <cell r="C313" t="str">
            <v>181250</v>
          </cell>
          <cell r="L313">
            <v>0</v>
          </cell>
        </row>
        <row r="314">
          <cell r="A314" t="str">
            <v>GL001</v>
          </cell>
          <cell r="C314" t="str">
            <v>181260</v>
          </cell>
          <cell r="L314">
            <v>0</v>
          </cell>
        </row>
        <row r="315">
          <cell r="A315" t="str">
            <v>GL001</v>
          </cell>
          <cell r="C315" t="str">
            <v>181290</v>
          </cell>
          <cell r="L315">
            <v>0</v>
          </cell>
        </row>
        <row r="316">
          <cell r="A316" t="str">
            <v>GL001</v>
          </cell>
          <cell r="C316" t="str">
            <v>181300</v>
          </cell>
          <cell r="L316">
            <v>0</v>
          </cell>
        </row>
        <row r="317">
          <cell r="A317" t="str">
            <v>GL001</v>
          </cell>
          <cell r="C317" t="str">
            <v>181400</v>
          </cell>
          <cell r="L317">
            <v>161286.96</v>
          </cell>
        </row>
        <row r="318">
          <cell r="A318" t="str">
            <v>GL001</v>
          </cell>
          <cell r="C318" t="str">
            <v>181500</v>
          </cell>
          <cell r="L318">
            <v>401158.14</v>
          </cell>
        </row>
        <row r="319">
          <cell r="A319" t="str">
            <v>GL001</v>
          </cell>
          <cell r="C319" t="str">
            <v>181800</v>
          </cell>
          <cell r="L319">
            <v>0</v>
          </cell>
        </row>
        <row r="320">
          <cell r="A320" t="str">
            <v>GL001</v>
          </cell>
          <cell r="C320" t="str">
            <v>181801</v>
          </cell>
          <cell r="L320">
            <v>2053182.19</v>
          </cell>
        </row>
        <row r="321">
          <cell r="A321" t="str">
            <v>GL001</v>
          </cell>
          <cell r="C321" t="str">
            <v>181802</v>
          </cell>
          <cell r="L321">
            <v>0</v>
          </cell>
        </row>
        <row r="322">
          <cell r="A322" t="str">
            <v>GL001</v>
          </cell>
          <cell r="C322" t="str">
            <v>181803</v>
          </cell>
          <cell r="L322">
            <v>443602.11</v>
          </cell>
        </row>
        <row r="323">
          <cell r="A323" t="str">
            <v>GL001</v>
          </cell>
          <cell r="C323" t="str">
            <v>181898</v>
          </cell>
          <cell r="L323">
            <v>0</v>
          </cell>
        </row>
        <row r="324">
          <cell r="A324" t="str">
            <v>GL001</v>
          </cell>
          <cell r="C324" t="str">
            <v>181983</v>
          </cell>
          <cell r="L324">
            <v>674888.25</v>
          </cell>
        </row>
        <row r="325">
          <cell r="A325" t="str">
            <v>GL001</v>
          </cell>
          <cell r="C325" t="str">
            <v>181984</v>
          </cell>
          <cell r="L325">
            <v>817944.32</v>
          </cell>
        </row>
        <row r="326">
          <cell r="A326" t="str">
            <v>GL001</v>
          </cell>
          <cell r="C326" t="str">
            <v>181985</v>
          </cell>
          <cell r="L326">
            <v>304036.09999999998</v>
          </cell>
        </row>
        <row r="327">
          <cell r="A327" t="str">
            <v>GL001</v>
          </cell>
          <cell r="C327" t="str">
            <v>181986</v>
          </cell>
          <cell r="L327">
            <v>1258053.47</v>
          </cell>
        </row>
        <row r="328">
          <cell r="A328" t="str">
            <v>GL001</v>
          </cell>
          <cell r="C328" t="str">
            <v>181987</v>
          </cell>
          <cell r="L328">
            <v>615559.4</v>
          </cell>
        </row>
        <row r="329">
          <cell r="A329" t="str">
            <v>GL001</v>
          </cell>
          <cell r="C329" t="str">
            <v>182303</v>
          </cell>
          <cell r="L329">
            <v>-143432.35</v>
          </cell>
        </row>
        <row r="330">
          <cell r="A330" t="str">
            <v>GL001</v>
          </cell>
          <cell r="C330" t="str">
            <v>182308</v>
          </cell>
          <cell r="L330">
            <v>5008777.04</v>
          </cell>
        </row>
        <row r="331">
          <cell r="A331" t="str">
            <v>GL001</v>
          </cell>
          <cell r="C331" t="str">
            <v>182309</v>
          </cell>
          <cell r="L331">
            <v>0</v>
          </cell>
        </row>
        <row r="332">
          <cell r="A332" t="str">
            <v>GL001</v>
          </cell>
          <cell r="C332" t="str">
            <v>182310</v>
          </cell>
          <cell r="L332">
            <v>0</v>
          </cell>
        </row>
        <row r="333">
          <cell r="A333" t="str">
            <v>GL001</v>
          </cell>
          <cell r="C333" t="str">
            <v>182311</v>
          </cell>
          <cell r="L333">
            <v>15022697.34</v>
          </cell>
        </row>
        <row r="334">
          <cell r="A334" t="str">
            <v>GL001</v>
          </cell>
          <cell r="C334" t="str">
            <v>182315</v>
          </cell>
          <cell r="L334">
            <v>0</v>
          </cell>
        </row>
        <row r="335">
          <cell r="A335" t="str">
            <v>GL001</v>
          </cell>
          <cell r="C335" t="str">
            <v>182316</v>
          </cell>
          <cell r="L335">
            <v>0</v>
          </cell>
        </row>
        <row r="336">
          <cell r="A336" t="str">
            <v>GL001</v>
          </cell>
          <cell r="C336" t="str">
            <v>182317</v>
          </cell>
          <cell r="L336">
            <v>850810.02</v>
          </cell>
        </row>
        <row r="337">
          <cell r="A337" t="str">
            <v>GL001</v>
          </cell>
          <cell r="C337" t="str">
            <v>182318</v>
          </cell>
          <cell r="L337">
            <v>6122293.9699999997</v>
          </cell>
        </row>
        <row r="338">
          <cell r="A338" t="str">
            <v>GL001</v>
          </cell>
          <cell r="C338" t="str">
            <v>182319</v>
          </cell>
          <cell r="L338">
            <v>23903766.09</v>
          </cell>
        </row>
        <row r="339">
          <cell r="A339" t="str">
            <v>GL001</v>
          </cell>
          <cell r="C339" t="str">
            <v>182320</v>
          </cell>
          <cell r="L339">
            <v>241196.14</v>
          </cell>
        </row>
        <row r="340">
          <cell r="A340" t="str">
            <v>GL001</v>
          </cell>
          <cell r="C340" t="str">
            <v>182321</v>
          </cell>
          <cell r="L340">
            <v>0</v>
          </cell>
        </row>
        <row r="341">
          <cell r="A341" t="str">
            <v>GL001</v>
          </cell>
          <cell r="C341" t="str">
            <v>182322</v>
          </cell>
          <cell r="L341">
            <v>0</v>
          </cell>
        </row>
        <row r="342">
          <cell r="A342" t="str">
            <v>GL001</v>
          </cell>
          <cell r="C342" t="str">
            <v>182323</v>
          </cell>
          <cell r="L342">
            <v>0</v>
          </cell>
        </row>
        <row r="343">
          <cell r="A343" t="str">
            <v>GL001</v>
          </cell>
          <cell r="C343" t="str">
            <v>182324</v>
          </cell>
          <cell r="L343">
            <v>388748.02</v>
          </cell>
        </row>
        <row r="344">
          <cell r="A344" t="str">
            <v>GL001</v>
          </cell>
          <cell r="C344" t="str">
            <v>182325</v>
          </cell>
          <cell r="L344">
            <v>75634.850000000006</v>
          </cell>
        </row>
        <row r="345">
          <cell r="A345" t="str">
            <v>GL001</v>
          </cell>
          <cell r="C345" t="str">
            <v>182326</v>
          </cell>
          <cell r="L345">
            <v>33.85</v>
          </cell>
        </row>
        <row r="346">
          <cell r="A346" t="str">
            <v>GL001</v>
          </cell>
          <cell r="C346" t="str">
            <v>182327</v>
          </cell>
          <cell r="L346">
            <v>0</v>
          </cell>
        </row>
        <row r="347">
          <cell r="A347" t="str">
            <v>GL001</v>
          </cell>
          <cell r="C347" t="str">
            <v>182329</v>
          </cell>
          <cell r="L347">
            <v>135191.4</v>
          </cell>
        </row>
        <row r="348">
          <cell r="A348" t="str">
            <v>GL001</v>
          </cell>
          <cell r="C348" t="str">
            <v>182330</v>
          </cell>
          <cell r="L348">
            <v>0</v>
          </cell>
        </row>
        <row r="349">
          <cell r="A349" t="str">
            <v>GL001</v>
          </cell>
          <cell r="C349" t="str">
            <v>182331</v>
          </cell>
          <cell r="L349">
            <v>151397.65</v>
          </cell>
        </row>
        <row r="350">
          <cell r="A350" t="str">
            <v>GL001</v>
          </cell>
          <cell r="C350" t="str">
            <v>182332</v>
          </cell>
          <cell r="L350">
            <v>9465130.6699999999</v>
          </cell>
        </row>
        <row r="351">
          <cell r="A351" t="str">
            <v>GL001</v>
          </cell>
          <cell r="C351" t="str">
            <v>182333</v>
          </cell>
          <cell r="L351">
            <v>0</v>
          </cell>
        </row>
        <row r="352">
          <cell r="A352" t="str">
            <v>GL001</v>
          </cell>
          <cell r="C352" t="str">
            <v>182334</v>
          </cell>
          <cell r="L352">
            <v>0</v>
          </cell>
        </row>
        <row r="353">
          <cell r="A353" t="str">
            <v>GL001</v>
          </cell>
          <cell r="C353" t="str">
            <v>182335</v>
          </cell>
          <cell r="L353">
            <v>0</v>
          </cell>
        </row>
        <row r="354">
          <cell r="A354" t="str">
            <v>GL001</v>
          </cell>
          <cell r="C354" t="str">
            <v>182336</v>
          </cell>
          <cell r="L354">
            <v>0</v>
          </cell>
        </row>
        <row r="355">
          <cell r="A355" t="str">
            <v>GL001</v>
          </cell>
          <cell r="C355" t="str">
            <v>182337</v>
          </cell>
          <cell r="L355">
            <v>527510.69999999995</v>
          </cell>
        </row>
        <row r="356">
          <cell r="A356" t="str">
            <v>GL001</v>
          </cell>
          <cell r="C356" t="str">
            <v>182338</v>
          </cell>
          <cell r="L356">
            <v>840930.31</v>
          </cell>
        </row>
        <row r="357">
          <cell r="A357" t="str">
            <v>GL001</v>
          </cell>
          <cell r="C357" t="str">
            <v>182339</v>
          </cell>
          <cell r="L357">
            <v>1147276.19</v>
          </cell>
        </row>
        <row r="358">
          <cell r="A358" t="str">
            <v>GL001</v>
          </cell>
          <cell r="C358" t="str">
            <v>182340</v>
          </cell>
          <cell r="L358">
            <v>0</v>
          </cell>
        </row>
        <row r="359">
          <cell r="A359" t="str">
            <v>GL001</v>
          </cell>
          <cell r="C359" t="str">
            <v>182341</v>
          </cell>
          <cell r="L359">
            <v>0</v>
          </cell>
        </row>
        <row r="360">
          <cell r="A360" t="str">
            <v>GL001</v>
          </cell>
          <cell r="C360" t="str">
            <v>182342</v>
          </cell>
          <cell r="L360">
            <v>0</v>
          </cell>
        </row>
        <row r="361">
          <cell r="A361" t="str">
            <v>GL001</v>
          </cell>
          <cell r="C361" t="str">
            <v>182343</v>
          </cell>
          <cell r="L361">
            <v>179992.9</v>
          </cell>
        </row>
        <row r="362">
          <cell r="A362" t="str">
            <v>GL001</v>
          </cell>
          <cell r="C362" t="str">
            <v>182344</v>
          </cell>
          <cell r="L362">
            <v>2091</v>
          </cell>
        </row>
        <row r="363">
          <cell r="A363" t="str">
            <v>GL001</v>
          </cell>
          <cell r="C363" t="str">
            <v>182347</v>
          </cell>
          <cell r="L363">
            <v>336988.15</v>
          </cell>
        </row>
        <row r="364">
          <cell r="A364" t="str">
            <v>GL001</v>
          </cell>
          <cell r="C364" t="str">
            <v>182348</v>
          </cell>
          <cell r="L364">
            <v>2055099.92</v>
          </cell>
        </row>
        <row r="365">
          <cell r="A365" t="str">
            <v>GL001</v>
          </cell>
          <cell r="C365" t="str">
            <v>182350</v>
          </cell>
          <cell r="L365">
            <v>11321762.550000001</v>
          </cell>
        </row>
        <row r="366">
          <cell r="A366" t="str">
            <v>GL001</v>
          </cell>
          <cell r="C366" t="str">
            <v>182353</v>
          </cell>
          <cell r="L366">
            <v>164049.37</v>
          </cell>
        </row>
        <row r="367">
          <cell r="A367" t="str">
            <v>GL001</v>
          </cell>
          <cell r="C367" t="str">
            <v>182356</v>
          </cell>
          <cell r="L367">
            <v>86355414</v>
          </cell>
        </row>
        <row r="368">
          <cell r="A368" t="str">
            <v>GL001</v>
          </cell>
          <cell r="C368" t="str">
            <v>182357</v>
          </cell>
          <cell r="L368">
            <v>1637819</v>
          </cell>
        </row>
        <row r="369">
          <cell r="A369" t="str">
            <v>GL001</v>
          </cell>
          <cell r="C369" t="str">
            <v>182358</v>
          </cell>
          <cell r="L369">
            <v>0</v>
          </cell>
        </row>
        <row r="370">
          <cell r="A370" t="str">
            <v>GL001</v>
          </cell>
          <cell r="C370" t="str">
            <v>182359</v>
          </cell>
          <cell r="L370">
            <v>2558601</v>
          </cell>
        </row>
        <row r="371">
          <cell r="A371" t="str">
            <v>GL001</v>
          </cell>
          <cell r="C371" t="str">
            <v>182360</v>
          </cell>
          <cell r="L371">
            <v>403543</v>
          </cell>
        </row>
        <row r="372">
          <cell r="A372" t="str">
            <v>GL001</v>
          </cell>
          <cell r="C372" t="str">
            <v>182361</v>
          </cell>
          <cell r="L372">
            <v>0</v>
          </cell>
        </row>
        <row r="373">
          <cell r="A373" t="str">
            <v>GL001</v>
          </cell>
          <cell r="C373" t="str">
            <v>182362</v>
          </cell>
          <cell r="L373">
            <v>3514033.45</v>
          </cell>
        </row>
        <row r="374">
          <cell r="A374" t="str">
            <v>GL001</v>
          </cell>
          <cell r="C374" t="str">
            <v>182363</v>
          </cell>
          <cell r="L374">
            <v>0</v>
          </cell>
        </row>
        <row r="375">
          <cell r="A375" t="str">
            <v>GL001</v>
          </cell>
          <cell r="C375" t="str">
            <v>182364</v>
          </cell>
          <cell r="L375">
            <v>2155154.73</v>
          </cell>
        </row>
        <row r="376">
          <cell r="A376" t="str">
            <v>GL001</v>
          </cell>
          <cell r="C376" t="str">
            <v>182366</v>
          </cell>
          <cell r="L376">
            <v>9997557</v>
          </cell>
        </row>
        <row r="377">
          <cell r="A377" t="str">
            <v>GL001</v>
          </cell>
          <cell r="C377" t="str">
            <v>182367</v>
          </cell>
          <cell r="L377">
            <v>878910</v>
          </cell>
        </row>
        <row r="378">
          <cell r="A378" t="str">
            <v>GL001</v>
          </cell>
          <cell r="C378" t="str">
            <v>182369</v>
          </cell>
          <cell r="L378">
            <v>260038</v>
          </cell>
        </row>
        <row r="379">
          <cell r="A379" t="str">
            <v>GL001</v>
          </cell>
          <cell r="C379" t="str">
            <v>182371</v>
          </cell>
          <cell r="L379">
            <v>2240</v>
          </cell>
        </row>
        <row r="380">
          <cell r="A380" t="str">
            <v>GL001</v>
          </cell>
          <cell r="C380" t="str">
            <v>182373</v>
          </cell>
          <cell r="L380">
            <v>49081.7</v>
          </cell>
        </row>
        <row r="381">
          <cell r="A381" t="str">
            <v>GL001</v>
          </cell>
          <cell r="C381" t="str">
            <v>182374</v>
          </cell>
          <cell r="L381">
            <v>0</v>
          </cell>
        </row>
        <row r="382">
          <cell r="A382" t="str">
            <v>GL001</v>
          </cell>
          <cell r="C382" t="str">
            <v>182375</v>
          </cell>
          <cell r="L382">
            <v>0</v>
          </cell>
        </row>
        <row r="383">
          <cell r="A383" t="str">
            <v>GL001</v>
          </cell>
          <cell r="C383" t="str">
            <v>182376</v>
          </cell>
          <cell r="L383">
            <v>0</v>
          </cell>
        </row>
        <row r="384">
          <cell r="A384" t="str">
            <v>GL001</v>
          </cell>
          <cell r="C384" t="str">
            <v>182377</v>
          </cell>
          <cell r="L384">
            <v>5140400.0599999996</v>
          </cell>
        </row>
        <row r="385">
          <cell r="A385" t="str">
            <v>GL001</v>
          </cell>
          <cell r="C385" t="str">
            <v>182378</v>
          </cell>
          <cell r="L385">
            <v>-177324.51</v>
          </cell>
        </row>
        <row r="386">
          <cell r="A386" t="str">
            <v>GL001</v>
          </cell>
          <cell r="C386" t="str">
            <v>182379</v>
          </cell>
          <cell r="L386">
            <v>685280.54</v>
          </cell>
        </row>
        <row r="387">
          <cell r="A387" t="str">
            <v>GL001</v>
          </cell>
          <cell r="C387" t="str">
            <v>182381</v>
          </cell>
          <cell r="L387">
            <v>99583.61</v>
          </cell>
        </row>
        <row r="388">
          <cell r="A388" t="str">
            <v>GL001</v>
          </cell>
          <cell r="C388" t="str">
            <v>182382</v>
          </cell>
          <cell r="L388">
            <v>1039021.93</v>
          </cell>
        </row>
        <row r="389">
          <cell r="A389" t="str">
            <v>GL001</v>
          </cell>
          <cell r="C389" t="str">
            <v>182383</v>
          </cell>
          <cell r="L389">
            <v>6019695.7699999996</v>
          </cell>
        </row>
        <row r="390">
          <cell r="A390" t="str">
            <v>GL001</v>
          </cell>
          <cell r="C390" t="str">
            <v>182398</v>
          </cell>
          <cell r="L390">
            <v>-7093001.0700000003</v>
          </cell>
        </row>
        <row r="391">
          <cell r="A391" t="str">
            <v>GL001</v>
          </cell>
          <cell r="C391" t="str">
            <v>182399</v>
          </cell>
          <cell r="L391">
            <v>7093001.0700000003</v>
          </cell>
        </row>
        <row r="392">
          <cell r="A392" t="str">
            <v>GL001</v>
          </cell>
          <cell r="C392" t="str">
            <v>182996</v>
          </cell>
          <cell r="L392">
            <v>0</v>
          </cell>
        </row>
        <row r="393">
          <cell r="A393" t="str">
            <v>GL001</v>
          </cell>
          <cell r="C393" t="str">
            <v>183000</v>
          </cell>
          <cell r="L393">
            <v>299721.51</v>
          </cell>
        </row>
        <row r="394">
          <cell r="A394" t="str">
            <v>GL001</v>
          </cell>
          <cell r="C394" t="str">
            <v>184014</v>
          </cell>
          <cell r="L394">
            <v>0</v>
          </cell>
        </row>
        <row r="395">
          <cell r="A395" t="str">
            <v>GL001</v>
          </cell>
          <cell r="C395" t="str">
            <v>184015</v>
          </cell>
          <cell r="L395">
            <v>0.05</v>
          </cell>
        </row>
        <row r="396">
          <cell r="A396" t="str">
            <v>GL001</v>
          </cell>
          <cell r="C396" t="str">
            <v>184101</v>
          </cell>
          <cell r="L396">
            <v>0</v>
          </cell>
        </row>
        <row r="397">
          <cell r="A397" t="str">
            <v>GL001</v>
          </cell>
          <cell r="C397" t="str">
            <v>184104</v>
          </cell>
          <cell r="L397">
            <v>0</v>
          </cell>
        </row>
        <row r="398">
          <cell r="A398" t="str">
            <v>GL001</v>
          </cell>
          <cell r="C398" t="str">
            <v>184149</v>
          </cell>
          <cell r="L398">
            <v>0</v>
          </cell>
        </row>
        <row r="399">
          <cell r="A399" t="str">
            <v>GL001</v>
          </cell>
          <cell r="C399" t="str">
            <v>184166</v>
          </cell>
          <cell r="L399">
            <v>0</v>
          </cell>
        </row>
        <row r="400">
          <cell r="A400" t="str">
            <v>GL001</v>
          </cell>
          <cell r="C400" t="str">
            <v>184169</v>
          </cell>
          <cell r="L400">
            <v>0</v>
          </cell>
        </row>
        <row r="401">
          <cell r="A401" t="str">
            <v>GL001</v>
          </cell>
          <cell r="C401" t="str">
            <v>184220</v>
          </cell>
          <cell r="L401">
            <v>0</v>
          </cell>
        </row>
        <row r="402">
          <cell r="A402" t="str">
            <v>GL001</v>
          </cell>
          <cell r="C402" t="str">
            <v>184230</v>
          </cell>
          <cell r="L402">
            <v>1730.26</v>
          </cell>
        </row>
        <row r="403">
          <cell r="A403" t="str">
            <v>GL001</v>
          </cell>
          <cell r="C403" t="str">
            <v>184242</v>
          </cell>
          <cell r="L403">
            <v>385.92</v>
          </cell>
        </row>
        <row r="404">
          <cell r="A404" t="str">
            <v>GL001</v>
          </cell>
          <cell r="C404" t="str">
            <v>184243</v>
          </cell>
          <cell r="L404">
            <v>0</v>
          </cell>
        </row>
        <row r="405">
          <cell r="A405" t="str">
            <v>GL001</v>
          </cell>
          <cell r="C405" t="str">
            <v>184301</v>
          </cell>
          <cell r="L405">
            <v>0</v>
          </cell>
        </row>
        <row r="406">
          <cell r="A406" t="str">
            <v>GL001</v>
          </cell>
          <cell r="C406" t="str">
            <v>184305</v>
          </cell>
          <cell r="L406">
            <v>0</v>
          </cell>
        </row>
        <row r="407">
          <cell r="A407" t="str">
            <v>GL001</v>
          </cell>
          <cell r="C407" t="str">
            <v>184306</v>
          </cell>
          <cell r="L407">
            <v>0</v>
          </cell>
        </row>
        <row r="408">
          <cell r="A408" t="str">
            <v>GL001</v>
          </cell>
          <cell r="C408" t="str">
            <v>184307</v>
          </cell>
          <cell r="L408">
            <v>0</v>
          </cell>
        </row>
        <row r="409">
          <cell r="A409" t="str">
            <v>GL001</v>
          </cell>
          <cell r="C409" t="str">
            <v>184311</v>
          </cell>
          <cell r="L409">
            <v>207.13</v>
          </cell>
        </row>
        <row r="410">
          <cell r="A410" t="str">
            <v>GL001</v>
          </cell>
          <cell r="C410" t="str">
            <v>184312</v>
          </cell>
          <cell r="L410">
            <v>207.13</v>
          </cell>
        </row>
        <row r="411">
          <cell r="A411" t="str">
            <v>GL001</v>
          </cell>
          <cell r="C411" t="str">
            <v>184313</v>
          </cell>
          <cell r="L411">
            <v>2097.79</v>
          </cell>
        </row>
        <row r="412">
          <cell r="A412" t="str">
            <v>GL001</v>
          </cell>
          <cell r="C412" t="str">
            <v>184314</v>
          </cell>
          <cell r="L412">
            <v>56.37</v>
          </cell>
        </row>
        <row r="413">
          <cell r="A413" t="str">
            <v>GL001</v>
          </cell>
          <cell r="C413" t="str">
            <v>184321</v>
          </cell>
          <cell r="L413">
            <v>0</v>
          </cell>
        </row>
        <row r="414">
          <cell r="A414" t="str">
            <v>GL001</v>
          </cell>
          <cell r="C414" t="str">
            <v>184322</v>
          </cell>
          <cell r="L414">
            <v>0</v>
          </cell>
        </row>
        <row r="415">
          <cell r="A415" t="str">
            <v>GL001</v>
          </cell>
          <cell r="C415" t="str">
            <v>184323</v>
          </cell>
          <cell r="L415">
            <v>510.22</v>
          </cell>
        </row>
        <row r="416">
          <cell r="A416" t="str">
            <v>GL001</v>
          </cell>
          <cell r="C416" t="str">
            <v>184330</v>
          </cell>
          <cell r="L416">
            <v>0</v>
          </cell>
        </row>
        <row r="417">
          <cell r="A417" t="str">
            <v>GL001</v>
          </cell>
          <cell r="C417" t="str">
            <v>184331</v>
          </cell>
          <cell r="L417">
            <v>549.32000000000005</v>
          </cell>
        </row>
        <row r="418">
          <cell r="A418" t="str">
            <v>GL001</v>
          </cell>
          <cell r="C418" t="str">
            <v>184332</v>
          </cell>
          <cell r="L418">
            <v>0</v>
          </cell>
        </row>
        <row r="419">
          <cell r="A419" t="str">
            <v>GL001</v>
          </cell>
          <cell r="C419" t="str">
            <v>184341</v>
          </cell>
          <cell r="L419">
            <v>0</v>
          </cell>
        </row>
        <row r="420">
          <cell r="A420" t="str">
            <v>GL001</v>
          </cell>
          <cell r="C420" t="str">
            <v>184342</v>
          </cell>
          <cell r="L420">
            <v>0</v>
          </cell>
        </row>
        <row r="421">
          <cell r="A421" t="str">
            <v>GL001</v>
          </cell>
          <cell r="C421" t="str">
            <v>184345</v>
          </cell>
          <cell r="L421">
            <v>0</v>
          </cell>
        </row>
        <row r="422">
          <cell r="A422" t="str">
            <v>GL001</v>
          </cell>
          <cell r="C422" t="str">
            <v>184346</v>
          </cell>
          <cell r="L422">
            <v>0</v>
          </cell>
        </row>
        <row r="423">
          <cell r="A423" t="str">
            <v>GL001</v>
          </cell>
          <cell r="C423" t="str">
            <v>184354</v>
          </cell>
          <cell r="L423">
            <v>0</v>
          </cell>
        </row>
        <row r="424">
          <cell r="A424" t="str">
            <v>GL001</v>
          </cell>
          <cell r="C424" t="str">
            <v>184392</v>
          </cell>
          <cell r="L424">
            <v>-522.32000000000005</v>
          </cell>
        </row>
        <row r="425">
          <cell r="A425" t="str">
            <v>GL001</v>
          </cell>
          <cell r="C425" t="str">
            <v>184413</v>
          </cell>
          <cell r="L425">
            <v>0</v>
          </cell>
        </row>
        <row r="426">
          <cell r="A426" t="str">
            <v>GL001</v>
          </cell>
          <cell r="C426" t="str">
            <v>184415</v>
          </cell>
          <cell r="L426">
            <v>0</v>
          </cell>
        </row>
        <row r="427">
          <cell r="A427" t="str">
            <v>GL001</v>
          </cell>
          <cell r="C427" t="str">
            <v>184416</v>
          </cell>
          <cell r="L427">
            <v>0</v>
          </cell>
        </row>
        <row r="428">
          <cell r="A428" t="str">
            <v>GL001</v>
          </cell>
          <cell r="C428" t="str">
            <v>184417</v>
          </cell>
          <cell r="L428">
            <v>0</v>
          </cell>
        </row>
        <row r="429">
          <cell r="A429" t="str">
            <v>GL001</v>
          </cell>
          <cell r="C429" t="str">
            <v>184420</v>
          </cell>
          <cell r="L429">
            <v>0</v>
          </cell>
        </row>
        <row r="430">
          <cell r="A430" t="str">
            <v>GL001</v>
          </cell>
          <cell r="C430" t="str">
            <v>184421</v>
          </cell>
          <cell r="L430">
            <v>0</v>
          </cell>
        </row>
        <row r="431">
          <cell r="A431" t="str">
            <v>GL001</v>
          </cell>
          <cell r="C431" t="str">
            <v>184490</v>
          </cell>
          <cell r="L431">
            <v>-9714.1299999999992</v>
          </cell>
        </row>
        <row r="432">
          <cell r="A432" t="str">
            <v>GL001</v>
          </cell>
          <cell r="C432" t="str">
            <v>184491</v>
          </cell>
          <cell r="L432">
            <v>0</v>
          </cell>
        </row>
        <row r="433">
          <cell r="A433" t="str">
            <v>GL001</v>
          </cell>
          <cell r="C433" t="str">
            <v>184492</v>
          </cell>
          <cell r="L433">
            <v>0</v>
          </cell>
        </row>
        <row r="434">
          <cell r="A434" t="str">
            <v>GL001</v>
          </cell>
          <cell r="C434" t="str">
            <v>184493</v>
          </cell>
          <cell r="L434">
            <v>0</v>
          </cell>
        </row>
        <row r="435">
          <cell r="A435" t="str">
            <v>GL001</v>
          </cell>
          <cell r="C435" t="str">
            <v>184494</v>
          </cell>
          <cell r="L435">
            <v>0</v>
          </cell>
        </row>
        <row r="436">
          <cell r="A436" t="str">
            <v>GL001</v>
          </cell>
          <cell r="C436" t="str">
            <v>184500</v>
          </cell>
          <cell r="L436">
            <v>0</v>
          </cell>
        </row>
        <row r="437">
          <cell r="A437" t="str">
            <v>GL001</v>
          </cell>
          <cell r="C437" t="str">
            <v>184510</v>
          </cell>
          <cell r="L437">
            <v>0</v>
          </cell>
        </row>
        <row r="438">
          <cell r="A438" t="str">
            <v>GL001</v>
          </cell>
          <cell r="C438" t="str">
            <v>184519</v>
          </cell>
          <cell r="L438">
            <v>87.14</v>
          </cell>
        </row>
        <row r="439">
          <cell r="A439" t="str">
            <v>GL001</v>
          </cell>
          <cell r="C439" t="str">
            <v>184523</v>
          </cell>
          <cell r="L439">
            <v>0</v>
          </cell>
        </row>
        <row r="440">
          <cell r="A440" t="str">
            <v>GL001</v>
          </cell>
          <cell r="C440" t="str">
            <v>184531</v>
          </cell>
          <cell r="L440">
            <v>0</v>
          </cell>
        </row>
        <row r="441">
          <cell r="A441" t="str">
            <v>GL001</v>
          </cell>
          <cell r="C441" t="str">
            <v>184542</v>
          </cell>
          <cell r="L441">
            <v>17.5</v>
          </cell>
        </row>
        <row r="442">
          <cell r="A442" t="str">
            <v>GL001</v>
          </cell>
          <cell r="C442" t="str">
            <v>184543</v>
          </cell>
          <cell r="L442">
            <v>0</v>
          </cell>
        </row>
        <row r="443">
          <cell r="A443" t="str">
            <v>GL001</v>
          </cell>
          <cell r="C443" t="str">
            <v>184620</v>
          </cell>
          <cell r="L443">
            <v>147628.24</v>
          </cell>
        </row>
        <row r="444">
          <cell r="A444" t="str">
            <v>GL001</v>
          </cell>
          <cell r="C444" t="str">
            <v>184621</v>
          </cell>
          <cell r="L444">
            <v>1132.6500000000001</v>
          </cell>
        </row>
        <row r="445">
          <cell r="A445" t="str">
            <v>GL001</v>
          </cell>
          <cell r="C445" t="str">
            <v>184622</v>
          </cell>
          <cell r="L445">
            <v>1336.12</v>
          </cell>
        </row>
        <row r="446">
          <cell r="A446" t="str">
            <v>GL001</v>
          </cell>
          <cell r="C446" t="str">
            <v>184630</v>
          </cell>
          <cell r="L446">
            <v>11059.24</v>
          </cell>
        </row>
        <row r="447">
          <cell r="A447" t="str">
            <v>GL001</v>
          </cell>
          <cell r="C447" t="str">
            <v>184661</v>
          </cell>
          <cell r="L447">
            <v>0</v>
          </cell>
        </row>
        <row r="448">
          <cell r="A448" t="str">
            <v>GL001</v>
          </cell>
          <cell r="C448" t="str">
            <v>184810</v>
          </cell>
          <cell r="L448">
            <v>6026.54</v>
          </cell>
        </row>
        <row r="449">
          <cell r="A449" t="str">
            <v>GL001</v>
          </cell>
          <cell r="C449" t="str">
            <v>184890</v>
          </cell>
          <cell r="L449">
            <v>203367</v>
          </cell>
        </row>
        <row r="450">
          <cell r="A450" t="str">
            <v>GL001</v>
          </cell>
          <cell r="C450" t="str">
            <v>184915</v>
          </cell>
          <cell r="L450">
            <v>8796.2000000000007</v>
          </cell>
        </row>
        <row r="451">
          <cell r="A451" t="str">
            <v>GL001</v>
          </cell>
          <cell r="C451" t="str">
            <v>186038</v>
          </cell>
          <cell r="L451">
            <v>0</v>
          </cell>
        </row>
        <row r="452">
          <cell r="A452" t="str">
            <v>GL001</v>
          </cell>
          <cell r="C452" t="str">
            <v>186100</v>
          </cell>
          <cell r="L452">
            <v>0</v>
          </cell>
        </row>
        <row r="453">
          <cell r="A453" t="str">
            <v>GL001</v>
          </cell>
          <cell r="C453" t="str">
            <v>186174</v>
          </cell>
          <cell r="L453">
            <v>0</v>
          </cell>
        </row>
        <row r="454">
          <cell r="A454" t="str">
            <v>GL001</v>
          </cell>
          <cell r="C454" t="str">
            <v>186200</v>
          </cell>
          <cell r="L454">
            <v>0</v>
          </cell>
        </row>
        <row r="455">
          <cell r="A455" t="str">
            <v>GL001</v>
          </cell>
          <cell r="C455" t="str">
            <v>186210</v>
          </cell>
          <cell r="L455">
            <v>66004.850000000006</v>
          </cell>
        </row>
        <row r="456">
          <cell r="A456" t="str">
            <v>GL001</v>
          </cell>
          <cell r="C456" t="str">
            <v>186211</v>
          </cell>
          <cell r="L456">
            <v>0</v>
          </cell>
        </row>
        <row r="457">
          <cell r="A457" t="str">
            <v>GL001</v>
          </cell>
          <cell r="C457" t="str">
            <v>186212</v>
          </cell>
          <cell r="L457">
            <v>0</v>
          </cell>
        </row>
        <row r="458">
          <cell r="A458" t="str">
            <v>GL001</v>
          </cell>
          <cell r="C458" t="str">
            <v>186213</v>
          </cell>
          <cell r="L458">
            <v>387351.54</v>
          </cell>
        </row>
        <row r="459">
          <cell r="A459" t="str">
            <v>GL001</v>
          </cell>
          <cell r="C459" t="str">
            <v>186214</v>
          </cell>
          <cell r="L459">
            <v>1515360.29</v>
          </cell>
        </row>
        <row r="460">
          <cell r="A460" t="str">
            <v>GL001</v>
          </cell>
          <cell r="C460" t="str">
            <v>186300</v>
          </cell>
          <cell r="L460">
            <v>0</v>
          </cell>
        </row>
        <row r="461">
          <cell r="A461" t="str">
            <v>GL001</v>
          </cell>
          <cell r="C461" t="str">
            <v>186520</v>
          </cell>
          <cell r="L461">
            <v>0</v>
          </cell>
        </row>
        <row r="462">
          <cell r="A462" t="str">
            <v>GL001</v>
          </cell>
          <cell r="C462" t="str">
            <v>186720</v>
          </cell>
          <cell r="L462">
            <v>0</v>
          </cell>
        </row>
        <row r="463">
          <cell r="A463" t="str">
            <v>GL001</v>
          </cell>
          <cell r="C463" t="str">
            <v>186730</v>
          </cell>
          <cell r="L463">
            <v>48238</v>
          </cell>
        </row>
        <row r="464">
          <cell r="A464" t="str">
            <v>GL001</v>
          </cell>
          <cell r="C464" t="str">
            <v>186740</v>
          </cell>
          <cell r="L464">
            <v>0</v>
          </cell>
        </row>
        <row r="465">
          <cell r="A465" t="str">
            <v>GL001</v>
          </cell>
          <cell r="C465" t="str">
            <v>186750</v>
          </cell>
          <cell r="L465">
            <v>40659.01</v>
          </cell>
        </row>
        <row r="466">
          <cell r="A466" t="str">
            <v>GL001</v>
          </cell>
          <cell r="C466" t="str">
            <v>186811</v>
          </cell>
          <cell r="L466">
            <v>14811.18</v>
          </cell>
        </row>
        <row r="467">
          <cell r="A467" t="str">
            <v>GL001</v>
          </cell>
          <cell r="C467" t="str">
            <v>186812</v>
          </cell>
          <cell r="L467">
            <v>44479.67</v>
          </cell>
        </row>
        <row r="468">
          <cell r="A468" t="str">
            <v>GL001</v>
          </cell>
          <cell r="C468" t="str">
            <v>186813</v>
          </cell>
          <cell r="L468">
            <v>376409.43</v>
          </cell>
        </row>
        <row r="469">
          <cell r="A469" t="str">
            <v>GL001</v>
          </cell>
          <cell r="C469" t="str">
            <v>186814</v>
          </cell>
          <cell r="L469">
            <v>29010.58</v>
          </cell>
        </row>
        <row r="470">
          <cell r="A470" t="str">
            <v>GL001</v>
          </cell>
          <cell r="C470" t="str">
            <v>186815</v>
          </cell>
          <cell r="L470">
            <v>0</v>
          </cell>
        </row>
        <row r="471">
          <cell r="A471" t="str">
            <v>GL001</v>
          </cell>
          <cell r="C471" t="str">
            <v>186840</v>
          </cell>
          <cell r="L471">
            <v>0</v>
          </cell>
        </row>
        <row r="472">
          <cell r="A472" t="str">
            <v>GL001</v>
          </cell>
          <cell r="C472" t="str">
            <v>186841</v>
          </cell>
          <cell r="L472">
            <v>0</v>
          </cell>
        </row>
        <row r="473">
          <cell r="A473" t="str">
            <v>GL001</v>
          </cell>
          <cell r="C473" t="str">
            <v>186850</v>
          </cell>
          <cell r="L473">
            <v>542.74</v>
          </cell>
        </row>
        <row r="474">
          <cell r="A474" t="str">
            <v>GL001</v>
          </cell>
          <cell r="C474" t="str">
            <v>186940</v>
          </cell>
          <cell r="L474">
            <v>250607.88</v>
          </cell>
        </row>
        <row r="475">
          <cell r="A475" t="str">
            <v>GL001</v>
          </cell>
          <cell r="C475" t="str">
            <v>186941</v>
          </cell>
          <cell r="L475">
            <v>0</v>
          </cell>
        </row>
        <row r="476">
          <cell r="A476" t="str">
            <v>GL001</v>
          </cell>
          <cell r="C476" t="str">
            <v>186942</v>
          </cell>
          <cell r="L476">
            <v>0</v>
          </cell>
        </row>
        <row r="477">
          <cell r="A477" t="str">
            <v>GL001</v>
          </cell>
          <cell r="C477" t="str">
            <v>186943</v>
          </cell>
          <cell r="L477">
            <v>0</v>
          </cell>
        </row>
        <row r="478">
          <cell r="A478" t="str">
            <v>GL001</v>
          </cell>
          <cell r="C478" t="str">
            <v>186945</v>
          </cell>
          <cell r="L478">
            <v>3025.26</v>
          </cell>
        </row>
        <row r="479">
          <cell r="A479" t="str">
            <v>GL001</v>
          </cell>
          <cell r="C479" t="str">
            <v>186960</v>
          </cell>
          <cell r="L479">
            <v>0</v>
          </cell>
        </row>
        <row r="480">
          <cell r="A480" t="str">
            <v>GL001</v>
          </cell>
          <cell r="C480" t="str">
            <v>186970</v>
          </cell>
          <cell r="L480">
            <v>0</v>
          </cell>
        </row>
        <row r="481">
          <cell r="A481" t="str">
            <v>GL001</v>
          </cell>
          <cell r="C481" t="str">
            <v>186971</v>
          </cell>
          <cell r="L481">
            <v>0</v>
          </cell>
        </row>
        <row r="482">
          <cell r="A482" t="str">
            <v>GL001</v>
          </cell>
          <cell r="C482" t="str">
            <v>186990</v>
          </cell>
          <cell r="L482">
            <v>0</v>
          </cell>
        </row>
        <row r="483">
          <cell r="A483" t="str">
            <v>GL001</v>
          </cell>
          <cell r="C483" t="str">
            <v>188000</v>
          </cell>
          <cell r="L483">
            <v>0</v>
          </cell>
        </row>
        <row r="484">
          <cell r="A484" t="str">
            <v>GL001</v>
          </cell>
          <cell r="C484" t="str">
            <v>189100</v>
          </cell>
          <cell r="L484">
            <v>363318.46</v>
          </cell>
        </row>
        <row r="485">
          <cell r="A485" t="str">
            <v>GL001</v>
          </cell>
          <cell r="C485" t="str">
            <v>189101</v>
          </cell>
          <cell r="L485">
            <v>0</v>
          </cell>
        </row>
        <row r="486">
          <cell r="A486" t="str">
            <v>GL001</v>
          </cell>
          <cell r="C486" t="str">
            <v>189102</v>
          </cell>
          <cell r="L486">
            <v>1137357.27</v>
          </cell>
        </row>
        <row r="487">
          <cell r="A487" t="str">
            <v>GL001</v>
          </cell>
          <cell r="C487" t="str">
            <v>189103</v>
          </cell>
          <cell r="L487">
            <v>62528.09</v>
          </cell>
        </row>
        <row r="488">
          <cell r="A488" t="str">
            <v>GL001</v>
          </cell>
          <cell r="C488" t="str">
            <v>189104</v>
          </cell>
          <cell r="L488">
            <v>420073.63</v>
          </cell>
        </row>
        <row r="489">
          <cell r="A489" t="str">
            <v>GL001</v>
          </cell>
          <cell r="C489" t="str">
            <v>189105</v>
          </cell>
          <cell r="L489">
            <v>893412.6</v>
          </cell>
        </row>
        <row r="490">
          <cell r="A490" t="str">
            <v>GL001</v>
          </cell>
          <cell r="C490" t="str">
            <v>189106</v>
          </cell>
          <cell r="L490">
            <v>25819.35</v>
          </cell>
        </row>
        <row r="491">
          <cell r="A491" t="str">
            <v>GL001</v>
          </cell>
          <cell r="C491" t="str">
            <v>189107</v>
          </cell>
          <cell r="L491">
            <v>37610.230000000003</v>
          </cell>
        </row>
        <row r="492">
          <cell r="A492" t="str">
            <v>GL001</v>
          </cell>
          <cell r="C492" t="str">
            <v>189108</v>
          </cell>
          <cell r="L492">
            <v>1377405.63</v>
          </cell>
        </row>
        <row r="493">
          <cell r="A493" t="str">
            <v>GL001</v>
          </cell>
          <cell r="C493" t="str">
            <v>189550</v>
          </cell>
          <cell r="L493">
            <v>438295.13</v>
          </cell>
        </row>
        <row r="494">
          <cell r="A494" t="str">
            <v>GL001</v>
          </cell>
          <cell r="C494" t="str">
            <v>189700</v>
          </cell>
          <cell r="L494">
            <v>898300.06</v>
          </cell>
        </row>
        <row r="495">
          <cell r="A495" t="str">
            <v>GL001</v>
          </cell>
          <cell r="C495" t="str">
            <v>189800</v>
          </cell>
          <cell r="L495">
            <v>1466437.18</v>
          </cell>
        </row>
        <row r="496">
          <cell r="A496" t="str">
            <v>GL001</v>
          </cell>
          <cell r="C496" t="str">
            <v>189803</v>
          </cell>
          <cell r="L496">
            <v>819218.96</v>
          </cell>
        </row>
        <row r="497">
          <cell r="A497" t="str">
            <v>GL001</v>
          </cell>
          <cell r="C497" t="str">
            <v>189900</v>
          </cell>
          <cell r="L497">
            <v>9620.0499999999993</v>
          </cell>
        </row>
        <row r="498">
          <cell r="A498" t="str">
            <v>GL001</v>
          </cell>
          <cell r="C498" t="str">
            <v>189910</v>
          </cell>
          <cell r="L498">
            <v>16234.84</v>
          </cell>
        </row>
        <row r="499">
          <cell r="A499" t="str">
            <v>GL001</v>
          </cell>
          <cell r="C499" t="str">
            <v>189920</v>
          </cell>
          <cell r="L499">
            <v>1092052.05</v>
          </cell>
        </row>
        <row r="500">
          <cell r="A500" t="str">
            <v>GL001</v>
          </cell>
          <cell r="C500" t="str">
            <v>190112</v>
          </cell>
          <cell r="L500">
            <v>-2404608.64</v>
          </cell>
        </row>
        <row r="501">
          <cell r="A501" t="str">
            <v>GL001</v>
          </cell>
          <cell r="C501" t="str">
            <v>190113</v>
          </cell>
          <cell r="L501">
            <v>8675479.9199999999</v>
          </cell>
        </row>
        <row r="502">
          <cell r="A502" t="str">
            <v>GL001</v>
          </cell>
          <cell r="C502" t="str">
            <v>190114</v>
          </cell>
          <cell r="L502">
            <v>8571183.8000000007</v>
          </cell>
        </row>
        <row r="503">
          <cell r="A503" t="str">
            <v>GL001</v>
          </cell>
          <cell r="C503" t="str">
            <v>190122</v>
          </cell>
          <cell r="L503">
            <v>3652</v>
          </cell>
        </row>
        <row r="504">
          <cell r="A504" t="str">
            <v>GL001</v>
          </cell>
          <cell r="C504" t="str">
            <v>190123</v>
          </cell>
          <cell r="L504">
            <v>1130650.29</v>
          </cell>
        </row>
        <row r="505">
          <cell r="A505" t="str">
            <v>GL001</v>
          </cell>
          <cell r="C505" t="str">
            <v>190124</v>
          </cell>
          <cell r="L505">
            <v>-3560430.19</v>
          </cell>
        </row>
        <row r="506">
          <cell r="A506" t="str">
            <v>GL001</v>
          </cell>
          <cell r="C506" t="str">
            <v>190125</v>
          </cell>
          <cell r="L506">
            <v>1050395.21</v>
          </cell>
        </row>
        <row r="507">
          <cell r="A507" t="str">
            <v>GL001</v>
          </cell>
          <cell r="C507" t="str">
            <v>190211</v>
          </cell>
          <cell r="L507">
            <v>1612263.11</v>
          </cell>
        </row>
        <row r="508">
          <cell r="A508" t="str">
            <v>GL001</v>
          </cell>
          <cell r="C508" t="str">
            <v>190230</v>
          </cell>
          <cell r="L508">
            <v>17868722.699999999</v>
          </cell>
        </row>
        <row r="509">
          <cell r="A509" t="str">
            <v>GL001</v>
          </cell>
          <cell r="C509" t="str">
            <v>190260</v>
          </cell>
          <cell r="L509">
            <v>-565906.56000000006</v>
          </cell>
        </row>
        <row r="510">
          <cell r="A510" t="str">
            <v>GL001</v>
          </cell>
          <cell r="C510" t="str">
            <v>190310</v>
          </cell>
          <cell r="L510">
            <v>9976535.7100000009</v>
          </cell>
        </row>
        <row r="511">
          <cell r="A511" t="str">
            <v>GL001</v>
          </cell>
          <cell r="C511" t="str">
            <v>190320</v>
          </cell>
          <cell r="L511">
            <v>12938533.82</v>
          </cell>
        </row>
        <row r="512">
          <cell r="A512" t="str">
            <v>GL001</v>
          </cell>
          <cell r="C512" t="str">
            <v>190330</v>
          </cell>
          <cell r="L512">
            <v>-1158132.3500000001</v>
          </cell>
        </row>
        <row r="513">
          <cell r="A513" t="str">
            <v>GL001</v>
          </cell>
          <cell r="C513" t="str">
            <v>190331</v>
          </cell>
          <cell r="L513">
            <v>-7187832.1799999997</v>
          </cell>
        </row>
        <row r="514">
          <cell r="A514" t="str">
            <v>GL001</v>
          </cell>
          <cell r="C514" t="str">
            <v>190340</v>
          </cell>
          <cell r="L514">
            <v>17025385.399999999</v>
          </cell>
        </row>
        <row r="515">
          <cell r="A515" t="str">
            <v>GL001</v>
          </cell>
          <cell r="C515" t="str">
            <v>190350</v>
          </cell>
          <cell r="L515">
            <v>1127679</v>
          </cell>
        </row>
        <row r="516">
          <cell r="A516" t="str">
            <v>GL001</v>
          </cell>
          <cell r="C516" t="str">
            <v>190356</v>
          </cell>
          <cell r="L516">
            <v>27253294</v>
          </cell>
        </row>
        <row r="517">
          <cell r="A517" t="str">
            <v>GL001</v>
          </cell>
          <cell r="C517" t="str">
            <v>190410</v>
          </cell>
          <cell r="L517">
            <v>237145.88</v>
          </cell>
        </row>
        <row r="518">
          <cell r="A518" t="str">
            <v>GL001</v>
          </cell>
          <cell r="C518" t="str">
            <v>190420</v>
          </cell>
          <cell r="L518">
            <v>151062.48000000001</v>
          </cell>
        </row>
        <row r="519">
          <cell r="A519" t="str">
            <v>GL001</v>
          </cell>
          <cell r="C519" t="str">
            <v>190430</v>
          </cell>
          <cell r="L519">
            <v>47666.400000000001</v>
          </cell>
        </row>
        <row r="520">
          <cell r="A520" t="str">
            <v>GL001</v>
          </cell>
          <cell r="C520" t="str">
            <v>190440</v>
          </cell>
          <cell r="L520">
            <v>82484.63</v>
          </cell>
        </row>
        <row r="521">
          <cell r="A521" t="str">
            <v>GL001</v>
          </cell>
          <cell r="C521" t="str">
            <v>190450</v>
          </cell>
          <cell r="L521">
            <v>662449.41</v>
          </cell>
        </row>
        <row r="522">
          <cell r="A522" t="str">
            <v>GL001</v>
          </cell>
          <cell r="C522" t="str">
            <v>201000</v>
          </cell>
          <cell r="L522">
            <v>-43993363</v>
          </cell>
        </row>
        <row r="523">
          <cell r="A523" t="str">
            <v>GL001</v>
          </cell>
          <cell r="C523" t="str">
            <v>201100</v>
          </cell>
          <cell r="L523">
            <v>-184172</v>
          </cell>
        </row>
        <row r="524">
          <cell r="A524" t="str">
            <v>GL001</v>
          </cell>
          <cell r="C524" t="str">
            <v>201999</v>
          </cell>
          <cell r="L524">
            <v>0</v>
          </cell>
        </row>
        <row r="525">
          <cell r="A525" t="str">
            <v>GL001</v>
          </cell>
          <cell r="C525" t="str">
            <v>204900</v>
          </cell>
          <cell r="L525">
            <v>0</v>
          </cell>
        </row>
        <row r="526">
          <cell r="A526" t="str">
            <v>GL001</v>
          </cell>
          <cell r="C526" t="str">
            <v>204999</v>
          </cell>
          <cell r="L526">
            <v>0</v>
          </cell>
        </row>
        <row r="527">
          <cell r="A527" t="str">
            <v>GL001</v>
          </cell>
          <cell r="C527" t="str">
            <v>207100</v>
          </cell>
          <cell r="L527">
            <v>-688487578.82000005</v>
          </cell>
        </row>
        <row r="528">
          <cell r="A528" t="str">
            <v>GL001</v>
          </cell>
          <cell r="C528" t="str">
            <v>211000</v>
          </cell>
          <cell r="L528">
            <v>-719082.92</v>
          </cell>
        </row>
        <row r="529">
          <cell r="A529" t="str">
            <v>GL001</v>
          </cell>
          <cell r="C529" t="str">
            <v>211100</v>
          </cell>
          <cell r="L529">
            <v>0</v>
          </cell>
        </row>
        <row r="530">
          <cell r="A530" t="str">
            <v>GL001</v>
          </cell>
          <cell r="C530" t="str">
            <v>211101</v>
          </cell>
          <cell r="L530">
            <v>0</v>
          </cell>
        </row>
        <row r="531">
          <cell r="A531" t="str">
            <v>GL001</v>
          </cell>
          <cell r="C531" t="str">
            <v>211102</v>
          </cell>
          <cell r="L531">
            <v>-147852</v>
          </cell>
        </row>
        <row r="532">
          <cell r="A532" t="str">
            <v>GL001</v>
          </cell>
          <cell r="C532" t="str">
            <v>211111</v>
          </cell>
          <cell r="L532">
            <v>-85456</v>
          </cell>
        </row>
        <row r="533">
          <cell r="A533" t="str">
            <v>GL001</v>
          </cell>
          <cell r="C533" t="str">
            <v>211990</v>
          </cell>
          <cell r="L533">
            <v>0</v>
          </cell>
        </row>
        <row r="534">
          <cell r="A534" t="str">
            <v>GL001</v>
          </cell>
          <cell r="C534" t="str">
            <v>212100</v>
          </cell>
          <cell r="L534">
            <v>-447950</v>
          </cell>
        </row>
        <row r="535">
          <cell r="A535" t="str">
            <v>GL001</v>
          </cell>
          <cell r="C535" t="str">
            <v>214100</v>
          </cell>
          <cell r="L535">
            <v>21935000.210000001</v>
          </cell>
        </row>
        <row r="536">
          <cell r="A536" t="str">
            <v>GL001</v>
          </cell>
          <cell r="C536" t="str">
            <v>214210</v>
          </cell>
          <cell r="L536">
            <v>0</v>
          </cell>
        </row>
        <row r="537">
          <cell r="A537" t="str">
            <v>GL001</v>
          </cell>
          <cell r="C537" t="str">
            <v>214220</v>
          </cell>
          <cell r="L537">
            <v>0</v>
          </cell>
        </row>
        <row r="538">
          <cell r="A538" t="str">
            <v>GL001</v>
          </cell>
          <cell r="C538" t="str">
            <v>215100</v>
          </cell>
          <cell r="L538">
            <v>-355951.96</v>
          </cell>
        </row>
        <row r="539">
          <cell r="A539" t="str">
            <v>GL001</v>
          </cell>
          <cell r="C539" t="str">
            <v>216000</v>
          </cell>
          <cell r="L539">
            <v>-40893301.950000003</v>
          </cell>
        </row>
        <row r="540">
          <cell r="A540" t="str">
            <v>GL001</v>
          </cell>
          <cell r="C540" t="str">
            <v>216001</v>
          </cell>
          <cell r="L540">
            <v>8437629.7200000007</v>
          </cell>
        </row>
        <row r="541">
          <cell r="A541" t="str">
            <v>GL001</v>
          </cell>
          <cell r="C541" t="str">
            <v>216100</v>
          </cell>
          <cell r="L541">
            <v>0</v>
          </cell>
        </row>
        <row r="542">
          <cell r="A542" t="str">
            <v>GL001</v>
          </cell>
          <cell r="C542" t="str">
            <v>219100</v>
          </cell>
          <cell r="L542">
            <v>0</v>
          </cell>
        </row>
        <row r="543">
          <cell r="A543" t="str">
            <v>GL001</v>
          </cell>
          <cell r="C543" t="str">
            <v>219110</v>
          </cell>
          <cell r="L543">
            <v>0</v>
          </cell>
        </row>
        <row r="544">
          <cell r="A544" t="str">
            <v>GL001</v>
          </cell>
          <cell r="C544" t="str">
            <v>219200</v>
          </cell>
          <cell r="L544">
            <v>0</v>
          </cell>
        </row>
        <row r="545">
          <cell r="A545" t="str">
            <v>GL001</v>
          </cell>
          <cell r="C545" t="str">
            <v>219210</v>
          </cell>
          <cell r="L545">
            <v>0</v>
          </cell>
        </row>
        <row r="546">
          <cell r="A546" t="str">
            <v>GL001</v>
          </cell>
          <cell r="C546" t="str">
            <v>220010</v>
          </cell>
          <cell r="L546">
            <v>158632.07999999999</v>
          </cell>
        </row>
        <row r="547">
          <cell r="A547" t="str">
            <v>GL001</v>
          </cell>
          <cell r="C547" t="str">
            <v>221002</v>
          </cell>
          <cell r="L547">
            <v>0</v>
          </cell>
        </row>
        <row r="548">
          <cell r="A548" t="str">
            <v>GL001</v>
          </cell>
          <cell r="C548" t="str">
            <v>221010</v>
          </cell>
          <cell r="L548">
            <v>0</v>
          </cell>
        </row>
        <row r="549">
          <cell r="A549" t="str">
            <v>GL001</v>
          </cell>
          <cell r="C549" t="str">
            <v>221400</v>
          </cell>
          <cell r="L549">
            <v>-90000000</v>
          </cell>
        </row>
        <row r="550">
          <cell r="A550" t="str">
            <v>GL001</v>
          </cell>
          <cell r="C550" t="str">
            <v>221500</v>
          </cell>
          <cell r="L550">
            <v>-100000000</v>
          </cell>
        </row>
        <row r="551">
          <cell r="A551" t="str">
            <v>GL001</v>
          </cell>
          <cell r="C551" t="str">
            <v>221801</v>
          </cell>
          <cell r="L551">
            <v>-80000000</v>
          </cell>
        </row>
        <row r="552">
          <cell r="A552" t="str">
            <v>GL001</v>
          </cell>
          <cell r="C552" t="str">
            <v>221802</v>
          </cell>
          <cell r="L552">
            <v>0</v>
          </cell>
        </row>
        <row r="553">
          <cell r="A553" t="str">
            <v>GL001</v>
          </cell>
          <cell r="C553" t="str">
            <v>221803</v>
          </cell>
          <cell r="L553">
            <v>-50000000</v>
          </cell>
        </row>
        <row r="554">
          <cell r="A554" t="str">
            <v>GL001</v>
          </cell>
          <cell r="C554" t="str">
            <v>221804</v>
          </cell>
          <cell r="L554">
            <v>-88000000</v>
          </cell>
        </row>
        <row r="555">
          <cell r="A555" t="str">
            <v>GL001</v>
          </cell>
          <cell r="C555" t="str">
            <v>221805</v>
          </cell>
          <cell r="L555">
            <v>-30000000</v>
          </cell>
        </row>
        <row r="556">
          <cell r="A556" t="str">
            <v>GL001</v>
          </cell>
          <cell r="C556" t="str">
            <v>221806</v>
          </cell>
          <cell r="L556">
            <v>-120000000</v>
          </cell>
        </row>
        <row r="557">
          <cell r="A557" t="str">
            <v>GL001</v>
          </cell>
          <cell r="C557" t="str">
            <v>221807</v>
          </cell>
          <cell r="L557">
            <v>-60000000</v>
          </cell>
        </row>
        <row r="558">
          <cell r="A558" t="str">
            <v>GL001</v>
          </cell>
          <cell r="C558" t="str">
            <v>221808</v>
          </cell>
          <cell r="L558">
            <v>-60000000</v>
          </cell>
        </row>
        <row r="559">
          <cell r="A559" t="str">
            <v>GL001</v>
          </cell>
          <cell r="C559" t="str">
            <v>224080</v>
          </cell>
          <cell r="L559">
            <v>0</v>
          </cell>
        </row>
        <row r="560">
          <cell r="A560" t="str">
            <v>GL001</v>
          </cell>
          <cell r="C560" t="str">
            <v>224102</v>
          </cell>
          <cell r="L560">
            <v>-62000000</v>
          </cell>
        </row>
        <row r="561">
          <cell r="A561" t="str">
            <v>GL001</v>
          </cell>
          <cell r="C561" t="str">
            <v>224103</v>
          </cell>
          <cell r="L561">
            <v>-40000000</v>
          </cell>
        </row>
        <row r="562">
          <cell r="A562" t="str">
            <v>GL001</v>
          </cell>
          <cell r="C562" t="str">
            <v>224180</v>
          </cell>
          <cell r="L562">
            <v>0</v>
          </cell>
        </row>
        <row r="563">
          <cell r="A563" t="str">
            <v>GL001</v>
          </cell>
          <cell r="C563" t="str">
            <v>224900</v>
          </cell>
          <cell r="L563">
            <v>0</v>
          </cell>
        </row>
        <row r="564">
          <cell r="A564" t="str">
            <v>GL001</v>
          </cell>
          <cell r="C564" t="str">
            <v>226101</v>
          </cell>
          <cell r="L564">
            <v>0</v>
          </cell>
        </row>
        <row r="565">
          <cell r="A565" t="str">
            <v>GL001</v>
          </cell>
          <cell r="C565" t="str">
            <v>226102</v>
          </cell>
          <cell r="L565">
            <v>135329.48000000001</v>
          </cell>
        </row>
        <row r="566">
          <cell r="A566" t="str">
            <v>GL001</v>
          </cell>
          <cell r="C566" t="str">
            <v>226103</v>
          </cell>
          <cell r="L566">
            <v>135055.71</v>
          </cell>
        </row>
        <row r="567">
          <cell r="A567" t="str">
            <v>GL001</v>
          </cell>
          <cell r="C567" t="str">
            <v>226260</v>
          </cell>
          <cell r="L567">
            <v>0</v>
          </cell>
        </row>
        <row r="568">
          <cell r="A568" t="str">
            <v>GL001</v>
          </cell>
          <cell r="C568" t="str">
            <v>226300</v>
          </cell>
          <cell r="L568">
            <v>0</v>
          </cell>
        </row>
        <row r="569">
          <cell r="A569" t="str">
            <v>GL001</v>
          </cell>
          <cell r="C569" t="str">
            <v>226400</v>
          </cell>
          <cell r="L569">
            <v>6720</v>
          </cell>
        </row>
        <row r="570">
          <cell r="A570" t="str">
            <v>GL001</v>
          </cell>
          <cell r="C570" t="str">
            <v>226500</v>
          </cell>
          <cell r="L570">
            <v>71333.600000000006</v>
          </cell>
        </row>
        <row r="571">
          <cell r="A571" t="str">
            <v>GL001</v>
          </cell>
          <cell r="C571" t="str">
            <v>226801</v>
          </cell>
          <cell r="L571">
            <v>113470.98</v>
          </cell>
        </row>
        <row r="572">
          <cell r="A572" t="str">
            <v>GL001</v>
          </cell>
          <cell r="C572" t="str">
            <v>226803</v>
          </cell>
          <cell r="L572">
            <v>119096.09</v>
          </cell>
        </row>
        <row r="573">
          <cell r="A573" t="str">
            <v>GL001</v>
          </cell>
          <cell r="C573" t="str">
            <v>227000</v>
          </cell>
          <cell r="L573">
            <v>-3250840</v>
          </cell>
        </row>
        <row r="574">
          <cell r="A574" t="str">
            <v>GL001</v>
          </cell>
          <cell r="C574" t="str">
            <v>228045</v>
          </cell>
          <cell r="L574">
            <v>0</v>
          </cell>
        </row>
        <row r="575">
          <cell r="A575" t="str">
            <v>GL001</v>
          </cell>
          <cell r="C575" t="str">
            <v>228210</v>
          </cell>
          <cell r="L575">
            <v>-500000</v>
          </cell>
        </row>
        <row r="576">
          <cell r="A576" t="str">
            <v>GL001</v>
          </cell>
          <cell r="C576" t="str">
            <v>228220</v>
          </cell>
          <cell r="L576">
            <v>-4109881.92</v>
          </cell>
        </row>
        <row r="577">
          <cell r="A577" t="str">
            <v>GL001</v>
          </cell>
          <cell r="C577" t="str">
            <v>228310</v>
          </cell>
          <cell r="L577">
            <v>-6206972</v>
          </cell>
        </row>
        <row r="578">
          <cell r="A578" t="str">
            <v>GL001</v>
          </cell>
          <cell r="C578" t="str">
            <v>228311</v>
          </cell>
          <cell r="L578">
            <v>-53820239</v>
          </cell>
        </row>
        <row r="579">
          <cell r="A579" t="str">
            <v>GL001</v>
          </cell>
          <cell r="C579" t="str">
            <v>228313</v>
          </cell>
          <cell r="L579">
            <v>-10642745.689999999</v>
          </cell>
        </row>
        <row r="580">
          <cell r="A580" t="str">
            <v>GL001</v>
          </cell>
          <cell r="C580" t="str">
            <v>228314</v>
          </cell>
          <cell r="L580">
            <v>-785987</v>
          </cell>
        </row>
        <row r="581">
          <cell r="A581" t="str">
            <v>GL001</v>
          </cell>
          <cell r="C581" t="str">
            <v>228320</v>
          </cell>
          <cell r="L581">
            <v>0</v>
          </cell>
        </row>
        <row r="582">
          <cell r="A582" t="str">
            <v>GL001</v>
          </cell>
          <cell r="C582" t="str">
            <v>229103</v>
          </cell>
          <cell r="L582">
            <v>0</v>
          </cell>
        </row>
        <row r="583">
          <cell r="A583" t="str">
            <v>GL001</v>
          </cell>
          <cell r="C583" t="str">
            <v>229105</v>
          </cell>
          <cell r="L583">
            <v>-220182.37</v>
          </cell>
        </row>
        <row r="584">
          <cell r="A584" t="str">
            <v>GL001</v>
          </cell>
          <cell r="C584" t="str">
            <v>229112</v>
          </cell>
          <cell r="L584">
            <v>0</v>
          </cell>
        </row>
        <row r="585">
          <cell r="A585" t="str">
            <v>GL001</v>
          </cell>
          <cell r="C585" t="str">
            <v>230100</v>
          </cell>
          <cell r="L585">
            <v>-23517038.399999999</v>
          </cell>
        </row>
        <row r="586">
          <cell r="A586" t="str">
            <v>GL001</v>
          </cell>
          <cell r="C586" t="str">
            <v>231000</v>
          </cell>
          <cell r="L586">
            <v>-24750000</v>
          </cell>
        </row>
        <row r="587">
          <cell r="A587" t="str">
            <v>GL001</v>
          </cell>
          <cell r="C587" t="str">
            <v>231100</v>
          </cell>
          <cell r="L587">
            <v>0</v>
          </cell>
        </row>
        <row r="588">
          <cell r="A588" t="str">
            <v>GL001</v>
          </cell>
          <cell r="C588" t="str">
            <v>232008</v>
          </cell>
          <cell r="L588">
            <v>0</v>
          </cell>
        </row>
        <row r="589">
          <cell r="A589" t="str">
            <v>GL001</v>
          </cell>
          <cell r="C589" t="str">
            <v>232010</v>
          </cell>
          <cell r="L589">
            <v>-3522889.93</v>
          </cell>
        </row>
        <row r="590">
          <cell r="A590" t="str">
            <v>GL001</v>
          </cell>
          <cell r="C590" t="str">
            <v>232011</v>
          </cell>
          <cell r="L590">
            <v>0</v>
          </cell>
        </row>
        <row r="591">
          <cell r="A591" t="str">
            <v>GL001</v>
          </cell>
          <cell r="C591" t="str">
            <v>232012</v>
          </cell>
          <cell r="L591">
            <v>-1496903.08</v>
          </cell>
        </row>
        <row r="592">
          <cell r="A592" t="str">
            <v>GL001</v>
          </cell>
          <cell r="C592" t="str">
            <v>232013</v>
          </cell>
          <cell r="L592">
            <v>-1565058.59</v>
          </cell>
        </row>
        <row r="593">
          <cell r="A593" t="str">
            <v>GL001</v>
          </cell>
          <cell r="C593" t="str">
            <v>232020</v>
          </cell>
          <cell r="L593">
            <v>0</v>
          </cell>
        </row>
        <row r="594">
          <cell r="A594" t="str">
            <v>GL001</v>
          </cell>
          <cell r="C594" t="str">
            <v>232025</v>
          </cell>
          <cell r="L594">
            <v>-638627.76</v>
          </cell>
        </row>
        <row r="595">
          <cell r="A595" t="str">
            <v>GL001</v>
          </cell>
          <cell r="C595" t="str">
            <v>232026</v>
          </cell>
          <cell r="L595">
            <v>0</v>
          </cell>
        </row>
        <row r="596">
          <cell r="A596" t="str">
            <v>GL001</v>
          </cell>
          <cell r="C596" t="str">
            <v>232030</v>
          </cell>
          <cell r="L596">
            <v>50565.38</v>
          </cell>
        </row>
        <row r="597">
          <cell r="A597" t="str">
            <v>GL001</v>
          </cell>
          <cell r="C597" t="str">
            <v>232040</v>
          </cell>
          <cell r="L597">
            <v>0</v>
          </cell>
        </row>
        <row r="598">
          <cell r="A598" t="str">
            <v>GL001</v>
          </cell>
          <cell r="C598" t="str">
            <v>232045</v>
          </cell>
          <cell r="L598">
            <v>0</v>
          </cell>
        </row>
        <row r="599">
          <cell r="A599" t="str">
            <v>GL001</v>
          </cell>
          <cell r="C599" t="str">
            <v>232051</v>
          </cell>
          <cell r="L599">
            <v>0</v>
          </cell>
        </row>
        <row r="600">
          <cell r="A600" t="str">
            <v>GL001</v>
          </cell>
          <cell r="C600" t="str">
            <v>232100</v>
          </cell>
          <cell r="L600">
            <v>-18365919.949999999</v>
          </cell>
        </row>
        <row r="601">
          <cell r="A601" t="str">
            <v>GL001</v>
          </cell>
          <cell r="C601" t="str">
            <v>232110</v>
          </cell>
          <cell r="L601">
            <v>-2716968.24</v>
          </cell>
        </row>
        <row r="602">
          <cell r="A602" t="str">
            <v>GL001</v>
          </cell>
          <cell r="C602" t="str">
            <v>232220</v>
          </cell>
          <cell r="L602">
            <v>0</v>
          </cell>
        </row>
        <row r="603">
          <cell r="A603" t="str">
            <v>GL001</v>
          </cell>
          <cell r="C603" t="str">
            <v>232230</v>
          </cell>
          <cell r="L603">
            <v>0</v>
          </cell>
        </row>
        <row r="604">
          <cell r="A604" t="str">
            <v>GL001</v>
          </cell>
          <cell r="C604" t="str">
            <v>232250</v>
          </cell>
          <cell r="L604">
            <v>-2377319.14</v>
          </cell>
        </row>
        <row r="605">
          <cell r="A605" t="str">
            <v>GL001</v>
          </cell>
          <cell r="C605" t="str">
            <v>232300</v>
          </cell>
          <cell r="L605">
            <v>0</v>
          </cell>
        </row>
        <row r="606">
          <cell r="A606" t="str">
            <v>GL001</v>
          </cell>
          <cell r="C606" t="str">
            <v>232999</v>
          </cell>
          <cell r="L606">
            <v>0</v>
          </cell>
        </row>
        <row r="607">
          <cell r="A607" t="str">
            <v>GL001</v>
          </cell>
          <cell r="C607" t="str">
            <v>234500</v>
          </cell>
          <cell r="L607">
            <v>-13693857.99</v>
          </cell>
        </row>
        <row r="608">
          <cell r="A608" t="str">
            <v>GL001</v>
          </cell>
          <cell r="C608" t="str">
            <v>234800</v>
          </cell>
          <cell r="L608">
            <v>-293733.62</v>
          </cell>
        </row>
        <row r="609">
          <cell r="A609" t="str">
            <v>GL001</v>
          </cell>
          <cell r="C609" t="str">
            <v>235000</v>
          </cell>
          <cell r="L609">
            <v>-13448143.85</v>
          </cell>
        </row>
        <row r="610">
          <cell r="A610" t="str">
            <v>GL001</v>
          </cell>
          <cell r="C610" t="str">
            <v>236080</v>
          </cell>
          <cell r="L610">
            <v>-44563.59</v>
          </cell>
        </row>
        <row r="611">
          <cell r="A611" t="str">
            <v>GL001</v>
          </cell>
          <cell r="C611" t="str">
            <v>236081</v>
          </cell>
          <cell r="L611">
            <v>0</v>
          </cell>
        </row>
        <row r="612">
          <cell r="A612" t="str">
            <v>GL001</v>
          </cell>
          <cell r="C612" t="str">
            <v>236100</v>
          </cell>
          <cell r="L612">
            <v>0</v>
          </cell>
        </row>
        <row r="613">
          <cell r="A613" t="str">
            <v>GL001</v>
          </cell>
          <cell r="C613" t="str">
            <v>236300</v>
          </cell>
          <cell r="L613">
            <v>-395008.04</v>
          </cell>
        </row>
        <row r="614">
          <cell r="A614" t="str">
            <v>GL001</v>
          </cell>
          <cell r="C614" t="str">
            <v>236400</v>
          </cell>
          <cell r="L614">
            <v>-66783.75</v>
          </cell>
        </row>
        <row r="615">
          <cell r="A615" t="str">
            <v>GL001</v>
          </cell>
          <cell r="C615" t="str">
            <v>236401</v>
          </cell>
          <cell r="L615">
            <v>-17036.07</v>
          </cell>
        </row>
        <row r="616">
          <cell r="A616" t="str">
            <v>GL001</v>
          </cell>
          <cell r="C616" t="str">
            <v>236510</v>
          </cell>
          <cell r="L616">
            <v>-320.64</v>
          </cell>
        </row>
        <row r="617">
          <cell r="A617" t="str">
            <v>GL001</v>
          </cell>
          <cell r="C617" t="str">
            <v>236520</v>
          </cell>
          <cell r="L617">
            <v>-46.73</v>
          </cell>
        </row>
        <row r="618">
          <cell r="A618" t="str">
            <v>GL001</v>
          </cell>
          <cell r="C618" t="str">
            <v>236600</v>
          </cell>
          <cell r="L618">
            <v>-1733243.77</v>
          </cell>
        </row>
        <row r="619">
          <cell r="A619" t="str">
            <v>GL001</v>
          </cell>
          <cell r="C619" t="str">
            <v>236910</v>
          </cell>
          <cell r="L619">
            <v>0</v>
          </cell>
        </row>
        <row r="620">
          <cell r="A620" t="str">
            <v>GL001</v>
          </cell>
          <cell r="C620" t="str">
            <v>236911</v>
          </cell>
          <cell r="L620">
            <v>0</v>
          </cell>
        </row>
        <row r="621">
          <cell r="A621" t="str">
            <v>GL001</v>
          </cell>
          <cell r="C621" t="str">
            <v>236920</v>
          </cell>
          <cell r="L621">
            <v>0</v>
          </cell>
        </row>
        <row r="622">
          <cell r="A622" t="str">
            <v>GL001</v>
          </cell>
          <cell r="C622" t="str">
            <v>236930</v>
          </cell>
          <cell r="L622">
            <v>-772989.98</v>
          </cell>
        </row>
        <row r="623">
          <cell r="A623" t="str">
            <v>GL001</v>
          </cell>
          <cell r="C623" t="str">
            <v>237101</v>
          </cell>
          <cell r="L623">
            <v>0</v>
          </cell>
        </row>
        <row r="624">
          <cell r="A624" t="str">
            <v>GL001</v>
          </cell>
          <cell r="C624" t="str">
            <v>237102</v>
          </cell>
          <cell r="L624">
            <v>-530789.41</v>
          </cell>
        </row>
        <row r="625">
          <cell r="A625" t="str">
            <v>GL001</v>
          </cell>
          <cell r="C625" t="str">
            <v>237103</v>
          </cell>
          <cell r="L625">
            <v>-1159999.54</v>
          </cell>
        </row>
        <row r="626">
          <cell r="A626" t="str">
            <v>GL001</v>
          </cell>
          <cell r="C626" t="str">
            <v>237105</v>
          </cell>
          <cell r="L626">
            <v>-387500</v>
          </cell>
        </row>
        <row r="627">
          <cell r="A627" t="str">
            <v>GL001</v>
          </cell>
          <cell r="C627" t="str">
            <v>237108</v>
          </cell>
          <cell r="L627">
            <v>-1175000.3899999999</v>
          </cell>
        </row>
        <row r="628">
          <cell r="A628" t="str">
            <v>GL001</v>
          </cell>
          <cell r="C628" t="str">
            <v>237122</v>
          </cell>
          <cell r="L628">
            <v>0</v>
          </cell>
        </row>
        <row r="629">
          <cell r="A629" t="str">
            <v>GL001</v>
          </cell>
          <cell r="C629" t="str">
            <v>237123</v>
          </cell>
          <cell r="L629">
            <v>0</v>
          </cell>
        </row>
        <row r="630">
          <cell r="A630" t="str">
            <v>GL001</v>
          </cell>
          <cell r="C630" t="str">
            <v>237124</v>
          </cell>
          <cell r="L630">
            <v>0</v>
          </cell>
        </row>
        <row r="631">
          <cell r="A631" t="str">
            <v>GL001</v>
          </cell>
          <cell r="C631" t="str">
            <v>237125</v>
          </cell>
          <cell r="L631">
            <v>0</v>
          </cell>
        </row>
        <row r="632">
          <cell r="A632" t="str">
            <v>GL001</v>
          </cell>
          <cell r="C632" t="str">
            <v>237126</v>
          </cell>
          <cell r="L632">
            <v>0</v>
          </cell>
        </row>
        <row r="633">
          <cell r="A633" t="str">
            <v>GL001</v>
          </cell>
          <cell r="C633" t="str">
            <v>237127</v>
          </cell>
          <cell r="L633">
            <v>0</v>
          </cell>
        </row>
        <row r="634">
          <cell r="A634" t="str">
            <v>GL001</v>
          </cell>
          <cell r="C634" t="str">
            <v>237128</v>
          </cell>
          <cell r="L634">
            <v>0</v>
          </cell>
        </row>
        <row r="635">
          <cell r="A635" t="str">
            <v>GL001</v>
          </cell>
          <cell r="C635" t="str">
            <v>237129</v>
          </cell>
          <cell r="L635">
            <v>0</v>
          </cell>
        </row>
        <row r="636">
          <cell r="A636" t="str">
            <v>GL001</v>
          </cell>
          <cell r="C636" t="str">
            <v>237130</v>
          </cell>
          <cell r="L636">
            <v>0</v>
          </cell>
        </row>
        <row r="637">
          <cell r="A637" t="str">
            <v>GL001</v>
          </cell>
          <cell r="C637" t="str">
            <v>237140</v>
          </cell>
          <cell r="L637">
            <v>-478125</v>
          </cell>
        </row>
        <row r="638">
          <cell r="A638" t="str">
            <v>GL001</v>
          </cell>
          <cell r="C638" t="str">
            <v>237198</v>
          </cell>
          <cell r="L638">
            <v>0</v>
          </cell>
        </row>
        <row r="639">
          <cell r="A639" t="str">
            <v>GL001</v>
          </cell>
          <cell r="C639" t="str">
            <v>237199</v>
          </cell>
          <cell r="L639">
            <v>0</v>
          </cell>
        </row>
        <row r="640">
          <cell r="A640" t="str">
            <v>GL001</v>
          </cell>
          <cell r="C640" t="str">
            <v>237300</v>
          </cell>
          <cell r="L640">
            <v>-12111.31</v>
          </cell>
        </row>
        <row r="641">
          <cell r="A641" t="str">
            <v>GL001</v>
          </cell>
          <cell r="C641" t="str">
            <v>237400</v>
          </cell>
          <cell r="L641">
            <v>24855.94</v>
          </cell>
        </row>
        <row r="642">
          <cell r="A642" t="str">
            <v>GL001</v>
          </cell>
          <cell r="C642" t="str">
            <v>237500</v>
          </cell>
          <cell r="L642">
            <v>0</v>
          </cell>
        </row>
        <row r="643">
          <cell r="A643" t="str">
            <v>GL001</v>
          </cell>
          <cell r="C643" t="str">
            <v>237510</v>
          </cell>
          <cell r="L643">
            <v>0</v>
          </cell>
        </row>
        <row r="644">
          <cell r="A644" t="str">
            <v>GL001</v>
          </cell>
          <cell r="C644" t="str">
            <v>237600</v>
          </cell>
          <cell r="L644">
            <v>0</v>
          </cell>
        </row>
        <row r="645">
          <cell r="A645" t="str">
            <v>GL001</v>
          </cell>
          <cell r="C645" t="str">
            <v>237700</v>
          </cell>
          <cell r="L645">
            <v>0</v>
          </cell>
        </row>
        <row r="646">
          <cell r="A646" t="str">
            <v>GL001</v>
          </cell>
          <cell r="C646" t="str">
            <v>237710</v>
          </cell>
          <cell r="L646">
            <v>0</v>
          </cell>
        </row>
        <row r="647">
          <cell r="A647" t="str">
            <v>GL001</v>
          </cell>
          <cell r="C647" t="str">
            <v>237802</v>
          </cell>
          <cell r="L647">
            <v>0</v>
          </cell>
        </row>
        <row r="648">
          <cell r="A648" t="str">
            <v>GL001</v>
          </cell>
          <cell r="C648" t="str">
            <v>237803</v>
          </cell>
          <cell r="L648">
            <v>-866666.9</v>
          </cell>
        </row>
        <row r="649">
          <cell r="A649" t="str">
            <v>GL001</v>
          </cell>
          <cell r="C649" t="str">
            <v>237804</v>
          </cell>
          <cell r="L649">
            <v>-775069.82</v>
          </cell>
        </row>
        <row r="650">
          <cell r="A650" t="str">
            <v>GL001</v>
          </cell>
          <cell r="C650" t="str">
            <v>237805</v>
          </cell>
          <cell r="L650">
            <v>-96358.33</v>
          </cell>
        </row>
        <row r="651">
          <cell r="A651" t="str">
            <v>GL001</v>
          </cell>
          <cell r="C651" t="str">
            <v>237806</v>
          </cell>
          <cell r="L651">
            <v>-446400</v>
          </cell>
        </row>
        <row r="652">
          <cell r="A652" t="str">
            <v>GL001</v>
          </cell>
          <cell r="C652" t="str">
            <v>237807</v>
          </cell>
          <cell r="L652">
            <v>-213500</v>
          </cell>
        </row>
        <row r="653">
          <cell r="A653" t="str">
            <v>GL001</v>
          </cell>
          <cell r="C653" t="str">
            <v>237808</v>
          </cell>
          <cell r="L653">
            <v>-783816.67</v>
          </cell>
        </row>
        <row r="654">
          <cell r="A654" t="str">
            <v>GL001</v>
          </cell>
          <cell r="C654" t="str">
            <v>237900</v>
          </cell>
          <cell r="L654">
            <v>0</v>
          </cell>
        </row>
        <row r="655">
          <cell r="A655" t="str">
            <v>GL001</v>
          </cell>
          <cell r="C655" t="str">
            <v>238100</v>
          </cell>
          <cell r="L655">
            <v>-3896360.18</v>
          </cell>
        </row>
        <row r="656">
          <cell r="A656" t="str">
            <v>GL001</v>
          </cell>
          <cell r="C656" t="str">
            <v>238210</v>
          </cell>
          <cell r="L656">
            <v>0</v>
          </cell>
        </row>
        <row r="657">
          <cell r="A657" t="str">
            <v>GL001</v>
          </cell>
          <cell r="C657" t="str">
            <v>238220</v>
          </cell>
          <cell r="L657">
            <v>0</v>
          </cell>
        </row>
        <row r="658">
          <cell r="A658" t="str">
            <v>GL001</v>
          </cell>
          <cell r="C658" t="str">
            <v>238250</v>
          </cell>
          <cell r="L658">
            <v>0</v>
          </cell>
        </row>
        <row r="659">
          <cell r="A659" t="str">
            <v>GL001</v>
          </cell>
          <cell r="C659" t="str">
            <v>238900</v>
          </cell>
          <cell r="L659">
            <v>0</v>
          </cell>
        </row>
        <row r="660">
          <cell r="A660" t="str">
            <v>GL001</v>
          </cell>
          <cell r="C660" t="str">
            <v>241100</v>
          </cell>
          <cell r="L660">
            <v>0</v>
          </cell>
        </row>
        <row r="661">
          <cell r="A661" t="str">
            <v>GL001</v>
          </cell>
          <cell r="C661" t="str">
            <v>241310</v>
          </cell>
          <cell r="L661">
            <v>-15237.98</v>
          </cell>
        </row>
        <row r="662">
          <cell r="A662" t="str">
            <v>GL001</v>
          </cell>
          <cell r="C662" t="str">
            <v>241320</v>
          </cell>
          <cell r="L662">
            <v>-15230.01</v>
          </cell>
        </row>
        <row r="663">
          <cell r="A663" t="str">
            <v>GL001</v>
          </cell>
          <cell r="C663" t="str">
            <v>241330</v>
          </cell>
          <cell r="L663">
            <v>-620090.44999999995</v>
          </cell>
        </row>
        <row r="664">
          <cell r="A664" t="str">
            <v>GL001</v>
          </cell>
          <cell r="C664" t="str">
            <v>241335</v>
          </cell>
          <cell r="L664">
            <v>0</v>
          </cell>
        </row>
        <row r="665">
          <cell r="A665" t="str">
            <v>GL001</v>
          </cell>
          <cell r="C665" t="str">
            <v>241339</v>
          </cell>
          <cell r="L665">
            <v>-3530.46</v>
          </cell>
        </row>
        <row r="666">
          <cell r="A666" t="str">
            <v>GL001</v>
          </cell>
          <cell r="C666" t="str">
            <v>241340</v>
          </cell>
          <cell r="L666">
            <v>-11449.83</v>
          </cell>
        </row>
        <row r="667">
          <cell r="A667" t="str">
            <v>GL001</v>
          </cell>
          <cell r="C667" t="str">
            <v>241400</v>
          </cell>
          <cell r="L667">
            <v>0</v>
          </cell>
        </row>
        <row r="668">
          <cell r="A668" t="str">
            <v>GL001</v>
          </cell>
          <cell r="C668" t="str">
            <v>241510</v>
          </cell>
          <cell r="L668">
            <v>-3536.78</v>
          </cell>
        </row>
        <row r="669">
          <cell r="A669" t="str">
            <v>GL001</v>
          </cell>
          <cell r="C669" t="str">
            <v>241520</v>
          </cell>
          <cell r="L669">
            <v>0</v>
          </cell>
        </row>
        <row r="670">
          <cell r="A670" t="str">
            <v>GL001</v>
          </cell>
          <cell r="C670" t="str">
            <v>241530</v>
          </cell>
          <cell r="L670">
            <v>-2666</v>
          </cell>
        </row>
        <row r="671">
          <cell r="A671" t="str">
            <v>GL001</v>
          </cell>
          <cell r="C671" t="str">
            <v>241540</v>
          </cell>
          <cell r="L671">
            <v>-388</v>
          </cell>
        </row>
        <row r="672">
          <cell r="A672" t="str">
            <v>GL001</v>
          </cell>
          <cell r="C672" t="str">
            <v>242032</v>
          </cell>
          <cell r="L672">
            <v>0</v>
          </cell>
        </row>
        <row r="673">
          <cell r="A673" t="str">
            <v>GL001</v>
          </cell>
          <cell r="C673" t="str">
            <v>242036</v>
          </cell>
          <cell r="L673">
            <v>0</v>
          </cell>
        </row>
        <row r="674">
          <cell r="A674" t="str">
            <v>GL001</v>
          </cell>
          <cell r="C674" t="str">
            <v>242037</v>
          </cell>
          <cell r="L674">
            <v>0</v>
          </cell>
        </row>
        <row r="675">
          <cell r="A675" t="str">
            <v>GL001</v>
          </cell>
          <cell r="C675" t="str">
            <v>242100</v>
          </cell>
          <cell r="L675">
            <v>-1724298.47</v>
          </cell>
        </row>
        <row r="676">
          <cell r="A676" t="str">
            <v>GL001</v>
          </cell>
          <cell r="C676" t="str">
            <v>242110</v>
          </cell>
          <cell r="L676">
            <v>0</v>
          </cell>
        </row>
        <row r="677">
          <cell r="A677" t="str">
            <v>GL001</v>
          </cell>
          <cell r="C677" t="str">
            <v>242111</v>
          </cell>
          <cell r="L677">
            <v>0</v>
          </cell>
        </row>
        <row r="678">
          <cell r="A678" t="str">
            <v>GL001</v>
          </cell>
          <cell r="C678" t="str">
            <v>242120</v>
          </cell>
          <cell r="L678">
            <v>-989218.8</v>
          </cell>
        </row>
        <row r="679">
          <cell r="A679" t="str">
            <v>GL001</v>
          </cell>
          <cell r="C679" t="str">
            <v>242121</v>
          </cell>
          <cell r="L679">
            <v>0</v>
          </cell>
        </row>
        <row r="680">
          <cell r="A680" t="str">
            <v>GL001</v>
          </cell>
          <cell r="C680" t="str">
            <v>242122</v>
          </cell>
          <cell r="L680">
            <v>-3090070</v>
          </cell>
        </row>
        <row r="681">
          <cell r="A681" t="str">
            <v>GL001</v>
          </cell>
          <cell r="C681" t="str">
            <v>242123</v>
          </cell>
          <cell r="L681">
            <v>0</v>
          </cell>
        </row>
        <row r="682">
          <cell r="A682" t="str">
            <v>GL001</v>
          </cell>
          <cell r="C682" t="str">
            <v>242124</v>
          </cell>
          <cell r="L682">
            <v>-1263502</v>
          </cell>
        </row>
        <row r="683">
          <cell r="A683" t="str">
            <v>GL001</v>
          </cell>
          <cell r="C683" t="str">
            <v>242130</v>
          </cell>
          <cell r="L683">
            <v>-1363258.44</v>
          </cell>
        </row>
        <row r="684">
          <cell r="A684" t="str">
            <v>GL001</v>
          </cell>
          <cell r="C684" t="str">
            <v>242201</v>
          </cell>
          <cell r="L684">
            <v>389.29</v>
          </cell>
        </row>
        <row r="685">
          <cell r="A685" t="str">
            <v>GL001</v>
          </cell>
          <cell r="C685" t="str">
            <v>242202</v>
          </cell>
          <cell r="L685">
            <v>-66.42</v>
          </cell>
        </row>
        <row r="686">
          <cell r="A686" t="str">
            <v>GL001</v>
          </cell>
          <cell r="C686" t="str">
            <v>242203</v>
          </cell>
          <cell r="L686">
            <v>0</v>
          </cell>
        </row>
        <row r="687">
          <cell r="A687" t="str">
            <v>GL001</v>
          </cell>
          <cell r="C687" t="str">
            <v>242220</v>
          </cell>
          <cell r="L687">
            <v>-12908.63</v>
          </cell>
        </row>
        <row r="688">
          <cell r="A688" t="str">
            <v>GL001</v>
          </cell>
          <cell r="C688" t="str">
            <v>242230</v>
          </cell>
          <cell r="L688">
            <v>2868.25</v>
          </cell>
        </row>
        <row r="689">
          <cell r="A689" t="str">
            <v>GL001</v>
          </cell>
          <cell r="C689" t="str">
            <v>242240</v>
          </cell>
          <cell r="L689">
            <v>250000</v>
          </cell>
        </row>
        <row r="690">
          <cell r="A690" t="str">
            <v>GL001</v>
          </cell>
          <cell r="C690" t="str">
            <v>242245</v>
          </cell>
          <cell r="L690">
            <v>-83269.350000000006</v>
          </cell>
        </row>
        <row r="691">
          <cell r="A691" t="str">
            <v>GL001</v>
          </cell>
          <cell r="C691" t="str">
            <v>242250</v>
          </cell>
          <cell r="L691">
            <v>0</v>
          </cell>
        </row>
        <row r="692">
          <cell r="A692" t="str">
            <v>GL001</v>
          </cell>
          <cell r="C692" t="str">
            <v>242260</v>
          </cell>
          <cell r="L692">
            <v>0</v>
          </cell>
        </row>
        <row r="693">
          <cell r="A693" t="str">
            <v>GL001</v>
          </cell>
          <cell r="C693" t="str">
            <v>242300</v>
          </cell>
          <cell r="L693">
            <v>0</v>
          </cell>
        </row>
        <row r="694">
          <cell r="A694" t="str">
            <v>GL001</v>
          </cell>
          <cell r="C694" t="str">
            <v>242400</v>
          </cell>
          <cell r="L694">
            <v>0</v>
          </cell>
        </row>
        <row r="695">
          <cell r="A695" t="str">
            <v>GL001</v>
          </cell>
          <cell r="C695" t="str">
            <v>242410</v>
          </cell>
          <cell r="L695">
            <v>0</v>
          </cell>
        </row>
        <row r="696">
          <cell r="A696" t="str">
            <v>GL001</v>
          </cell>
          <cell r="C696" t="str">
            <v>242500</v>
          </cell>
          <cell r="L696">
            <v>11318</v>
          </cell>
        </row>
        <row r="697">
          <cell r="A697" t="str">
            <v>GL001</v>
          </cell>
          <cell r="C697" t="str">
            <v>242501</v>
          </cell>
          <cell r="L697">
            <v>0</v>
          </cell>
        </row>
        <row r="698">
          <cell r="A698" t="str">
            <v>GL001</v>
          </cell>
          <cell r="C698" t="str">
            <v>242520</v>
          </cell>
          <cell r="L698">
            <v>0</v>
          </cell>
        </row>
        <row r="699">
          <cell r="A699" t="str">
            <v>GL001</v>
          </cell>
          <cell r="C699" t="str">
            <v>242600</v>
          </cell>
          <cell r="L699">
            <v>0</v>
          </cell>
        </row>
        <row r="700">
          <cell r="A700" t="str">
            <v>GL001</v>
          </cell>
          <cell r="C700" t="str">
            <v>242650</v>
          </cell>
          <cell r="L700">
            <v>0</v>
          </cell>
        </row>
        <row r="701">
          <cell r="A701" t="str">
            <v>GL001</v>
          </cell>
          <cell r="C701" t="str">
            <v>242651</v>
          </cell>
          <cell r="L701">
            <v>-697000.33</v>
          </cell>
        </row>
        <row r="702">
          <cell r="A702" t="str">
            <v>GL001</v>
          </cell>
          <cell r="C702" t="str">
            <v>242652</v>
          </cell>
          <cell r="L702">
            <v>-164000.06</v>
          </cell>
        </row>
        <row r="703">
          <cell r="A703" t="str">
            <v>GL001</v>
          </cell>
          <cell r="C703" t="str">
            <v>242653</v>
          </cell>
          <cell r="L703">
            <v>-90408</v>
          </cell>
        </row>
        <row r="704">
          <cell r="A704" t="str">
            <v>GL001</v>
          </cell>
          <cell r="C704" t="str">
            <v>242700</v>
          </cell>
          <cell r="L704">
            <v>-9013572.7899999991</v>
          </cell>
        </row>
        <row r="705">
          <cell r="A705" t="str">
            <v>GL001</v>
          </cell>
          <cell r="C705" t="str">
            <v>243000</v>
          </cell>
          <cell r="L705">
            <v>-328019.86</v>
          </cell>
        </row>
        <row r="706">
          <cell r="A706" t="str">
            <v>GL001</v>
          </cell>
          <cell r="C706" t="str">
            <v>244200</v>
          </cell>
          <cell r="L706">
            <v>-1126180</v>
          </cell>
        </row>
        <row r="707">
          <cell r="A707" t="str">
            <v>GL001</v>
          </cell>
          <cell r="C707" t="str">
            <v>244600</v>
          </cell>
          <cell r="L707">
            <v>-1238990</v>
          </cell>
        </row>
        <row r="708">
          <cell r="A708" t="str">
            <v>GL001</v>
          </cell>
          <cell r="C708" t="str">
            <v>252100</v>
          </cell>
          <cell r="L708">
            <v>-646357.74</v>
          </cell>
        </row>
        <row r="709">
          <cell r="A709" t="str">
            <v>GL001</v>
          </cell>
          <cell r="C709" t="str">
            <v>252110</v>
          </cell>
          <cell r="L709">
            <v>-1612241.21</v>
          </cell>
        </row>
        <row r="710">
          <cell r="A710" t="str">
            <v>GL001</v>
          </cell>
          <cell r="C710" t="str">
            <v>252200</v>
          </cell>
          <cell r="L710">
            <v>-130893</v>
          </cell>
        </row>
        <row r="711">
          <cell r="A711" t="str">
            <v>GL001</v>
          </cell>
          <cell r="C711" t="str">
            <v>253001</v>
          </cell>
          <cell r="L711">
            <v>0</v>
          </cell>
        </row>
        <row r="712">
          <cell r="A712" t="str">
            <v>GL001</v>
          </cell>
          <cell r="C712" t="str">
            <v>253002</v>
          </cell>
          <cell r="L712">
            <v>-883231.48</v>
          </cell>
        </row>
        <row r="713">
          <cell r="A713" t="str">
            <v>GL001</v>
          </cell>
          <cell r="C713" t="str">
            <v>253007</v>
          </cell>
          <cell r="L713">
            <v>0</v>
          </cell>
        </row>
        <row r="714">
          <cell r="A714" t="str">
            <v>GL001</v>
          </cell>
          <cell r="C714" t="str">
            <v>253008</v>
          </cell>
          <cell r="L714">
            <v>-17483.650000000001</v>
          </cell>
        </row>
        <row r="715">
          <cell r="A715" t="str">
            <v>GL001</v>
          </cell>
          <cell r="C715" t="str">
            <v>253100</v>
          </cell>
          <cell r="L715">
            <v>0</v>
          </cell>
        </row>
        <row r="716">
          <cell r="A716" t="str">
            <v>GL001</v>
          </cell>
          <cell r="C716" t="str">
            <v>253185</v>
          </cell>
          <cell r="L716">
            <v>0</v>
          </cell>
        </row>
        <row r="717">
          <cell r="A717" t="str">
            <v>GL001</v>
          </cell>
          <cell r="C717" t="str">
            <v>253200</v>
          </cell>
          <cell r="L717">
            <v>-131072.51</v>
          </cell>
        </row>
        <row r="718">
          <cell r="A718" t="str">
            <v>GL001</v>
          </cell>
          <cell r="C718" t="str">
            <v>253400</v>
          </cell>
          <cell r="L718">
            <v>0</v>
          </cell>
        </row>
        <row r="719">
          <cell r="A719" t="str">
            <v>GL001</v>
          </cell>
          <cell r="C719" t="str">
            <v>253500</v>
          </cell>
          <cell r="L719">
            <v>0</v>
          </cell>
        </row>
        <row r="720">
          <cell r="A720" t="str">
            <v>GL001</v>
          </cell>
          <cell r="C720" t="str">
            <v>253551</v>
          </cell>
          <cell r="L720">
            <v>0</v>
          </cell>
        </row>
        <row r="721">
          <cell r="A721" t="str">
            <v>GL001</v>
          </cell>
          <cell r="C721" t="str">
            <v>253552</v>
          </cell>
          <cell r="L721">
            <v>0</v>
          </cell>
        </row>
        <row r="722">
          <cell r="A722" t="str">
            <v>GL001</v>
          </cell>
          <cell r="C722" t="str">
            <v>253554</v>
          </cell>
          <cell r="L722">
            <v>0</v>
          </cell>
        </row>
        <row r="723">
          <cell r="A723" t="str">
            <v>GL001</v>
          </cell>
          <cell r="C723" t="str">
            <v>253600</v>
          </cell>
          <cell r="L723">
            <v>-18240.7</v>
          </cell>
        </row>
        <row r="724">
          <cell r="A724" t="str">
            <v>GL001</v>
          </cell>
          <cell r="C724" t="str">
            <v>253909</v>
          </cell>
          <cell r="L724">
            <v>0</v>
          </cell>
        </row>
        <row r="725">
          <cell r="A725" t="str">
            <v>GL001</v>
          </cell>
          <cell r="C725" t="str">
            <v>253920</v>
          </cell>
          <cell r="L725">
            <v>0</v>
          </cell>
        </row>
        <row r="726">
          <cell r="A726" t="str">
            <v>GL001</v>
          </cell>
          <cell r="C726" t="str">
            <v>253930</v>
          </cell>
          <cell r="L726">
            <v>0</v>
          </cell>
        </row>
        <row r="727">
          <cell r="A727" t="str">
            <v>GL001</v>
          </cell>
          <cell r="C727" t="str">
            <v>253943</v>
          </cell>
          <cell r="L727">
            <v>-58129695.200000003</v>
          </cell>
        </row>
        <row r="728">
          <cell r="A728" t="str">
            <v>GL001</v>
          </cell>
          <cell r="C728" t="str">
            <v>253990</v>
          </cell>
          <cell r="L728">
            <v>0</v>
          </cell>
        </row>
        <row r="729">
          <cell r="A729" t="str">
            <v>GL001</v>
          </cell>
          <cell r="C729" t="str">
            <v>254002</v>
          </cell>
          <cell r="L729">
            <v>-3146499.43</v>
          </cell>
        </row>
        <row r="730">
          <cell r="A730" t="str">
            <v>GL001</v>
          </cell>
          <cell r="C730" t="str">
            <v>254100</v>
          </cell>
          <cell r="L730">
            <v>-11039830.82</v>
          </cell>
        </row>
        <row r="731">
          <cell r="A731" t="str">
            <v>GL001</v>
          </cell>
          <cell r="C731" t="str">
            <v>254101</v>
          </cell>
          <cell r="L731">
            <v>0</v>
          </cell>
        </row>
        <row r="732">
          <cell r="A732" t="str">
            <v>GL001</v>
          </cell>
          <cell r="C732" t="str">
            <v>254102</v>
          </cell>
          <cell r="L732">
            <v>-2861288.18</v>
          </cell>
        </row>
        <row r="733">
          <cell r="A733" t="str">
            <v>GL001</v>
          </cell>
          <cell r="C733" t="str">
            <v>254103</v>
          </cell>
          <cell r="L733">
            <v>0</v>
          </cell>
        </row>
        <row r="734">
          <cell r="A734" t="str">
            <v>GL001</v>
          </cell>
          <cell r="C734" t="str">
            <v>254104</v>
          </cell>
          <cell r="L734">
            <v>0</v>
          </cell>
        </row>
        <row r="735">
          <cell r="A735" t="str">
            <v>GL001</v>
          </cell>
          <cell r="C735" t="str">
            <v>254105</v>
          </cell>
          <cell r="L735">
            <v>0</v>
          </cell>
        </row>
        <row r="736">
          <cell r="A736" t="str">
            <v>GL001</v>
          </cell>
          <cell r="C736" t="str">
            <v>254108</v>
          </cell>
          <cell r="L736">
            <v>-227144.71</v>
          </cell>
        </row>
        <row r="737">
          <cell r="A737" t="str">
            <v>GL001</v>
          </cell>
          <cell r="C737" t="str">
            <v>254110</v>
          </cell>
          <cell r="L737">
            <v>-126369375.68000001</v>
          </cell>
        </row>
        <row r="738">
          <cell r="A738" t="str">
            <v>GL001</v>
          </cell>
          <cell r="C738" t="str">
            <v>254111</v>
          </cell>
          <cell r="L738">
            <v>-82460</v>
          </cell>
        </row>
        <row r="739">
          <cell r="A739" t="str">
            <v>GL001</v>
          </cell>
          <cell r="C739" t="str">
            <v>254113</v>
          </cell>
          <cell r="L739">
            <v>-7535023.9100000001</v>
          </cell>
        </row>
        <row r="740">
          <cell r="A740" t="str">
            <v>GL001</v>
          </cell>
          <cell r="C740" t="str">
            <v>254114</v>
          </cell>
          <cell r="L740">
            <v>38118911.299999997</v>
          </cell>
        </row>
        <row r="741">
          <cell r="A741" t="str">
            <v>GL001</v>
          </cell>
          <cell r="C741" t="str">
            <v>254115</v>
          </cell>
          <cell r="L741">
            <v>-42365</v>
          </cell>
        </row>
        <row r="742">
          <cell r="A742" t="str">
            <v>GL001</v>
          </cell>
          <cell r="C742" t="str">
            <v>254162</v>
          </cell>
          <cell r="L742">
            <v>-728531.08</v>
          </cell>
        </row>
        <row r="743">
          <cell r="A743" t="str">
            <v>GL001</v>
          </cell>
          <cell r="C743" t="str">
            <v>254163</v>
          </cell>
          <cell r="L743">
            <v>-8406180.8300000001</v>
          </cell>
        </row>
        <row r="744">
          <cell r="A744" t="str">
            <v>GL001</v>
          </cell>
          <cell r="C744" t="str">
            <v>254164</v>
          </cell>
          <cell r="L744">
            <v>-4459441.83</v>
          </cell>
        </row>
        <row r="745">
          <cell r="A745" t="str">
            <v>GL001</v>
          </cell>
          <cell r="C745" t="str">
            <v>254165</v>
          </cell>
          <cell r="L745">
            <v>0</v>
          </cell>
        </row>
        <row r="746">
          <cell r="A746" t="str">
            <v>GL001</v>
          </cell>
          <cell r="C746" t="str">
            <v>254210</v>
          </cell>
          <cell r="L746">
            <v>-652114.36</v>
          </cell>
        </row>
        <row r="747">
          <cell r="A747" t="str">
            <v>GL001</v>
          </cell>
          <cell r="C747" t="str">
            <v>254220</v>
          </cell>
          <cell r="L747">
            <v>-637802.54</v>
          </cell>
        </row>
        <row r="748">
          <cell r="A748" t="str">
            <v>GL001</v>
          </cell>
          <cell r="C748" t="str">
            <v>254230</v>
          </cell>
          <cell r="L748">
            <v>-8293893.9199999999</v>
          </cell>
        </row>
        <row r="749">
          <cell r="A749" t="str">
            <v>GL001</v>
          </cell>
          <cell r="C749" t="str">
            <v>254240</v>
          </cell>
          <cell r="L749">
            <v>-351288.8</v>
          </cell>
        </row>
        <row r="750">
          <cell r="A750" t="str">
            <v>GL001</v>
          </cell>
          <cell r="C750" t="str">
            <v>254250</v>
          </cell>
          <cell r="L750">
            <v>-1739283</v>
          </cell>
        </row>
        <row r="751">
          <cell r="A751" t="str">
            <v>GL001</v>
          </cell>
          <cell r="C751" t="str">
            <v>254330</v>
          </cell>
          <cell r="L751">
            <v>0</v>
          </cell>
        </row>
        <row r="752">
          <cell r="A752" t="str">
            <v>GL001</v>
          </cell>
          <cell r="C752" t="str">
            <v>254380</v>
          </cell>
          <cell r="L752">
            <v>-2492386.0499999998</v>
          </cell>
        </row>
        <row r="753">
          <cell r="A753" t="str">
            <v>GL001</v>
          </cell>
          <cell r="C753" t="str">
            <v>254996</v>
          </cell>
          <cell r="L753">
            <v>0</v>
          </cell>
        </row>
        <row r="754">
          <cell r="A754" t="str">
            <v>GL001</v>
          </cell>
          <cell r="C754" t="str">
            <v>254997</v>
          </cell>
          <cell r="L754">
            <v>3146499.43</v>
          </cell>
        </row>
        <row r="755">
          <cell r="A755" t="str">
            <v>GL001</v>
          </cell>
          <cell r="C755" t="str">
            <v>254998</v>
          </cell>
          <cell r="L755">
            <v>-460736.01</v>
          </cell>
        </row>
        <row r="756">
          <cell r="A756" t="str">
            <v>GL001</v>
          </cell>
          <cell r="C756" t="str">
            <v>255110</v>
          </cell>
          <cell r="L756">
            <v>-0.87</v>
          </cell>
        </row>
        <row r="757">
          <cell r="A757" t="str">
            <v>GL001</v>
          </cell>
          <cell r="C757" t="str">
            <v>255120</v>
          </cell>
          <cell r="L757">
            <v>0</v>
          </cell>
        </row>
        <row r="758">
          <cell r="A758" t="str">
            <v>GL001</v>
          </cell>
          <cell r="C758" t="str">
            <v>255130</v>
          </cell>
          <cell r="L758">
            <v>-625668.41</v>
          </cell>
        </row>
        <row r="759">
          <cell r="A759" t="str">
            <v>GL001</v>
          </cell>
          <cell r="C759" t="str">
            <v>255220</v>
          </cell>
          <cell r="L759">
            <v>-177.37</v>
          </cell>
        </row>
        <row r="760">
          <cell r="A760" t="str">
            <v>GL001</v>
          </cell>
          <cell r="C760" t="str">
            <v>255230</v>
          </cell>
          <cell r="L760">
            <v>-5510.75</v>
          </cell>
        </row>
        <row r="761">
          <cell r="A761" t="str">
            <v>GL001</v>
          </cell>
          <cell r="C761" t="str">
            <v>255240</v>
          </cell>
          <cell r="L761">
            <v>-17445721.600000001</v>
          </cell>
        </row>
        <row r="762">
          <cell r="A762" t="str">
            <v>GL001</v>
          </cell>
          <cell r="C762" t="str">
            <v>281400</v>
          </cell>
          <cell r="L762">
            <v>0</v>
          </cell>
        </row>
        <row r="763">
          <cell r="A763" t="str">
            <v>GL001</v>
          </cell>
          <cell r="C763" t="str">
            <v>281500</v>
          </cell>
          <cell r="L763">
            <v>0</v>
          </cell>
        </row>
        <row r="764">
          <cell r="A764" t="str">
            <v>GL001</v>
          </cell>
          <cell r="C764" t="str">
            <v>282100</v>
          </cell>
          <cell r="L764">
            <v>-401497942.20999998</v>
          </cell>
        </row>
        <row r="765">
          <cell r="A765" t="str">
            <v>GL001</v>
          </cell>
          <cell r="C765" t="str">
            <v>282120</v>
          </cell>
          <cell r="L765">
            <v>-646629</v>
          </cell>
        </row>
        <row r="766">
          <cell r="A766" t="str">
            <v>GL001</v>
          </cell>
          <cell r="C766" t="str">
            <v>282130</v>
          </cell>
          <cell r="L766">
            <v>60000</v>
          </cell>
        </row>
        <row r="767">
          <cell r="A767" t="str">
            <v>GL001</v>
          </cell>
          <cell r="C767" t="str">
            <v>282135</v>
          </cell>
          <cell r="L767">
            <v>48055</v>
          </cell>
        </row>
        <row r="768">
          <cell r="A768" t="str">
            <v>GL001</v>
          </cell>
          <cell r="C768" t="str">
            <v>282140</v>
          </cell>
          <cell r="L768">
            <v>-147755</v>
          </cell>
        </row>
        <row r="769">
          <cell r="A769" t="str">
            <v>GL001</v>
          </cell>
          <cell r="C769" t="str">
            <v>282150</v>
          </cell>
          <cell r="L769">
            <v>-339226</v>
          </cell>
        </row>
        <row r="770">
          <cell r="A770" t="str">
            <v>GL001</v>
          </cell>
          <cell r="C770" t="str">
            <v>282200</v>
          </cell>
          <cell r="L770">
            <v>-1727757.47</v>
          </cell>
        </row>
        <row r="771">
          <cell r="A771" t="str">
            <v>GL001</v>
          </cell>
          <cell r="C771" t="str">
            <v>283100</v>
          </cell>
          <cell r="L771">
            <v>-96959.42</v>
          </cell>
        </row>
        <row r="772">
          <cell r="A772" t="str">
            <v>GL001</v>
          </cell>
          <cell r="C772" t="str">
            <v>283103</v>
          </cell>
          <cell r="L772">
            <v>-4194533.8</v>
          </cell>
        </row>
        <row r="773">
          <cell r="A773" t="str">
            <v>GL001</v>
          </cell>
          <cell r="C773" t="str">
            <v>283116</v>
          </cell>
          <cell r="L773">
            <v>-5576452.1799999997</v>
          </cell>
        </row>
        <row r="774">
          <cell r="A774" t="str">
            <v>GL001</v>
          </cell>
          <cell r="C774" t="str">
            <v>283123</v>
          </cell>
          <cell r="L774">
            <v>-365064.88</v>
          </cell>
        </row>
        <row r="775">
          <cell r="A775" t="str">
            <v>GL001</v>
          </cell>
          <cell r="C775" t="str">
            <v>283139</v>
          </cell>
          <cell r="L775">
            <v>31142.45</v>
          </cell>
        </row>
        <row r="776">
          <cell r="A776" t="str">
            <v>GL001</v>
          </cell>
          <cell r="C776" t="str">
            <v>283355</v>
          </cell>
          <cell r="L776">
            <v>0</v>
          </cell>
        </row>
        <row r="777">
          <cell r="A777" t="str">
            <v>GL001</v>
          </cell>
          <cell r="C777" t="str">
            <v>283366</v>
          </cell>
          <cell r="L777">
            <v>-9997557</v>
          </cell>
        </row>
        <row r="778">
          <cell r="A778" t="str">
            <v>GL001</v>
          </cell>
          <cell r="C778" t="str">
            <v>283400</v>
          </cell>
          <cell r="L778">
            <v>-3453558.67</v>
          </cell>
        </row>
        <row r="779">
          <cell r="A779" t="str">
            <v>GL001</v>
          </cell>
          <cell r="C779" t="str">
            <v>283900</v>
          </cell>
          <cell r="L779">
            <v>-3315536.34</v>
          </cell>
        </row>
        <row r="780">
          <cell r="A780" t="str">
            <v>GL001</v>
          </cell>
          <cell r="C780" t="str">
            <v>283914</v>
          </cell>
          <cell r="L780">
            <v>-27253294</v>
          </cell>
        </row>
        <row r="781">
          <cell r="A781" t="str">
            <v>GL001</v>
          </cell>
          <cell r="C781" t="str">
            <v>283915</v>
          </cell>
          <cell r="L781">
            <v>-15022427.34</v>
          </cell>
        </row>
        <row r="782">
          <cell r="A782" t="str">
            <v>GL001</v>
          </cell>
          <cell r="C782" t="str">
            <v>283917</v>
          </cell>
          <cell r="L782">
            <v>-23903766.09</v>
          </cell>
        </row>
        <row r="783">
          <cell r="A783" t="str">
            <v>GL001</v>
          </cell>
          <cell r="C783" t="str">
            <v>283921</v>
          </cell>
          <cell r="L783">
            <v>-190052.06</v>
          </cell>
        </row>
        <row r="784">
          <cell r="A784" t="str">
            <v>GL001</v>
          </cell>
          <cell r="C784" t="str">
            <v>283924</v>
          </cell>
          <cell r="L784">
            <v>0</v>
          </cell>
        </row>
        <row r="785">
          <cell r="A785" t="str">
            <v>GL001</v>
          </cell>
          <cell r="C785" t="str">
            <v>301000</v>
          </cell>
          <cell r="L785">
            <v>0</v>
          </cell>
        </row>
        <row r="786">
          <cell r="A786" t="str">
            <v>GL001</v>
          </cell>
          <cell r="C786" t="str">
            <v>302000</v>
          </cell>
          <cell r="L786">
            <v>0</v>
          </cell>
        </row>
        <row r="787">
          <cell r="A787" t="str">
            <v>GL001</v>
          </cell>
          <cell r="C787" t="str">
            <v>303000</v>
          </cell>
          <cell r="L787">
            <v>0</v>
          </cell>
        </row>
        <row r="788">
          <cell r="A788" t="str">
            <v>GL001</v>
          </cell>
          <cell r="C788" t="str">
            <v>310000</v>
          </cell>
          <cell r="L788">
            <v>0</v>
          </cell>
        </row>
        <row r="789">
          <cell r="A789" t="str">
            <v>GL001</v>
          </cell>
          <cell r="C789" t="str">
            <v>311000</v>
          </cell>
          <cell r="L789">
            <v>0</v>
          </cell>
        </row>
        <row r="790">
          <cell r="A790" t="str">
            <v>GL001</v>
          </cell>
          <cell r="C790" t="str">
            <v>312000</v>
          </cell>
          <cell r="L790">
            <v>0</v>
          </cell>
        </row>
        <row r="791">
          <cell r="A791" t="str">
            <v>GL001</v>
          </cell>
          <cell r="C791" t="str">
            <v>314000</v>
          </cell>
          <cell r="L791">
            <v>0</v>
          </cell>
        </row>
        <row r="792">
          <cell r="A792" t="str">
            <v>GL001</v>
          </cell>
          <cell r="C792" t="str">
            <v>315000</v>
          </cell>
          <cell r="L792">
            <v>0</v>
          </cell>
        </row>
        <row r="793">
          <cell r="A793" t="str">
            <v>GL001</v>
          </cell>
          <cell r="C793" t="str">
            <v>316000</v>
          </cell>
          <cell r="L793">
            <v>0</v>
          </cell>
        </row>
        <row r="794">
          <cell r="A794" t="str">
            <v>GL001</v>
          </cell>
          <cell r="C794" t="str">
            <v>330000</v>
          </cell>
          <cell r="L794">
            <v>0</v>
          </cell>
        </row>
        <row r="795">
          <cell r="A795" t="str">
            <v>GL001</v>
          </cell>
          <cell r="C795" t="str">
            <v>331000</v>
          </cell>
          <cell r="L795">
            <v>0</v>
          </cell>
        </row>
        <row r="796">
          <cell r="A796" t="str">
            <v>GL001</v>
          </cell>
          <cell r="C796" t="str">
            <v>332000</v>
          </cell>
          <cell r="L796">
            <v>0</v>
          </cell>
        </row>
        <row r="797">
          <cell r="A797" t="str">
            <v>GL001</v>
          </cell>
          <cell r="C797" t="str">
            <v>333000</v>
          </cell>
          <cell r="L797">
            <v>0</v>
          </cell>
        </row>
        <row r="798">
          <cell r="A798" t="str">
            <v>GL001</v>
          </cell>
          <cell r="C798" t="str">
            <v>334000</v>
          </cell>
          <cell r="L798">
            <v>0</v>
          </cell>
        </row>
        <row r="799">
          <cell r="A799" t="str">
            <v>GL001</v>
          </cell>
          <cell r="C799" t="str">
            <v>335000</v>
          </cell>
          <cell r="L799">
            <v>0</v>
          </cell>
        </row>
        <row r="800">
          <cell r="A800" t="str">
            <v>GL001</v>
          </cell>
          <cell r="C800" t="str">
            <v>340000</v>
          </cell>
          <cell r="L800">
            <v>0</v>
          </cell>
        </row>
        <row r="801">
          <cell r="A801" t="str">
            <v>GL001</v>
          </cell>
          <cell r="C801" t="str">
            <v>341000</v>
          </cell>
          <cell r="L801">
            <v>0</v>
          </cell>
        </row>
        <row r="802">
          <cell r="A802" t="str">
            <v>GL001</v>
          </cell>
          <cell r="C802" t="str">
            <v>342000</v>
          </cell>
          <cell r="L802">
            <v>0</v>
          </cell>
        </row>
        <row r="803">
          <cell r="A803" t="str">
            <v>GL001</v>
          </cell>
          <cell r="C803" t="str">
            <v>343000</v>
          </cell>
          <cell r="L803">
            <v>0</v>
          </cell>
        </row>
        <row r="804">
          <cell r="A804" t="str">
            <v>GL001</v>
          </cell>
          <cell r="C804" t="str">
            <v>344000</v>
          </cell>
          <cell r="L804">
            <v>0</v>
          </cell>
        </row>
        <row r="805">
          <cell r="A805" t="str">
            <v>GL001</v>
          </cell>
          <cell r="C805" t="str">
            <v>345000</v>
          </cell>
          <cell r="L805">
            <v>0</v>
          </cell>
        </row>
        <row r="806">
          <cell r="A806" t="str">
            <v>GL001</v>
          </cell>
          <cell r="C806" t="str">
            <v>346000</v>
          </cell>
          <cell r="L806">
            <v>0</v>
          </cell>
        </row>
        <row r="807">
          <cell r="A807" t="str">
            <v>GL001</v>
          </cell>
          <cell r="C807" t="str">
            <v>350000</v>
          </cell>
          <cell r="L807">
            <v>0</v>
          </cell>
        </row>
        <row r="808">
          <cell r="A808" t="str">
            <v>GL001</v>
          </cell>
          <cell r="C808" t="str">
            <v>352000</v>
          </cell>
          <cell r="L808">
            <v>0</v>
          </cell>
        </row>
        <row r="809">
          <cell r="A809" t="str">
            <v>GL001</v>
          </cell>
          <cell r="C809" t="str">
            <v>353000</v>
          </cell>
          <cell r="L809">
            <v>0</v>
          </cell>
        </row>
        <row r="810">
          <cell r="A810" t="str">
            <v>GL001</v>
          </cell>
          <cell r="C810" t="str">
            <v>354000</v>
          </cell>
          <cell r="L810">
            <v>0</v>
          </cell>
        </row>
        <row r="811">
          <cell r="A811" t="str">
            <v>GL001</v>
          </cell>
          <cell r="C811" t="str">
            <v>355000</v>
          </cell>
          <cell r="L811">
            <v>0</v>
          </cell>
        </row>
        <row r="812">
          <cell r="A812" t="str">
            <v>GL001</v>
          </cell>
          <cell r="C812" t="str">
            <v>356000</v>
          </cell>
          <cell r="L812">
            <v>0</v>
          </cell>
        </row>
        <row r="813">
          <cell r="A813" t="str">
            <v>GL001</v>
          </cell>
          <cell r="C813" t="str">
            <v>360000</v>
          </cell>
          <cell r="L813">
            <v>0</v>
          </cell>
        </row>
        <row r="814">
          <cell r="A814" t="str">
            <v>GL001</v>
          </cell>
          <cell r="C814" t="str">
            <v>361000</v>
          </cell>
          <cell r="L814">
            <v>0</v>
          </cell>
        </row>
        <row r="815">
          <cell r="A815" t="str">
            <v>GL001</v>
          </cell>
          <cell r="C815" t="str">
            <v>362000</v>
          </cell>
          <cell r="L815">
            <v>0</v>
          </cell>
        </row>
        <row r="816">
          <cell r="A816" t="str">
            <v>GL001</v>
          </cell>
          <cell r="C816" t="str">
            <v>364000</v>
          </cell>
          <cell r="L816">
            <v>0</v>
          </cell>
        </row>
        <row r="817">
          <cell r="A817" t="str">
            <v>GL001</v>
          </cell>
          <cell r="C817" t="str">
            <v>365000</v>
          </cell>
          <cell r="L817">
            <v>0</v>
          </cell>
        </row>
        <row r="818">
          <cell r="A818" t="str">
            <v>GL001</v>
          </cell>
          <cell r="C818" t="str">
            <v>366000</v>
          </cell>
          <cell r="L818">
            <v>0</v>
          </cell>
        </row>
        <row r="819">
          <cell r="A819" t="str">
            <v>GL001</v>
          </cell>
          <cell r="C819" t="str">
            <v>367000</v>
          </cell>
          <cell r="L819">
            <v>0</v>
          </cell>
        </row>
        <row r="820">
          <cell r="A820" t="str">
            <v>GL001</v>
          </cell>
          <cell r="C820" t="str">
            <v>368000</v>
          </cell>
          <cell r="L820">
            <v>0</v>
          </cell>
        </row>
        <row r="821">
          <cell r="A821" t="str">
            <v>GL001</v>
          </cell>
          <cell r="C821" t="str">
            <v>369000</v>
          </cell>
          <cell r="L821">
            <v>0</v>
          </cell>
        </row>
        <row r="822">
          <cell r="A822" t="str">
            <v>GL001</v>
          </cell>
          <cell r="C822" t="str">
            <v>370000</v>
          </cell>
          <cell r="L822">
            <v>0</v>
          </cell>
        </row>
        <row r="823">
          <cell r="A823" t="str">
            <v>GL001</v>
          </cell>
          <cell r="C823" t="str">
            <v>371000</v>
          </cell>
          <cell r="L823">
            <v>0</v>
          </cell>
        </row>
        <row r="824">
          <cell r="A824" t="str">
            <v>GL001</v>
          </cell>
          <cell r="C824" t="str">
            <v>373000</v>
          </cell>
          <cell r="L824">
            <v>0</v>
          </cell>
        </row>
        <row r="825">
          <cell r="A825" t="str">
            <v>GL001</v>
          </cell>
          <cell r="C825" t="str">
            <v>389000</v>
          </cell>
          <cell r="L825">
            <v>0</v>
          </cell>
        </row>
        <row r="826">
          <cell r="A826" t="str">
            <v>GL001</v>
          </cell>
          <cell r="C826" t="str">
            <v>390000</v>
          </cell>
          <cell r="L826">
            <v>0</v>
          </cell>
        </row>
        <row r="827">
          <cell r="A827" t="str">
            <v>GL001</v>
          </cell>
          <cell r="C827" t="str">
            <v>391000</v>
          </cell>
          <cell r="L827">
            <v>0</v>
          </cell>
        </row>
        <row r="828">
          <cell r="A828" t="str">
            <v>GL001</v>
          </cell>
          <cell r="C828" t="str">
            <v>392000</v>
          </cell>
          <cell r="L828">
            <v>0</v>
          </cell>
        </row>
        <row r="829">
          <cell r="A829" t="str">
            <v>GL001</v>
          </cell>
          <cell r="C829" t="str">
            <v>393000</v>
          </cell>
          <cell r="L829">
            <v>0</v>
          </cell>
        </row>
        <row r="830">
          <cell r="A830" t="str">
            <v>GL001</v>
          </cell>
          <cell r="C830" t="str">
            <v>394000</v>
          </cell>
          <cell r="L830">
            <v>0</v>
          </cell>
        </row>
        <row r="831">
          <cell r="A831" t="str">
            <v>GL001</v>
          </cell>
          <cell r="C831" t="str">
            <v>395000</v>
          </cell>
          <cell r="L831">
            <v>0</v>
          </cell>
        </row>
        <row r="832">
          <cell r="A832" t="str">
            <v>GL001</v>
          </cell>
          <cell r="C832" t="str">
            <v>396000</v>
          </cell>
          <cell r="L832">
            <v>0</v>
          </cell>
        </row>
        <row r="833">
          <cell r="A833" t="str">
            <v>GL001</v>
          </cell>
          <cell r="C833" t="str">
            <v>397000</v>
          </cell>
          <cell r="L833">
            <v>0</v>
          </cell>
        </row>
        <row r="834">
          <cell r="A834" t="str">
            <v>GL001</v>
          </cell>
          <cell r="C834" t="str">
            <v>398000</v>
          </cell>
          <cell r="L834">
            <v>0</v>
          </cell>
        </row>
        <row r="835">
          <cell r="A835" t="str">
            <v>GL001</v>
          </cell>
          <cell r="C835" t="str">
            <v>403000</v>
          </cell>
          <cell r="L835">
            <v>76400662.719999999</v>
          </cell>
        </row>
        <row r="836">
          <cell r="A836" t="str">
            <v>GL001</v>
          </cell>
          <cell r="C836" t="str">
            <v>403003</v>
          </cell>
          <cell r="L836">
            <v>43242.32</v>
          </cell>
        </row>
        <row r="837">
          <cell r="A837" t="str">
            <v>GL001</v>
          </cell>
          <cell r="C837" t="str">
            <v>403009</v>
          </cell>
          <cell r="L837">
            <v>47179.41</v>
          </cell>
        </row>
        <row r="838">
          <cell r="A838" t="str">
            <v>GL001</v>
          </cell>
          <cell r="C838" t="str">
            <v>403011</v>
          </cell>
          <cell r="L838">
            <v>638.46</v>
          </cell>
        </row>
        <row r="839">
          <cell r="A839" t="str">
            <v>GL001</v>
          </cell>
          <cell r="C839" t="str">
            <v>403012</v>
          </cell>
          <cell r="L839">
            <v>134548.92000000001</v>
          </cell>
        </row>
        <row r="840">
          <cell r="A840" t="str">
            <v>GL001</v>
          </cell>
          <cell r="C840" t="str">
            <v>403100</v>
          </cell>
          <cell r="L840">
            <v>0</v>
          </cell>
        </row>
        <row r="841">
          <cell r="A841" t="str">
            <v>GL001</v>
          </cell>
          <cell r="C841" t="str">
            <v>404000</v>
          </cell>
          <cell r="L841">
            <v>3049933.58</v>
          </cell>
        </row>
        <row r="842">
          <cell r="A842" t="str">
            <v>GL001</v>
          </cell>
          <cell r="C842" t="str">
            <v>408141</v>
          </cell>
          <cell r="L842">
            <v>3237492.03</v>
          </cell>
        </row>
        <row r="843">
          <cell r="A843" t="str">
            <v>GL001</v>
          </cell>
          <cell r="C843" t="str">
            <v>408144</v>
          </cell>
          <cell r="L843">
            <v>215108.59</v>
          </cell>
        </row>
        <row r="844">
          <cell r="A844" t="str">
            <v>GL001</v>
          </cell>
          <cell r="C844" t="str">
            <v>408511</v>
          </cell>
          <cell r="L844">
            <v>23124</v>
          </cell>
        </row>
        <row r="845">
          <cell r="A845" t="str">
            <v>GL001</v>
          </cell>
          <cell r="C845" t="str">
            <v>408512</v>
          </cell>
          <cell r="L845">
            <v>26222.21</v>
          </cell>
        </row>
        <row r="846">
          <cell r="A846" t="str">
            <v>GL001</v>
          </cell>
          <cell r="C846" t="str">
            <v>408610</v>
          </cell>
          <cell r="L846">
            <v>21597134.120000001</v>
          </cell>
        </row>
        <row r="847">
          <cell r="A847" t="str">
            <v>GL001</v>
          </cell>
          <cell r="C847" t="str">
            <v>408620</v>
          </cell>
          <cell r="L847">
            <v>81848.509999999995</v>
          </cell>
        </row>
        <row r="848">
          <cell r="A848" t="str">
            <v>GL001</v>
          </cell>
          <cell r="C848" t="str">
            <v>408630</v>
          </cell>
          <cell r="L848">
            <v>480</v>
          </cell>
        </row>
        <row r="849">
          <cell r="A849" t="str">
            <v>GL001</v>
          </cell>
          <cell r="C849" t="str">
            <v>408910</v>
          </cell>
          <cell r="L849">
            <v>26525.63</v>
          </cell>
        </row>
        <row r="850">
          <cell r="A850" t="str">
            <v>GL001</v>
          </cell>
          <cell r="C850" t="str">
            <v>408930</v>
          </cell>
          <cell r="L850">
            <v>9664840.6799999997</v>
          </cell>
        </row>
        <row r="851">
          <cell r="A851" t="str">
            <v>GL001</v>
          </cell>
          <cell r="C851" t="str">
            <v>408951</v>
          </cell>
          <cell r="L851">
            <v>14247.24</v>
          </cell>
        </row>
        <row r="852">
          <cell r="A852" t="str">
            <v>GL001</v>
          </cell>
          <cell r="C852" t="str">
            <v>409111</v>
          </cell>
          <cell r="L852">
            <v>739047</v>
          </cell>
        </row>
        <row r="853">
          <cell r="A853" t="str">
            <v>GL001</v>
          </cell>
          <cell r="C853" t="str">
            <v>409112</v>
          </cell>
          <cell r="L853">
            <v>0.04</v>
          </cell>
        </row>
        <row r="854">
          <cell r="A854" t="str">
            <v>GL001</v>
          </cell>
          <cell r="C854" t="str">
            <v>409131</v>
          </cell>
          <cell r="L854">
            <v>0</v>
          </cell>
        </row>
        <row r="855">
          <cell r="A855" t="str">
            <v>GL001</v>
          </cell>
          <cell r="C855" t="str">
            <v>409132</v>
          </cell>
          <cell r="L855">
            <v>0</v>
          </cell>
        </row>
        <row r="856">
          <cell r="A856" t="str">
            <v>GL001</v>
          </cell>
          <cell r="C856" t="str">
            <v>409250</v>
          </cell>
          <cell r="L856">
            <v>0</v>
          </cell>
        </row>
        <row r="857">
          <cell r="A857" t="str">
            <v>GL001</v>
          </cell>
          <cell r="C857" t="str">
            <v>409260</v>
          </cell>
          <cell r="L857">
            <v>0</v>
          </cell>
        </row>
        <row r="858">
          <cell r="A858" t="str">
            <v>GL001</v>
          </cell>
          <cell r="C858" t="str">
            <v>410112</v>
          </cell>
          <cell r="L858">
            <v>3800717.24</v>
          </cell>
        </row>
        <row r="859">
          <cell r="A859" t="str">
            <v>GL001</v>
          </cell>
          <cell r="C859" t="str">
            <v>410116</v>
          </cell>
          <cell r="L859">
            <v>110781.94</v>
          </cell>
        </row>
        <row r="860">
          <cell r="A860" t="str">
            <v>GL001</v>
          </cell>
          <cell r="C860" t="str">
            <v>410119</v>
          </cell>
          <cell r="L860">
            <v>-739047</v>
          </cell>
        </row>
        <row r="861">
          <cell r="A861" t="str">
            <v>GL001</v>
          </cell>
          <cell r="C861" t="str">
            <v>410124</v>
          </cell>
          <cell r="L861">
            <v>815280.19</v>
          </cell>
        </row>
        <row r="862">
          <cell r="A862" t="str">
            <v>GL001</v>
          </cell>
          <cell r="C862" t="str">
            <v>410128</v>
          </cell>
          <cell r="L862">
            <v>64649.64</v>
          </cell>
        </row>
        <row r="863">
          <cell r="A863" t="str">
            <v>GL001</v>
          </cell>
          <cell r="C863" t="str">
            <v>410130</v>
          </cell>
          <cell r="L863">
            <v>5501274.7800000003</v>
          </cell>
        </row>
        <row r="864">
          <cell r="A864" t="str">
            <v>GL001</v>
          </cell>
          <cell r="C864" t="str">
            <v>410131</v>
          </cell>
          <cell r="L864">
            <v>224520.24</v>
          </cell>
        </row>
        <row r="865">
          <cell r="A865" t="str">
            <v>GL001</v>
          </cell>
          <cell r="C865" t="str">
            <v>410132</v>
          </cell>
          <cell r="L865">
            <v>264.77</v>
          </cell>
        </row>
        <row r="866">
          <cell r="A866" t="str">
            <v>GL001</v>
          </cell>
          <cell r="C866" t="str">
            <v>410134</v>
          </cell>
          <cell r="L866">
            <v>461754.14</v>
          </cell>
        </row>
        <row r="867">
          <cell r="A867" t="str">
            <v>GL001</v>
          </cell>
          <cell r="C867" t="str">
            <v>410136</v>
          </cell>
          <cell r="L867">
            <v>972202.11</v>
          </cell>
        </row>
        <row r="868">
          <cell r="A868" t="str">
            <v>GL001</v>
          </cell>
          <cell r="C868" t="str">
            <v>410139</v>
          </cell>
          <cell r="L868">
            <v>144825.43</v>
          </cell>
        </row>
        <row r="869">
          <cell r="A869" t="str">
            <v>GL001</v>
          </cell>
          <cell r="C869" t="str">
            <v>410141</v>
          </cell>
          <cell r="L869">
            <v>53208383.469999999</v>
          </cell>
        </row>
        <row r="870">
          <cell r="A870" t="str">
            <v>GL001</v>
          </cell>
          <cell r="C870" t="str">
            <v>410142</v>
          </cell>
          <cell r="L870">
            <v>329330.81</v>
          </cell>
        </row>
        <row r="871">
          <cell r="A871" t="str">
            <v>GL001</v>
          </cell>
          <cell r="C871" t="str">
            <v>410144</v>
          </cell>
          <cell r="L871">
            <v>693920.39</v>
          </cell>
        </row>
        <row r="872">
          <cell r="A872" t="str">
            <v>GL001</v>
          </cell>
          <cell r="C872" t="str">
            <v>410298</v>
          </cell>
          <cell r="L872">
            <v>86856.01</v>
          </cell>
        </row>
        <row r="873">
          <cell r="A873" t="str">
            <v>GL001</v>
          </cell>
          <cell r="C873" t="str">
            <v>411003</v>
          </cell>
          <cell r="L873">
            <v>-137061.74</v>
          </cell>
        </row>
        <row r="874">
          <cell r="A874" t="str">
            <v>GL001</v>
          </cell>
          <cell r="C874" t="str">
            <v>411004</v>
          </cell>
          <cell r="L874">
            <v>-266778.40000000002</v>
          </cell>
        </row>
        <row r="875">
          <cell r="A875" t="str">
            <v>GL001</v>
          </cell>
          <cell r="C875" t="str">
            <v>411100</v>
          </cell>
          <cell r="L875">
            <v>0</v>
          </cell>
        </row>
        <row r="876">
          <cell r="A876" t="str">
            <v>GL001</v>
          </cell>
          <cell r="C876" t="str">
            <v>411103</v>
          </cell>
          <cell r="L876">
            <v>-5754764.9699999997</v>
          </cell>
        </row>
        <row r="877">
          <cell r="A877" t="str">
            <v>GL001</v>
          </cell>
          <cell r="C877" t="str">
            <v>411112</v>
          </cell>
          <cell r="L877">
            <v>-3878047.84</v>
          </cell>
        </row>
        <row r="878">
          <cell r="A878" t="str">
            <v>GL001</v>
          </cell>
          <cell r="C878" t="str">
            <v>411116</v>
          </cell>
          <cell r="L878">
            <v>-244886.5</v>
          </cell>
        </row>
        <row r="879">
          <cell r="A879" t="str">
            <v>GL001</v>
          </cell>
          <cell r="C879" t="str">
            <v>411118</v>
          </cell>
          <cell r="L879">
            <v>-55087.39</v>
          </cell>
        </row>
        <row r="880">
          <cell r="A880" t="str">
            <v>GL001</v>
          </cell>
          <cell r="C880" t="str">
            <v>411121</v>
          </cell>
          <cell r="L880">
            <v>-49731.08</v>
          </cell>
        </row>
        <row r="881">
          <cell r="A881" t="str">
            <v>GL001</v>
          </cell>
          <cell r="C881" t="str">
            <v>411122</v>
          </cell>
          <cell r="L881">
            <v>-256144.56</v>
          </cell>
        </row>
        <row r="882">
          <cell r="A882" t="str">
            <v>GL001</v>
          </cell>
          <cell r="C882" t="str">
            <v>411124</v>
          </cell>
          <cell r="L882">
            <v>-177688.12</v>
          </cell>
        </row>
        <row r="883">
          <cell r="A883" t="str">
            <v>GL001</v>
          </cell>
          <cell r="C883" t="str">
            <v>411126</v>
          </cell>
          <cell r="L883">
            <v>-279270.49</v>
          </cell>
        </row>
        <row r="884">
          <cell r="A884" t="str">
            <v>GL001</v>
          </cell>
          <cell r="C884" t="str">
            <v>411128</v>
          </cell>
          <cell r="L884">
            <v>-17571.21</v>
          </cell>
        </row>
        <row r="885">
          <cell r="A885" t="str">
            <v>GL001</v>
          </cell>
          <cell r="C885" t="str">
            <v>411130</v>
          </cell>
          <cell r="L885">
            <v>-4355529.79</v>
          </cell>
        </row>
        <row r="886">
          <cell r="A886" t="str">
            <v>GL001</v>
          </cell>
          <cell r="C886" t="str">
            <v>411131</v>
          </cell>
          <cell r="L886">
            <v>-1054235.67</v>
          </cell>
        </row>
        <row r="887">
          <cell r="A887" t="str">
            <v>GL001</v>
          </cell>
          <cell r="C887" t="str">
            <v>411132</v>
          </cell>
          <cell r="L887">
            <v>-27.87</v>
          </cell>
        </row>
        <row r="888">
          <cell r="A888" t="str">
            <v>GL001</v>
          </cell>
          <cell r="C888" t="str">
            <v>411134</v>
          </cell>
          <cell r="L888">
            <v>-816887.26</v>
          </cell>
        </row>
        <row r="889">
          <cell r="A889" t="str">
            <v>GL001</v>
          </cell>
          <cell r="C889" t="str">
            <v>411137</v>
          </cell>
          <cell r="L889">
            <v>-126888.13</v>
          </cell>
        </row>
        <row r="890">
          <cell r="A890" t="str">
            <v>GL001</v>
          </cell>
          <cell r="C890" t="str">
            <v>411139</v>
          </cell>
          <cell r="L890">
            <v>-80381.38</v>
          </cell>
        </row>
        <row r="891">
          <cell r="A891" t="str">
            <v>GL001</v>
          </cell>
          <cell r="C891" t="str">
            <v>411141</v>
          </cell>
          <cell r="L891">
            <v>-10781807.390000001</v>
          </cell>
        </row>
        <row r="892">
          <cell r="A892" t="str">
            <v>GL001</v>
          </cell>
          <cell r="C892" t="str">
            <v>411142</v>
          </cell>
          <cell r="L892">
            <v>-305916.07</v>
          </cell>
        </row>
        <row r="893">
          <cell r="A893" t="str">
            <v>GL001</v>
          </cell>
          <cell r="C893" t="str">
            <v>411199</v>
          </cell>
          <cell r="L893">
            <v>110350.08</v>
          </cell>
        </row>
        <row r="894">
          <cell r="A894" t="str">
            <v>GL001</v>
          </cell>
          <cell r="C894" t="str">
            <v>411259</v>
          </cell>
          <cell r="L894">
            <v>-493523.84</v>
          </cell>
        </row>
        <row r="895">
          <cell r="A895" t="str">
            <v>GL001</v>
          </cell>
          <cell r="C895" t="str">
            <v>411413</v>
          </cell>
          <cell r="L895">
            <v>-141041.92000000001</v>
          </cell>
        </row>
        <row r="896">
          <cell r="A896" t="str">
            <v>GL001</v>
          </cell>
          <cell r="C896" t="str">
            <v>411423</v>
          </cell>
          <cell r="L896">
            <v>-1778</v>
          </cell>
        </row>
        <row r="897">
          <cell r="A897" t="str">
            <v>GL001</v>
          </cell>
          <cell r="C897" t="str">
            <v>411800</v>
          </cell>
          <cell r="L897">
            <v>-11.53</v>
          </cell>
        </row>
        <row r="898">
          <cell r="A898" t="str">
            <v>GL001</v>
          </cell>
          <cell r="C898" t="str">
            <v>414300</v>
          </cell>
          <cell r="L898">
            <v>349637</v>
          </cell>
        </row>
        <row r="899">
          <cell r="A899" t="str">
            <v>GL001</v>
          </cell>
          <cell r="C899" t="str">
            <v>414989</v>
          </cell>
          <cell r="L899">
            <v>0</v>
          </cell>
        </row>
        <row r="900">
          <cell r="A900" t="str">
            <v>GL001</v>
          </cell>
          <cell r="C900" t="str">
            <v>414999</v>
          </cell>
          <cell r="L900">
            <v>0</v>
          </cell>
        </row>
        <row r="901">
          <cell r="A901" t="str">
            <v>GL001</v>
          </cell>
          <cell r="C901" t="str">
            <v>419020</v>
          </cell>
          <cell r="L901">
            <v>-10067.969999999999</v>
          </cell>
        </row>
        <row r="902">
          <cell r="A902" t="str">
            <v>GL001</v>
          </cell>
          <cell r="C902" t="str">
            <v>419026</v>
          </cell>
          <cell r="L902">
            <v>-1646.55</v>
          </cell>
        </row>
        <row r="903">
          <cell r="A903" t="str">
            <v>GL001</v>
          </cell>
          <cell r="C903" t="str">
            <v>419030</v>
          </cell>
          <cell r="L903">
            <v>-99583.49</v>
          </cell>
        </row>
        <row r="904">
          <cell r="A904" t="str">
            <v>GL001</v>
          </cell>
          <cell r="C904" t="str">
            <v>419100</v>
          </cell>
          <cell r="L904">
            <v>-3200967.17</v>
          </cell>
        </row>
        <row r="905">
          <cell r="A905" t="str">
            <v>GL001</v>
          </cell>
          <cell r="C905" t="str">
            <v>419801</v>
          </cell>
          <cell r="L905">
            <v>-5033.63</v>
          </cell>
        </row>
        <row r="906">
          <cell r="A906" t="str">
            <v>GL001</v>
          </cell>
          <cell r="C906" t="str">
            <v>421022</v>
          </cell>
          <cell r="L906">
            <v>35690.94</v>
          </cell>
        </row>
        <row r="907">
          <cell r="A907" t="str">
            <v>GL001</v>
          </cell>
          <cell r="C907" t="str">
            <v>421027</v>
          </cell>
          <cell r="L907">
            <v>78925.429999999993</v>
          </cell>
        </row>
        <row r="908">
          <cell r="A908" t="str">
            <v>GL001</v>
          </cell>
          <cell r="C908" t="str">
            <v>421029</v>
          </cell>
          <cell r="L908">
            <v>1253.55</v>
          </cell>
        </row>
        <row r="909">
          <cell r="A909" t="str">
            <v>GL001</v>
          </cell>
          <cell r="C909" t="str">
            <v>421031</v>
          </cell>
          <cell r="L909">
            <v>-2898.85</v>
          </cell>
        </row>
        <row r="910">
          <cell r="A910" t="str">
            <v>GL001</v>
          </cell>
          <cell r="C910" t="str">
            <v>421060</v>
          </cell>
          <cell r="L910">
            <v>71214.070000000007</v>
          </cell>
        </row>
        <row r="911">
          <cell r="A911" t="str">
            <v>GL001</v>
          </cell>
          <cell r="C911" t="str">
            <v>421065</v>
          </cell>
          <cell r="L911">
            <v>72850.490000000005</v>
          </cell>
        </row>
        <row r="912">
          <cell r="A912" t="str">
            <v>GL001</v>
          </cell>
          <cell r="C912" t="str">
            <v>421067</v>
          </cell>
          <cell r="L912">
            <v>1215.3699999999999</v>
          </cell>
        </row>
        <row r="913">
          <cell r="A913" t="str">
            <v>GL001</v>
          </cell>
          <cell r="C913" t="str">
            <v>421100</v>
          </cell>
          <cell r="L913">
            <v>-88067.44</v>
          </cell>
        </row>
        <row r="914">
          <cell r="A914" t="str">
            <v>GL001</v>
          </cell>
          <cell r="C914" t="str">
            <v>421200</v>
          </cell>
          <cell r="L914">
            <v>130497.01</v>
          </cell>
        </row>
        <row r="915">
          <cell r="A915" t="str">
            <v>GL001</v>
          </cell>
          <cell r="C915" t="str">
            <v>426113</v>
          </cell>
          <cell r="L915">
            <v>0</v>
          </cell>
        </row>
        <row r="916">
          <cell r="A916" t="str">
            <v>GL001</v>
          </cell>
          <cell r="C916" t="str">
            <v>426114</v>
          </cell>
          <cell r="L916">
            <v>487952.94</v>
          </cell>
        </row>
        <row r="917">
          <cell r="A917" t="str">
            <v>GL001</v>
          </cell>
          <cell r="C917" t="str">
            <v>426300</v>
          </cell>
          <cell r="L917">
            <v>60943.46</v>
          </cell>
        </row>
        <row r="918">
          <cell r="A918" t="str">
            <v>GL001</v>
          </cell>
          <cell r="C918" t="str">
            <v>426400</v>
          </cell>
          <cell r="L918">
            <v>87586.87</v>
          </cell>
        </row>
        <row r="919">
          <cell r="A919" t="str">
            <v>GL001</v>
          </cell>
          <cell r="C919" t="str">
            <v>426407</v>
          </cell>
          <cell r="L919">
            <v>129763.11</v>
          </cell>
        </row>
        <row r="920">
          <cell r="A920" t="str">
            <v>GL001</v>
          </cell>
          <cell r="C920" t="str">
            <v>426413</v>
          </cell>
          <cell r="L920">
            <v>74362.14</v>
          </cell>
        </row>
        <row r="921">
          <cell r="A921" t="str">
            <v>GL001</v>
          </cell>
          <cell r="C921" t="str">
            <v>426440</v>
          </cell>
          <cell r="L921">
            <v>52212.93</v>
          </cell>
        </row>
        <row r="922">
          <cell r="A922" t="str">
            <v>GL001</v>
          </cell>
          <cell r="C922" t="str">
            <v>426441</v>
          </cell>
          <cell r="L922">
            <v>18244.580000000002</v>
          </cell>
        </row>
        <row r="923">
          <cell r="A923" t="str">
            <v>GL001</v>
          </cell>
          <cell r="C923" t="str">
            <v>426444</v>
          </cell>
          <cell r="L923">
            <v>127162.41</v>
          </cell>
        </row>
        <row r="924">
          <cell r="A924" t="str">
            <v>GL001</v>
          </cell>
          <cell r="C924" t="str">
            <v>426445</v>
          </cell>
          <cell r="L924">
            <v>1448</v>
          </cell>
        </row>
        <row r="925">
          <cell r="A925" t="str">
            <v>GL001</v>
          </cell>
          <cell r="C925" t="str">
            <v>426446</v>
          </cell>
          <cell r="L925">
            <v>163153.60999999999</v>
          </cell>
        </row>
        <row r="926">
          <cell r="A926" t="str">
            <v>GL001</v>
          </cell>
          <cell r="C926" t="str">
            <v>426447</v>
          </cell>
          <cell r="L926">
            <v>334.25</v>
          </cell>
        </row>
        <row r="927">
          <cell r="A927" t="str">
            <v>GL001</v>
          </cell>
          <cell r="C927" t="str">
            <v>426499</v>
          </cell>
          <cell r="L927">
            <v>40000</v>
          </cell>
        </row>
        <row r="928">
          <cell r="A928" t="str">
            <v>GL001</v>
          </cell>
          <cell r="C928" t="str">
            <v>426502</v>
          </cell>
          <cell r="L928">
            <v>183564.12</v>
          </cell>
        </row>
        <row r="929">
          <cell r="A929" t="str">
            <v>GL001</v>
          </cell>
          <cell r="C929" t="str">
            <v>426520</v>
          </cell>
          <cell r="L929">
            <v>73131.100000000006</v>
          </cell>
        </row>
        <row r="930">
          <cell r="A930" t="str">
            <v>GL001</v>
          </cell>
          <cell r="C930" t="str">
            <v>426561</v>
          </cell>
          <cell r="L930">
            <v>11000</v>
          </cell>
        </row>
        <row r="931">
          <cell r="A931" t="str">
            <v>GL001</v>
          </cell>
          <cell r="C931" t="str">
            <v>426562</v>
          </cell>
          <cell r="L931">
            <v>275.35000000000002</v>
          </cell>
        </row>
        <row r="932">
          <cell r="A932" t="str">
            <v>GL001</v>
          </cell>
          <cell r="C932" t="str">
            <v>426564</v>
          </cell>
          <cell r="L932">
            <v>3130.2</v>
          </cell>
        </row>
        <row r="933">
          <cell r="A933" t="str">
            <v>GL001</v>
          </cell>
          <cell r="C933" t="str">
            <v>426565</v>
          </cell>
          <cell r="L933">
            <v>204575.51</v>
          </cell>
        </row>
        <row r="934">
          <cell r="A934" t="str">
            <v>GL001</v>
          </cell>
          <cell r="C934" t="str">
            <v>426566</v>
          </cell>
          <cell r="L934">
            <v>1854.77</v>
          </cell>
        </row>
        <row r="935">
          <cell r="A935" t="str">
            <v>GL001</v>
          </cell>
          <cell r="C935" t="str">
            <v>426567</v>
          </cell>
          <cell r="L935">
            <v>8146.7</v>
          </cell>
        </row>
        <row r="936">
          <cell r="A936" t="str">
            <v>GL001</v>
          </cell>
          <cell r="C936" t="str">
            <v>426568</v>
          </cell>
          <cell r="L936">
            <v>23381.81</v>
          </cell>
        </row>
        <row r="937">
          <cell r="A937" t="str">
            <v>GL001</v>
          </cell>
          <cell r="C937" t="str">
            <v>426601</v>
          </cell>
          <cell r="L937">
            <v>0</v>
          </cell>
        </row>
        <row r="938">
          <cell r="A938" t="str">
            <v>GL001</v>
          </cell>
          <cell r="C938" t="str">
            <v>427102</v>
          </cell>
          <cell r="L938">
            <v>4154000.04</v>
          </cell>
        </row>
        <row r="939">
          <cell r="A939" t="str">
            <v>GL001</v>
          </cell>
          <cell r="C939" t="str">
            <v>427103</v>
          </cell>
          <cell r="L939">
            <v>2319999.96</v>
          </cell>
        </row>
        <row r="940">
          <cell r="A940" t="str">
            <v>GL001</v>
          </cell>
          <cell r="C940" t="str">
            <v>427108</v>
          </cell>
          <cell r="L940">
            <v>4700000.04</v>
          </cell>
        </row>
        <row r="941">
          <cell r="A941" t="str">
            <v>GL001</v>
          </cell>
          <cell r="C941" t="str">
            <v>427290</v>
          </cell>
          <cell r="L941">
            <v>1650000</v>
          </cell>
        </row>
        <row r="942">
          <cell r="A942" t="str">
            <v>GL001</v>
          </cell>
          <cell r="C942" t="str">
            <v>427400</v>
          </cell>
          <cell r="L942">
            <v>5737500</v>
          </cell>
        </row>
        <row r="943">
          <cell r="A943" t="str">
            <v>GL001</v>
          </cell>
          <cell r="C943" t="str">
            <v>427500</v>
          </cell>
          <cell r="L943">
            <v>4650000</v>
          </cell>
        </row>
        <row r="944">
          <cell r="A944" t="str">
            <v>GL001</v>
          </cell>
          <cell r="C944" t="str">
            <v>427783</v>
          </cell>
          <cell r="L944">
            <v>2600000.04</v>
          </cell>
        </row>
        <row r="945">
          <cell r="A945" t="str">
            <v>GL001</v>
          </cell>
          <cell r="C945" t="str">
            <v>427804</v>
          </cell>
          <cell r="L945">
            <v>3150399.96</v>
          </cell>
        </row>
        <row r="946">
          <cell r="A946" t="str">
            <v>GL001</v>
          </cell>
          <cell r="C946" t="str">
            <v>427805</v>
          </cell>
          <cell r="L946">
            <v>1119000</v>
          </cell>
        </row>
        <row r="947">
          <cell r="A947" t="str">
            <v>GL001</v>
          </cell>
          <cell r="C947" t="str">
            <v>427806</v>
          </cell>
          <cell r="L947">
            <v>5184000</v>
          </cell>
        </row>
        <row r="948">
          <cell r="A948" t="str">
            <v>GL001</v>
          </cell>
          <cell r="C948" t="str">
            <v>427807</v>
          </cell>
          <cell r="L948">
            <v>2562000</v>
          </cell>
        </row>
        <row r="949">
          <cell r="A949" t="str">
            <v>GL001</v>
          </cell>
          <cell r="C949" t="str">
            <v>427808</v>
          </cell>
          <cell r="L949">
            <v>2154000</v>
          </cell>
        </row>
        <row r="950">
          <cell r="A950" t="str">
            <v>GL001</v>
          </cell>
          <cell r="C950" t="str">
            <v>428102</v>
          </cell>
          <cell r="L950">
            <v>67565.759999999995</v>
          </cell>
        </row>
        <row r="951">
          <cell r="A951" t="str">
            <v>GL001</v>
          </cell>
          <cell r="C951" t="str">
            <v>428103</v>
          </cell>
          <cell r="L951">
            <v>3714.6</v>
          </cell>
        </row>
        <row r="952">
          <cell r="A952" t="str">
            <v>GL001</v>
          </cell>
          <cell r="C952" t="str">
            <v>428104</v>
          </cell>
          <cell r="L952">
            <v>24954.84</v>
          </cell>
        </row>
        <row r="953">
          <cell r="A953" t="str">
            <v>GL001</v>
          </cell>
          <cell r="C953" t="str">
            <v>428105</v>
          </cell>
          <cell r="L953">
            <v>48511.08</v>
          </cell>
        </row>
        <row r="954">
          <cell r="A954" t="str">
            <v>GL001</v>
          </cell>
          <cell r="C954" t="str">
            <v>428106</v>
          </cell>
          <cell r="L954">
            <v>2519.04</v>
          </cell>
        </row>
        <row r="955">
          <cell r="A955" t="str">
            <v>GL001</v>
          </cell>
          <cell r="C955" t="str">
            <v>428107</v>
          </cell>
          <cell r="L955">
            <v>3669.36</v>
          </cell>
        </row>
        <row r="956">
          <cell r="A956" t="str">
            <v>GL001</v>
          </cell>
          <cell r="C956" t="str">
            <v>428108</v>
          </cell>
          <cell r="L956">
            <v>134381.04</v>
          </cell>
        </row>
        <row r="957">
          <cell r="A957" t="str">
            <v>GL001</v>
          </cell>
          <cell r="C957" t="str">
            <v>428110</v>
          </cell>
          <cell r="L957">
            <v>19727.64</v>
          </cell>
        </row>
        <row r="958">
          <cell r="A958" t="str">
            <v>GL001</v>
          </cell>
          <cell r="C958" t="str">
            <v>428155</v>
          </cell>
          <cell r="L958">
            <v>131488.68</v>
          </cell>
        </row>
        <row r="959">
          <cell r="A959" t="str">
            <v>GL001</v>
          </cell>
          <cell r="C959" t="str">
            <v>428170</v>
          </cell>
          <cell r="L959">
            <v>53364.36</v>
          </cell>
        </row>
        <row r="960">
          <cell r="A960" t="str">
            <v>GL001</v>
          </cell>
          <cell r="C960" t="str">
            <v>428180</v>
          </cell>
          <cell r="L960">
            <v>87115.08</v>
          </cell>
        </row>
        <row r="961">
          <cell r="A961" t="str">
            <v>GL001</v>
          </cell>
          <cell r="C961" t="str">
            <v>428190</v>
          </cell>
          <cell r="L961">
            <v>938.52</v>
          </cell>
        </row>
        <row r="962">
          <cell r="A962" t="str">
            <v>GL001</v>
          </cell>
          <cell r="C962" t="str">
            <v>428191</v>
          </cell>
          <cell r="L962">
            <v>1583.88</v>
          </cell>
        </row>
        <row r="963">
          <cell r="A963" t="str">
            <v>GL001</v>
          </cell>
          <cell r="C963" t="str">
            <v>428192</v>
          </cell>
          <cell r="L963">
            <v>59296.92</v>
          </cell>
        </row>
        <row r="964">
          <cell r="A964" t="str">
            <v>GL001</v>
          </cell>
          <cell r="C964" t="str">
            <v>428193</v>
          </cell>
          <cell r="L964">
            <v>34627.08</v>
          </cell>
        </row>
        <row r="965">
          <cell r="A965" t="str">
            <v>GL001</v>
          </cell>
          <cell r="C965" t="str">
            <v>428202</v>
          </cell>
          <cell r="L965">
            <v>-138170.28</v>
          </cell>
        </row>
        <row r="966">
          <cell r="A966" t="str">
            <v>GL001</v>
          </cell>
          <cell r="C966" t="str">
            <v>428203</v>
          </cell>
          <cell r="L966">
            <v>71846.039999999994</v>
          </cell>
        </row>
        <row r="967">
          <cell r="A967" t="str">
            <v>GL001</v>
          </cell>
          <cell r="C967" t="str">
            <v>428290</v>
          </cell>
          <cell r="L967">
            <v>63845.53</v>
          </cell>
        </row>
        <row r="968">
          <cell r="A968" t="str">
            <v>GL001</v>
          </cell>
          <cell r="C968" t="str">
            <v>428400</v>
          </cell>
          <cell r="L968">
            <v>126005.52</v>
          </cell>
        </row>
        <row r="969">
          <cell r="A969" t="str">
            <v>GL001</v>
          </cell>
          <cell r="C969" t="str">
            <v>428500</v>
          </cell>
          <cell r="L969">
            <v>141747.48000000001</v>
          </cell>
        </row>
        <row r="970">
          <cell r="A970" t="str">
            <v>GL001</v>
          </cell>
          <cell r="C970" t="str">
            <v>428783</v>
          </cell>
          <cell r="L970">
            <v>33667.08</v>
          </cell>
        </row>
        <row r="971">
          <cell r="A971" t="str">
            <v>GL001</v>
          </cell>
          <cell r="C971" t="str">
            <v>428801</v>
          </cell>
          <cell r="L971">
            <v>107018.4</v>
          </cell>
        </row>
        <row r="972">
          <cell r="A972" t="str">
            <v>GL001</v>
          </cell>
          <cell r="C972" t="str">
            <v>428804</v>
          </cell>
          <cell r="L972">
            <v>79799.520000000004</v>
          </cell>
        </row>
        <row r="973">
          <cell r="A973" t="str">
            <v>GL001</v>
          </cell>
          <cell r="C973" t="str">
            <v>428805</v>
          </cell>
          <cell r="L973">
            <v>18614.16</v>
          </cell>
        </row>
        <row r="974">
          <cell r="A974" t="str">
            <v>GL001</v>
          </cell>
          <cell r="C974" t="str">
            <v>428806</v>
          </cell>
          <cell r="L974">
            <v>47774.28</v>
          </cell>
        </row>
        <row r="975">
          <cell r="A975" t="str">
            <v>GL001</v>
          </cell>
          <cell r="C975" t="str">
            <v>428807</v>
          </cell>
          <cell r="L975">
            <v>22049.88</v>
          </cell>
        </row>
        <row r="976">
          <cell r="A976" t="str">
            <v>GL001</v>
          </cell>
          <cell r="C976" t="str">
            <v>428808</v>
          </cell>
          <cell r="L976">
            <v>32657.88</v>
          </cell>
        </row>
        <row r="977">
          <cell r="A977" t="str">
            <v>GL001</v>
          </cell>
          <cell r="C977" t="str">
            <v>431100</v>
          </cell>
          <cell r="L977">
            <v>548380</v>
          </cell>
        </row>
        <row r="978">
          <cell r="A978" t="str">
            <v>GL001</v>
          </cell>
          <cell r="C978" t="str">
            <v>431200</v>
          </cell>
          <cell r="L978">
            <v>268830.56</v>
          </cell>
        </row>
        <row r="979">
          <cell r="A979" t="str">
            <v>GL001</v>
          </cell>
          <cell r="C979" t="str">
            <v>431203</v>
          </cell>
          <cell r="L979">
            <v>55401.74</v>
          </cell>
        </row>
        <row r="980">
          <cell r="A980" t="str">
            <v>GL001</v>
          </cell>
          <cell r="C980" t="str">
            <v>431300</v>
          </cell>
          <cell r="L980">
            <v>30744</v>
          </cell>
        </row>
        <row r="981">
          <cell r="A981" t="str">
            <v>GL001</v>
          </cell>
          <cell r="C981" t="str">
            <v>431400</v>
          </cell>
          <cell r="L981">
            <v>120377.59</v>
          </cell>
        </row>
        <row r="982">
          <cell r="A982" t="str">
            <v>GL001</v>
          </cell>
          <cell r="C982" t="str">
            <v>431600</v>
          </cell>
          <cell r="L982">
            <v>429.27</v>
          </cell>
        </row>
        <row r="983">
          <cell r="A983" t="str">
            <v>GL001</v>
          </cell>
          <cell r="C983" t="str">
            <v>431800</v>
          </cell>
          <cell r="L983">
            <v>16666.63</v>
          </cell>
        </row>
        <row r="984">
          <cell r="A984" t="str">
            <v>GL001</v>
          </cell>
          <cell r="C984" t="str">
            <v>431802</v>
          </cell>
          <cell r="L984">
            <v>93548.06</v>
          </cell>
        </row>
        <row r="985">
          <cell r="A985" t="str">
            <v>GL001</v>
          </cell>
          <cell r="C985" t="str">
            <v>432000</v>
          </cell>
          <cell r="L985">
            <v>-1923799.65</v>
          </cell>
        </row>
        <row r="986">
          <cell r="A986" t="str">
            <v>GL001</v>
          </cell>
          <cell r="C986" t="str">
            <v>436000</v>
          </cell>
          <cell r="L986">
            <v>0</v>
          </cell>
        </row>
        <row r="987">
          <cell r="A987" t="str">
            <v>GL001</v>
          </cell>
          <cell r="C987" t="str">
            <v>438000</v>
          </cell>
          <cell r="L987">
            <v>0</v>
          </cell>
        </row>
        <row r="988">
          <cell r="A988" t="str">
            <v>GL001</v>
          </cell>
          <cell r="C988" t="str">
            <v>439100</v>
          </cell>
          <cell r="L988">
            <v>0</v>
          </cell>
        </row>
        <row r="989">
          <cell r="A989" t="str">
            <v>GL001</v>
          </cell>
          <cell r="C989" t="str">
            <v>440010</v>
          </cell>
          <cell r="L989">
            <v>-4901110.41</v>
          </cell>
        </row>
        <row r="990">
          <cell r="A990" t="str">
            <v>GL001</v>
          </cell>
          <cell r="C990" t="str">
            <v>440011</v>
          </cell>
          <cell r="L990">
            <v>21733</v>
          </cell>
        </row>
        <row r="991">
          <cell r="A991" t="str">
            <v>GL001</v>
          </cell>
          <cell r="C991" t="str">
            <v>440020</v>
          </cell>
          <cell r="L991">
            <v>-11345493.59</v>
          </cell>
        </row>
        <row r="992">
          <cell r="A992" t="str">
            <v>GL001</v>
          </cell>
          <cell r="C992" t="str">
            <v>440021</v>
          </cell>
          <cell r="L992">
            <v>-26481</v>
          </cell>
        </row>
        <row r="993">
          <cell r="A993" t="str">
            <v>GL001</v>
          </cell>
          <cell r="C993" t="str">
            <v>440030</v>
          </cell>
          <cell r="L993">
            <v>-216874371.31</v>
          </cell>
        </row>
        <row r="994">
          <cell r="A994" t="str">
            <v>GL001</v>
          </cell>
          <cell r="C994" t="str">
            <v>440031</v>
          </cell>
          <cell r="L994">
            <v>-1774943</v>
          </cell>
        </row>
        <row r="995">
          <cell r="A995" t="str">
            <v>GL001</v>
          </cell>
          <cell r="C995" t="str">
            <v>440034</v>
          </cell>
          <cell r="L995">
            <v>3199740.36</v>
          </cell>
        </row>
        <row r="996">
          <cell r="A996" t="str">
            <v>GL001</v>
          </cell>
          <cell r="C996" t="str">
            <v>440040</v>
          </cell>
          <cell r="L996">
            <v>-4863332.51</v>
          </cell>
        </row>
        <row r="997">
          <cell r="A997" t="str">
            <v>GL001</v>
          </cell>
          <cell r="C997" t="str">
            <v>440041</v>
          </cell>
          <cell r="L997">
            <v>-14229</v>
          </cell>
        </row>
        <row r="998">
          <cell r="A998" t="str">
            <v>GL001</v>
          </cell>
          <cell r="C998" t="str">
            <v>442110</v>
          </cell>
          <cell r="L998">
            <v>-3006058.07</v>
          </cell>
        </row>
        <row r="999">
          <cell r="A999" t="str">
            <v>GL001</v>
          </cell>
          <cell r="C999" t="str">
            <v>442111</v>
          </cell>
          <cell r="L999">
            <v>12301</v>
          </cell>
        </row>
        <row r="1000">
          <cell r="A1000" t="str">
            <v>GL001</v>
          </cell>
          <cell r="C1000" t="str">
            <v>442120</v>
          </cell>
          <cell r="L1000">
            <v>-5806912.0300000003</v>
          </cell>
        </row>
        <row r="1001">
          <cell r="A1001" t="str">
            <v>GL001</v>
          </cell>
          <cell r="C1001" t="str">
            <v>442121</v>
          </cell>
          <cell r="L1001">
            <v>801</v>
          </cell>
        </row>
        <row r="1002">
          <cell r="A1002" t="str">
            <v>GL001</v>
          </cell>
          <cell r="C1002" t="str">
            <v>442130</v>
          </cell>
          <cell r="L1002">
            <v>-160401660.93000001</v>
          </cell>
        </row>
        <row r="1003">
          <cell r="A1003" t="str">
            <v>GL001</v>
          </cell>
          <cell r="C1003" t="str">
            <v>442131</v>
          </cell>
          <cell r="L1003">
            <v>-840258</v>
          </cell>
        </row>
        <row r="1004">
          <cell r="A1004" t="str">
            <v>GL001</v>
          </cell>
          <cell r="C1004" t="str">
            <v>442134</v>
          </cell>
          <cell r="L1004">
            <v>2849825.66</v>
          </cell>
        </row>
        <row r="1005">
          <cell r="A1005" t="str">
            <v>GL001</v>
          </cell>
          <cell r="C1005" t="str">
            <v>442140</v>
          </cell>
          <cell r="L1005">
            <v>-4976869.45</v>
          </cell>
        </row>
        <row r="1006">
          <cell r="A1006" t="str">
            <v>GL001</v>
          </cell>
          <cell r="C1006" t="str">
            <v>442141</v>
          </cell>
          <cell r="L1006">
            <v>-13304</v>
          </cell>
        </row>
        <row r="1007">
          <cell r="A1007" t="str">
            <v>GL001</v>
          </cell>
          <cell r="C1007" t="str">
            <v>442213</v>
          </cell>
          <cell r="L1007">
            <v>-4113441.7</v>
          </cell>
        </row>
        <row r="1008">
          <cell r="A1008" t="str">
            <v>GL001</v>
          </cell>
          <cell r="C1008" t="str">
            <v>442215</v>
          </cell>
          <cell r="L1008">
            <v>144289.65</v>
          </cell>
        </row>
        <row r="1009">
          <cell r="A1009" t="str">
            <v>GL001</v>
          </cell>
          <cell r="C1009" t="str">
            <v>442330</v>
          </cell>
          <cell r="L1009">
            <v>-7583014.5300000003</v>
          </cell>
        </row>
        <row r="1010">
          <cell r="A1010" t="str">
            <v>GL001</v>
          </cell>
          <cell r="C1010" t="str">
            <v>442332</v>
          </cell>
          <cell r="L1010">
            <v>154721.87</v>
          </cell>
        </row>
        <row r="1011">
          <cell r="A1011" t="str">
            <v>GL001</v>
          </cell>
          <cell r="C1011" t="str">
            <v>442340</v>
          </cell>
          <cell r="L1011">
            <v>-697708.26</v>
          </cell>
        </row>
        <row r="1012">
          <cell r="A1012" t="str">
            <v>GL001</v>
          </cell>
          <cell r="C1012" t="str">
            <v>442510</v>
          </cell>
          <cell r="L1012">
            <v>-6532525.1100000003</v>
          </cell>
        </row>
        <row r="1013">
          <cell r="A1013" t="str">
            <v>GL001</v>
          </cell>
          <cell r="C1013" t="str">
            <v>442511</v>
          </cell>
          <cell r="L1013">
            <v>16063</v>
          </cell>
        </row>
        <row r="1014">
          <cell r="A1014" t="str">
            <v>GL001</v>
          </cell>
          <cell r="C1014" t="str">
            <v>442520</v>
          </cell>
          <cell r="L1014">
            <v>-4777179.71</v>
          </cell>
        </row>
        <row r="1015">
          <cell r="A1015" t="str">
            <v>GL001</v>
          </cell>
          <cell r="C1015" t="str">
            <v>442521</v>
          </cell>
          <cell r="L1015">
            <v>-1892</v>
          </cell>
        </row>
        <row r="1016">
          <cell r="A1016" t="str">
            <v>GL001</v>
          </cell>
          <cell r="C1016" t="str">
            <v>442530</v>
          </cell>
          <cell r="L1016">
            <v>-62012622.399999999</v>
          </cell>
        </row>
        <row r="1017">
          <cell r="A1017" t="str">
            <v>GL001</v>
          </cell>
          <cell r="C1017" t="str">
            <v>442531</v>
          </cell>
          <cell r="L1017">
            <v>-34998</v>
          </cell>
        </row>
        <row r="1018">
          <cell r="A1018" t="str">
            <v>GL001</v>
          </cell>
          <cell r="C1018" t="str">
            <v>442533</v>
          </cell>
          <cell r="L1018">
            <v>1517327.3</v>
          </cell>
        </row>
        <row r="1019">
          <cell r="A1019" t="str">
            <v>GL001</v>
          </cell>
          <cell r="C1019" t="str">
            <v>442540</v>
          </cell>
          <cell r="L1019">
            <v>-2291727.4700000002</v>
          </cell>
        </row>
        <row r="1020">
          <cell r="A1020" t="str">
            <v>GL001</v>
          </cell>
          <cell r="C1020" t="str">
            <v>442541</v>
          </cell>
          <cell r="L1020">
            <v>-2914</v>
          </cell>
        </row>
        <row r="1021">
          <cell r="A1021" t="str">
            <v>GL001</v>
          </cell>
          <cell r="C1021" t="str">
            <v>444010</v>
          </cell>
          <cell r="L1021">
            <v>-79203.02</v>
          </cell>
        </row>
        <row r="1022">
          <cell r="A1022" t="str">
            <v>GL001</v>
          </cell>
          <cell r="C1022" t="str">
            <v>444020</v>
          </cell>
          <cell r="L1022">
            <v>-254506.04</v>
          </cell>
        </row>
        <row r="1023">
          <cell r="A1023" t="str">
            <v>GL001</v>
          </cell>
          <cell r="C1023" t="str">
            <v>444030</v>
          </cell>
          <cell r="L1023">
            <v>-3742591.37</v>
          </cell>
        </row>
        <row r="1024">
          <cell r="A1024" t="str">
            <v>GL001</v>
          </cell>
          <cell r="C1024" t="str">
            <v>444032</v>
          </cell>
          <cell r="L1024">
            <v>45197.2</v>
          </cell>
        </row>
        <row r="1025">
          <cell r="A1025" t="str">
            <v>GL001</v>
          </cell>
          <cell r="C1025" t="str">
            <v>444040</v>
          </cell>
          <cell r="L1025">
            <v>-83468.17</v>
          </cell>
        </row>
        <row r="1026">
          <cell r="A1026" t="str">
            <v>GL001</v>
          </cell>
          <cell r="C1026" t="str">
            <v>445010</v>
          </cell>
          <cell r="L1026">
            <v>-411838.49</v>
          </cell>
        </row>
        <row r="1027">
          <cell r="A1027" t="str">
            <v>GL001</v>
          </cell>
          <cell r="C1027" t="str">
            <v>445020</v>
          </cell>
          <cell r="L1027">
            <v>-490271.7</v>
          </cell>
        </row>
        <row r="1028">
          <cell r="A1028" t="str">
            <v>GL001</v>
          </cell>
          <cell r="C1028" t="str">
            <v>445030</v>
          </cell>
          <cell r="L1028">
            <v>-10197330.470000001</v>
          </cell>
        </row>
        <row r="1029">
          <cell r="A1029" t="str">
            <v>GL001</v>
          </cell>
          <cell r="C1029" t="str">
            <v>445032</v>
          </cell>
          <cell r="L1029">
            <v>182333.22</v>
          </cell>
        </row>
        <row r="1030">
          <cell r="A1030" t="str">
            <v>GL001</v>
          </cell>
          <cell r="C1030" t="str">
            <v>445040</v>
          </cell>
          <cell r="L1030">
            <v>-225126.34</v>
          </cell>
        </row>
        <row r="1031">
          <cell r="A1031" t="str">
            <v>GL001</v>
          </cell>
          <cell r="C1031" t="str">
            <v>447221</v>
          </cell>
          <cell r="L1031">
            <v>-691503.66</v>
          </cell>
        </row>
        <row r="1032">
          <cell r="A1032" t="str">
            <v>GL001</v>
          </cell>
          <cell r="C1032" t="str">
            <v>447231</v>
          </cell>
          <cell r="L1032">
            <v>-13843291.779999999</v>
          </cell>
        </row>
        <row r="1033">
          <cell r="A1033" t="str">
            <v>GL001</v>
          </cell>
          <cell r="C1033" t="str">
            <v>447232</v>
          </cell>
          <cell r="L1033">
            <v>-4457120.5999999996</v>
          </cell>
        </row>
        <row r="1034">
          <cell r="A1034" t="str">
            <v>GL001</v>
          </cell>
          <cell r="C1034" t="str">
            <v>447233</v>
          </cell>
          <cell r="L1034">
            <v>-731989.07</v>
          </cell>
        </row>
        <row r="1035">
          <cell r="A1035" t="str">
            <v>GL001</v>
          </cell>
          <cell r="C1035" t="str">
            <v>447850</v>
          </cell>
          <cell r="L1035">
            <v>-24055354.920000002</v>
          </cell>
        </row>
        <row r="1036">
          <cell r="A1036" t="str">
            <v>GL001</v>
          </cell>
          <cell r="C1036" t="str">
            <v>447860</v>
          </cell>
          <cell r="L1036">
            <v>-42905.51</v>
          </cell>
        </row>
        <row r="1037">
          <cell r="A1037" t="str">
            <v>GL001</v>
          </cell>
          <cell r="C1037" t="str">
            <v>448010</v>
          </cell>
          <cell r="L1037">
            <v>-3528.39</v>
          </cell>
        </row>
        <row r="1038">
          <cell r="A1038" t="str">
            <v>GL001</v>
          </cell>
          <cell r="C1038" t="str">
            <v>448020</v>
          </cell>
          <cell r="L1038">
            <v>-32718.799999999999</v>
          </cell>
        </row>
        <row r="1039">
          <cell r="A1039" t="str">
            <v>GL001</v>
          </cell>
          <cell r="C1039" t="str">
            <v>448030</v>
          </cell>
          <cell r="L1039">
            <v>-313886</v>
          </cell>
        </row>
        <row r="1040">
          <cell r="A1040" t="str">
            <v>GL001</v>
          </cell>
          <cell r="C1040" t="str">
            <v>448032</v>
          </cell>
          <cell r="L1040">
            <v>5671.81</v>
          </cell>
        </row>
        <row r="1041">
          <cell r="A1041" t="str">
            <v>GL001</v>
          </cell>
          <cell r="C1041" t="str">
            <v>449102</v>
          </cell>
          <cell r="L1041">
            <v>-40355.040000000001</v>
          </cell>
        </row>
        <row r="1042">
          <cell r="A1042" t="str">
            <v>GL001</v>
          </cell>
          <cell r="C1042" t="str">
            <v>449103</v>
          </cell>
          <cell r="L1042">
            <v>-37091.519999999997</v>
          </cell>
        </row>
        <row r="1043">
          <cell r="A1043" t="str">
            <v>GL001</v>
          </cell>
          <cell r="C1043" t="str">
            <v>449106</v>
          </cell>
          <cell r="L1043">
            <v>-22551</v>
          </cell>
        </row>
        <row r="1044">
          <cell r="A1044" t="str">
            <v>GL001</v>
          </cell>
          <cell r="C1044" t="str">
            <v>449108</v>
          </cell>
          <cell r="L1044">
            <v>-535.55999999999995</v>
          </cell>
        </row>
        <row r="1045">
          <cell r="A1045" t="str">
            <v>GL001</v>
          </cell>
          <cell r="C1045" t="str">
            <v>449109</v>
          </cell>
          <cell r="L1045">
            <v>-2263.56</v>
          </cell>
        </row>
        <row r="1046">
          <cell r="A1046" t="str">
            <v>GL001</v>
          </cell>
          <cell r="C1046" t="str">
            <v>450020</v>
          </cell>
          <cell r="L1046">
            <v>-121702.58</v>
          </cell>
        </row>
        <row r="1047">
          <cell r="A1047" t="str">
            <v>GL001</v>
          </cell>
          <cell r="C1047" t="str">
            <v>450030</v>
          </cell>
          <cell r="L1047">
            <v>-1500896.18</v>
          </cell>
        </row>
        <row r="1048">
          <cell r="A1048" t="str">
            <v>GL001</v>
          </cell>
          <cell r="C1048" t="str">
            <v>450040</v>
          </cell>
          <cell r="L1048">
            <v>-50414.55</v>
          </cell>
        </row>
        <row r="1049">
          <cell r="A1049" t="str">
            <v>GL001</v>
          </cell>
          <cell r="C1049" t="str">
            <v>451031</v>
          </cell>
          <cell r="L1049">
            <v>-2767</v>
          </cell>
        </row>
        <row r="1050">
          <cell r="A1050" t="str">
            <v>GL001</v>
          </cell>
          <cell r="C1050" t="str">
            <v>451032</v>
          </cell>
          <cell r="L1050">
            <v>-5430</v>
          </cell>
        </row>
        <row r="1051">
          <cell r="A1051" t="str">
            <v>GL001</v>
          </cell>
          <cell r="C1051" t="str">
            <v>451033</v>
          </cell>
          <cell r="L1051">
            <v>-92945</v>
          </cell>
        </row>
        <row r="1052">
          <cell r="A1052" t="str">
            <v>GL001</v>
          </cell>
          <cell r="C1052" t="str">
            <v>451034</v>
          </cell>
          <cell r="L1052">
            <v>-3205</v>
          </cell>
        </row>
        <row r="1053">
          <cell r="A1053" t="str">
            <v>GL001</v>
          </cell>
          <cell r="C1053" t="str">
            <v>451230</v>
          </cell>
          <cell r="L1053">
            <v>-2328</v>
          </cell>
        </row>
        <row r="1054">
          <cell r="A1054" t="str">
            <v>GL001</v>
          </cell>
          <cell r="C1054" t="str">
            <v>454010</v>
          </cell>
          <cell r="L1054">
            <v>-25082.93</v>
          </cell>
        </row>
        <row r="1055">
          <cell r="A1055" t="str">
            <v>GL001</v>
          </cell>
          <cell r="C1055" t="str">
            <v>454020</v>
          </cell>
          <cell r="L1055">
            <v>-44398.34</v>
          </cell>
        </row>
        <row r="1056">
          <cell r="A1056" t="str">
            <v>GL001</v>
          </cell>
          <cell r="C1056" t="str">
            <v>454030</v>
          </cell>
          <cell r="L1056">
            <v>-1038230.72</v>
          </cell>
        </row>
        <row r="1057">
          <cell r="A1057" t="str">
            <v>GL001</v>
          </cell>
          <cell r="C1057" t="str">
            <v>454040</v>
          </cell>
          <cell r="L1057">
            <v>-20697.11</v>
          </cell>
        </row>
        <row r="1058">
          <cell r="A1058" t="str">
            <v>GL001</v>
          </cell>
          <cell r="C1058" t="str">
            <v>456010</v>
          </cell>
          <cell r="L1058">
            <v>-16212.7</v>
          </cell>
        </row>
        <row r="1059">
          <cell r="A1059" t="str">
            <v>GL001</v>
          </cell>
          <cell r="C1059" t="str">
            <v>456020</v>
          </cell>
          <cell r="L1059">
            <v>-1719.69</v>
          </cell>
        </row>
        <row r="1060">
          <cell r="A1060" t="str">
            <v>GL001</v>
          </cell>
          <cell r="C1060" t="str">
            <v>456030</v>
          </cell>
          <cell r="L1060">
            <v>-296752.40000000002</v>
          </cell>
        </row>
        <row r="1061">
          <cell r="A1061" t="str">
            <v>GL001</v>
          </cell>
          <cell r="C1061" t="str">
            <v>456040</v>
          </cell>
          <cell r="L1061">
            <v>-3957.79</v>
          </cell>
        </row>
        <row r="1062">
          <cell r="A1062" t="str">
            <v>GL001</v>
          </cell>
          <cell r="C1062" t="str">
            <v>456075</v>
          </cell>
          <cell r="L1062">
            <v>-236077.73</v>
          </cell>
        </row>
        <row r="1063">
          <cell r="A1063" t="str">
            <v>GL001</v>
          </cell>
          <cell r="C1063" t="str">
            <v>456081</v>
          </cell>
          <cell r="L1063">
            <v>-253799.76</v>
          </cell>
        </row>
        <row r="1064">
          <cell r="A1064" t="str">
            <v>GL001</v>
          </cell>
          <cell r="C1064" t="str">
            <v>456082</v>
          </cell>
          <cell r="L1064">
            <v>-100885.92</v>
          </cell>
        </row>
        <row r="1065">
          <cell r="A1065" t="str">
            <v>GL001</v>
          </cell>
          <cell r="C1065" t="str">
            <v>456083</v>
          </cell>
          <cell r="L1065">
            <v>-22788</v>
          </cell>
        </row>
        <row r="1066">
          <cell r="A1066" t="str">
            <v>GL001</v>
          </cell>
          <cell r="C1066" t="str">
            <v>456084</v>
          </cell>
          <cell r="L1066">
            <v>-70165.320000000007</v>
          </cell>
        </row>
        <row r="1067">
          <cell r="A1067" t="str">
            <v>GL001</v>
          </cell>
          <cell r="C1067" t="str">
            <v>456091</v>
          </cell>
          <cell r="L1067">
            <v>-1143.1199999999999</v>
          </cell>
        </row>
        <row r="1068">
          <cell r="A1068" t="str">
            <v>GL001</v>
          </cell>
          <cell r="C1068" t="str">
            <v>456092</v>
          </cell>
          <cell r="L1068">
            <v>-1990.68</v>
          </cell>
        </row>
        <row r="1069">
          <cell r="A1069" t="str">
            <v>GL001</v>
          </cell>
          <cell r="C1069" t="str">
            <v>456093</v>
          </cell>
          <cell r="L1069">
            <v>-33222</v>
          </cell>
        </row>
        <row r="1070">
          <cell r="A1070" t="str">
            <v>GL001</v>
          </cell>
          <cell r="C1070" t="str">
            <v>456094</v>
          </cell>
          <cell r="L1070">
            <v>-963.84</v>
          </cell>
        </row>
        <row r="1071">
          <cell r="A1071" t="str">
            <v>GL001</v>
          </cell>
          <cell r="C1071" t="str">
            <v>457131</v>
          </cell>
          <cell r="L1071">
            <v>-28436.39</v>
          </cell>
        </row>
        <row r="1072">
          <cell r="A1072" t="str">
            <v>GL001</v>
          </cell>
          <cell r="C1072" t="str">
            <v>457132</v>
          </cell>
          <cell r="L1072">
            <v>-66115.97</v>
          </cell>
        </row>
        <row r="1073">
          <cell r="A1073" t="str">
            <v>GL001</v>
          </cell>
          <cell r="C1073" t="str">
            <v>457137</v>
          </cell>
          <cell r="L1073">
            <v>-575017.48</v>
          </cell>
        </row>
        <row r="1074">
          <cell r="A1074" t="str">
            <v>GL001</v>
          </cell>
          <cell r="C1074" t="str">
            <v>457138</v>
          </cell>
          <cell r="L1074">
            <v>4483.82</v>
          </cell>
        </row>
        <row r="1075">
          <cell r="A1075" t="str">
            <v>GL001</v>
          </cell>
          <cell r="C1075" t="str">
            <v>457141</v>
          </cell>
          <cell r="L1075">
            <v>-5358770.4800000004</v>
          </cell>
        </row>
        <row r="1076">
          <cell r="A1076" t="str">
            <v>GL001</v>
          </cell>
          <cell r="C1076" t="str">
            <v>457142</v>
          </cell>
          <cell r="L1076">
            <v>-462495.91</v>
          </cell>
        </row>
        <row r="1077">
          <cell r="A1077" t="str">
            <v>GL001</v>
          </cell>
          <cell r="C1077" t="str">
            <v>457143</v>
          </cell>
          <cell r="L1077">
            <v>-1095495.81</v>
          </cell>
        </row>
        <row r="1078">
          <cell r="A1078" t="str">
            <v>GL001</v>
          </cell>
          <cell r="C1078" t="str">
            <v>457144</v>
          </cell>
          <cell r="L1078">
            <v>-367170.86</v>
          </cell>
        </row>
        <row r="1079">
          <cell r="A1079" t="str">
            <v>GL001</v>
          </cell>
          <cell r="C1079" t="str">
            <v>457145</v>
          </cell>
          <cell r="L1079">
            <v>-21330.720000000001</v>
          </cell>
        </row>
        <row r="1080">
          <cell r="A1080" t="str">
            <v>GL001</v>
          </cell>
          <cell r="C1080" t="str">
            <v>457146</v>
          </cell>
          <cell r="L1080">
            <v>-61841.26</v>
          </cell>
        </row>
        <row r="1081">
          <cell r="A1081" t="str">
            <v>GL001</v>
          </cell>
          <cell r="C1081" t="str">
            <v>457147</v>
          </cell>
          <cell r="L1081">
            <v>-69315.53</v>
          </cell>
        </row>
        <row r="1082">
          <cell r="A1082" t="str">
            <v>GL001</v>
          </cell>
          <cell r="C1082" t="str">
            <v>457148</v>
          </cell>
          <cell r="L1082">
            <v>-95615.13</v>
          </cell>
        </row>
        <row r="1083">
          <cell r="A1083" t="str">
            <v>GL001</v>
          </cell>
          <cell r="C1083" t="str">
            <v>457149</v>
          </cell>
          <cell r="L1083">
            <v>-6499.79</v>
          </cell>
        </row>
        <row r="1084">
          <cell r="A1084" t="str">
            <v>GL001</v>
          </cell>
          <cell r="C1084" t="str">
            <v>457150</v>
          </cell>
          <cell r="L1084">
            <v>-2188.7199999999998</v>
          </cell>
        </row>
        <row r="1085">
          <cell r="A1085" t="str">
            <v>GL001</v>
          </cell>
          <cell r="C1085" t="str">
            <v>457151</v>
          </cell>
          <cell r="L1085">
            <v>-368.19</v>
          </cell>
        </row>
        <row r="1086">
          <cell r="A1086" t="str">
            <v>GL001</v>
          </cell>
          <cell r="C1086" t="str">
            <v>457153</v>
          </cell>
          <cell r="L1086">
            <v>-416.66</v>
          </cell>
        </row>
        <row r="1087">
          <cell r="A1087" t="str">
            <v>GL001</v>
          </cell>
          <cell r="C1087" t="str">
            <v>457154</v>
          </cell>
          <cell r="L1087">
            <v>-571.58000000000004</v>
          </cell>
        </row>
        <row r="1088">
          <cell r="A1088" t="str">
            <v>GL001</v>
          </cell>
          <cell r="C1088" t="str">
            <v>457160</v>
          </cell>
          <cell r="L1088">
            <v>-44092.85</v>
          </cell>
        </row>
        <row r="1089">
          <cell r="A1089" t="str">
            <v>GL001</v>
          </cell>
          <cell r="C1089" t="str">
            <v>461100</v>
          </cell>
          <cell r="L1089">
            <v>-1512220.33</v>
          </cell>
        </row>
        <row r="1090">
          <cell r="A1090" t="str">
            <v>GL001</v>
          </cell>
          <cell r="C1090" t="str">
            <v>461200</v>
          </cell>
          <cell r="L1090">
            <v>-460352.93</v>
          </cell>
        </row>
        <row r="1091">
          <cell r="A1091" t="str">
            <v>GL001</v>
          </cell>
          <cell r="C1091" t="str">
            <v>461300</v>
          </cell>
          <cell r="L1091">
            <v>-70809.37</v>
          </cell>
        </row>
        <row r="1092">
          <cell r="A1092" t="str">
            <v>GL001</v>
          </cell>
          <cell r="C1092" t="str">
            <v>464000</v>
          </cell>
          <cell r="L1092">
            <v>-20170.68</v>
          </cell>
        </row>
        <row r="1093">
          <cell r="A1093" t="str">
            <v>GL001</v>
          </cell>
          <cell r="C1093" t="str">
            <v>467000</v>
          </cell>
          <cell r="L1093">
            <v>-1425.44</v>
          </cell>
        </row>
        <row r="1094">
          <cell r="A1094" t="str">
            <v>GL001</v>
          </cell>
          <cell r="C1094" t="str">
            <v>500011</v>
          </cell>
          <cell r="L1094">
            <v>2936.94</v>
          </cell>
        </row>
        <row r="1095">
          <cell r="A1095" t="str">
            <v>GL001</v>
          </cell>
          <cell r="C1095" t="str">
            <v>500035</v>
          </cell>
          <cell r="L1095">
            <v>1835.12</v>
          </cell>
        </row>
        <row r="1096">
          <cell r="A1096" t="str">
            <v>GL001</v>
          </cell>
          <cell r="C1096" t="str">
            <v>500036</v>
          </cell>
          <cell r="L1096">
            <v>231124.24</v>
          </cell>
        </row>
        <row r="1097">
          <cell r="A1097" t="str">
            <v>GL001</v>
          </cell>
          <cell r="C1097" t="str">
            <v>500039</v>
          </cell>
          <cell r="L1097">
            <v>1515199.53</v>
          </cell>
        </row>
        <row r="1098">
          <cell r="A1098" t="str">
            <v>GL001</v>
          </cell>
          <cell r="C1098" t="str">
            <v>500046</v>
          </cell>
          <cell r="L1098">
            <v>2641.41</v>
          </cell>
        </row>
        <row r="1099">
          <cell r="A1099" t="str">
            <v>GL001</v>
          </cell>
          <cell r="C1099" t="str">
            <v>500180</v>
          </cell>
          <cell r="L1099">
            <v>5620.5</v>
          </cell>
        </row>
        <row r="1100">
          <cell r="A1100" t="str">
            <v>GL001</v>
          </cell>
          <cell r="C1100" t="str">
            <v>500994</v>
          </cell>
          <cell r="L1100">
            <v>415384.83</v>
          </cell>
        </row>
        <row r="1101">
          <cell r="A1101" t="str">
            <v>GL001</v>
          </cell>
          <cell r="C1101" t="str">
            <v>500995</v>
          </cell>
          <cell r="L1101">
            <v>-418129.44</v>
          </cell>
        </row>
        <row r="1102">
          <cell r="A1102" t="str">
            <v>GL001</v>
          </cell>
          <cell r="C1102" t="str">
            <v>500996</v>
          </cell>
          <cell r="L1102">
            <v>-182880.1</v>
          </cell>
        </row>
        <row r="1103">
          <cell r="A1103" t="str">
            <v>GL001</v>
          </cell>
          <cell r="C1103" t="str">
            <v>501001</v>
          </cell>
          <cell r="L1103">
            <v>-21200.66</v>
          </cell>
        </row>
        <row r="1104">
          <cell r="A1104" t="str">
            <v>GL001</v>
          </cell>
          <cell r="C1104" t="str">
            <v>501002</v>
          </cell>
          <cell r="L1104">
            <v>7860620.5700000003</v>
          </cell>
        </row>
        <row r="1105">
          <cell r="A1105" t="str">
            <v>GL001</v>
          </cell>
          <cell r="C1105" t="str">
            <v>501003</v>
          </cell>
          <cell r="L1105">
            <v>-8099107.0700000003</v>
          </cell>
        </row>
        <row r="1106">
          <cell r="A1106" t="str">
            <v>GL001</v>
          </cell>
          <cell r="C1106" t="str">
            <v>501004</v>
          </cell>
          <cell r="L1106">
            <v>-155534.78</v>
          </cell>
        </row>
        <row r="1107">
          <cell r="A1107" t="str">
            <v>GL001</v>
          </cell>
          <cell r="C1107" t="str">
            <v>501005</v>
          </cell>
          <cell r="L1107">
            <v>58559.92</v>
          </cell>
        </row>
        <row r="1108">
          <cell r="A1108" t="str">
            <v>GL001</v>
          </cell>
          <cell r="C1108" t="str">
            <v>501011</v>
          </cell>
          <cell r="L1108">
            <v>994.54</v>
          </cell>
        </row>
        <row r="1109">
          <cell r="A1109" t="str">
            <v>GL001</v>
          </cell>
          <cell r="C1109" t="str">
            <v>501042</v>
          </cell>
          <cell r="L1109">
            <v>47397912.18</v>
          </cell>
        </row>
        <row r="1110">
          <cell r="A1110" t="str">
            <v>GL001</v>
          </cell>
          <cell r="C1110" t="str">
            <v>501045</v>
          </cell>
          <cell r="L1110">
            <v>556517.51</v>
          </cell>
        </row>
        <row r="1111">
          <cell r="A1111" t="str">
            <v>GL001</v>
          </cell>
          <cell r="C1111" t="str">
            <v>501183</v>
          </cell>
          <cell r="L1111">
            <v>-66123.199999999997</v>
          </cell>
        </row>
        <row r="1112">
          <cell r="A1112" t="str">
            <v>GL001</v>
          </cell>
          <cell r="C1112" t="str">
            <v>501300</v>
          </cell>
          <cell r="L1112">
            <v>63019.43</v>
          </cell>
        </row>
        <row r="1113">
          <cell r="A1113" t="str">
            <v>GL001</v>
          </cell>
          <cell r="C1113" t="str">
            <v>501400</v>
          </cell>
          <cell r="L1113">
            <v>140950.07999999999</v>
          </cell>
        </row>
        <row r="1114">
          <cell r="A1114" t="str">
            <v>GL001</v>
          </cell>
          <cell r="C1114" t="str">
            <v>501401</v>
          </cell>
          <cell r="L1114">
            <v>203374.05</v>
          </cell>
        </row>
        <row r="1115">
          <cell r="A1115" t="str">
            <v>GL001</v>
          </cell>
          <cell r="C1115" t="str">
            <v>501601</v>
          </cell>
          <cell r="L1115">
            <v>86498.41</v>
          </cell>
        </row>
        <row r="1116">
          <cell r="A1116" t="str">
            <v>GL001</v>
          </cell>
          <cell r="C1116" t="str">
            <v>501605</v>
          </cell>
          <cell r="L1116">
            <v>117223.85</v>
          </cell>
        </row>
        <row r="1117">
          <cell r="A1117" t="str">
            <v>GL001</v>
          </cell>
          <cell r="C1117" t="str">
            <v>501910</v>
          </cell>
          <cell r="L1117">
            <v>-14653.56</v>
          </cell>
        </row>
        <row r="1118">
          <cell r="A1118" t="str">
            <v>GL001</v>
          </cell>
          <cell r="C1118" t="str">
            <v>501920</v>
          </cell>
          <cell r="L1118">
            <v>-125260.2</v>
          </cell>
        </row>
        <row r="1119">
          <cell r="A1119" t="str">
            <v>GL001</v>
          </cell>
          <cell r="C1119" t="str">
            <v>501930</v>
          </cell>
          <cell r="L1119">
            <v>-2315427.11</v>
          </cell>
        </row>
        <row r="1120">
          <cell r="A1120" t="str">
            <v>GL001</v>
          </cell>
          <cell r="C1120" t="str">
            <v>501940</v>
          </cell>
          <cell r="L1120">
            <v>-69036.12</v>
          </cell>
        </row>
        <row r="1121">
          <cell r="A1121" t="str">
            <v>GL001</v>
          </cell>
          <cell r="C1121" t="str">
            <v>502084</v>
          </cell>
          <cell r="L1121">
            <v>6981.5</v>
          </cell>
        </row>
        <row r="1122">
          <cell r="A1122" t="str">
            <v>GL001</v>
          </cell>
          <cell r="C1122" t="str">
            <v>502093</v>
          </cell>
          <cell r="L1122">
            <v>51303.73</v>
          </cell>
        </row>
        <row r="1123">
          <cell r="A1123" t="str">
            <v>GL001</v>
          </cell>
          <cell r="C1123" t="str">
            <v>502096</v>
          </cell>
          <cell r="L1123">
            <v>82570.16</v>
          </cell>
        </row>
        <row r="1124">
          <cell r="A1124" t="str">
            <v>GL001</v>
          </cell>
          <cell r="C1124" t="str">
            <v>502099</v>
          </cell>
          <cell r="L1124">
            <v>40061.53</v>
          </cell>
        </row>
        <row r="1125">
          <cell r="A1125" t="str">
            <v>GL001</v>
          </cell>
          <cell r="C1125" t="str">
            <v>502102</v>
          </cell>
          <cell r="L1125">
            <v>173006.07999999999</v>
          </cell>
        </row>
        <row r="1126">
          <cell r="A1126" t="str">
            <v>GL001</v>
          </cell>
          <cell r="C1126" t="str">
            <v>502105</v>
          </cell>
          <cell r="L1126">
            <v>749.32</v>
          </cell>
        </row>
        <row r="1127">
          <cell r="A1127" t="str">
            <v>GL001</v>
          </cell>
          <cell r="C1127" t="str">
            <v>502108</v>
          </cell>
          <cell r="L1127">
            <v>1046457.48</v>
          </cell>
        </row>
        <row r="1128">
          <cell r="A1128" t="str">
            <v>GL001</v>
          </cell>
          <cell r="C1128" t="str">
            <v>502109</v>
          </cell>
          <cell r="L1128">
            <v>191924.81</v>
          </cell>
        </row>
        <row r="1129">
          <cell r="A1129" t="str">
            <v>GL001</v>
          </cell>
          <cell r="C1129" t="str">
            <v>502114</v>
          </cell>
          <cell r="L1129">
            <v>1659267.06</v>
          </cell>
        </row>
        <row r="1130">
          <cell r="A1130" t="str">
            <v>GL001</v>
          </cell>
          <cell r="C1130" t="str">
            <v>502168</v>
          </cell>
          <cell r="L1130">
            <v>39.58</v>
          </cell>
        </row>
        <row r="1131">
          <cell r="A1131" t="str">
            <v>GL001</v>
          </cell>
          <cell r="C1131" t="str">
            <v>505112</v>
          </cell>
          <cell r="L1131">
            <v>232623.03</v>
          </cell>
        </row>
        <row r="1132">
          <cell r="A1132" t="str">
            <v>GL001</v>
          </cell>
          <cell r="C1132" t="str">
            <v>505117</v>
          </cell>
          <cell r="L1132">
            <v>7609.34</v>
          </cell>
        </row>
        <row r="1133">
          <cell r="A1133" t="str">
            <v>GL001</v>
          </cell>
          <cell r="C1133" t="str">
            <v>505119</v>
          </cell>
          <cell r="L1133">
            <v>0</v>
          </cell>
        </row>
        <row r="1134">
          <cell r="A1134" t="str">
            <v>GL001</v>
          </cell>
          <cell r="C1134" t="str">
            <v>505120</v>
          </cell>
          <cell r="L1134">
            <v>144558.9</v>
          </cell>
        </row>
        <row r="1135">
          <cell r="A1135" t="str">
            <v>GL001</v>
          </cell>
          <cell r="C1135" t="str">
            <v>505422</v>
          </cell>
          <cell r="L1135">
            <v>382978.79</v>
          </cell>
        </row>
        <row r="1136">
          <cell r="A1136" t="str">
            <v>GL001</v>
          </cell>
          <cell r="C1136" t="str">
            <v>505426</v>
          </cell>
          <cell r="L1136">
            <v>163722.92000000001</v>
          </cell>
        </row>
        <row r="1137">
          <cell r="A1137" t="str">
            <v>GL001</v>
          </cell>
          <cell r="C1137" t="str">
            <v>506025</v>
          </cell>
          <cell r="L1137">
            <v>133690.92000000001</v>
          </cell>
        </row>
        <row r="1138">
          <cell r="A1138" t="str">
            <v>GL001</v>
          </cell>
          <cell r="C1138" t="str">
            <v>506126</v>
          </cell>
          <cell r="L1138">
            <v>912025.8</v>
          </cell>
        </row>
        <row r="1139">
          <cell r="A1139" t="str">
            <v>GL001</v>
          </cell>
          <cell r="C1139" t="str">
            <v>506128</v>
          </cell>
          <cell r="L1139">
            <v>8.1</v>
          </cell>
        </row>
        <row r="1140">
          <cell r="A1140" t="str">
            <v>GL001</v>
          </cell>
          <cell r="C1140" t="str">
            <v>506168</v>
          </cell>
          <cell r="L1140">
            <v>67819</v>
          </cell>
        </row>
        <row r="1141">
          <cell r="A1141" t="str">
            <v>GL001</v>
          </cell>
          <cell r="C1141" t="str">
            <v>506173</v>
          </cell>
          <cell r="L1141">
            <v>6780.67</v>
          </cell>
        </row>
        <row r="1142">
          <cell r="A1142" t="str">
            <v>GL001</v>
          </cell>
          <cell r="C1142" t="str">
            <v>506175</v>
          </cell>
          <cell r="L1142">
            <v>44674.99</v>
          </cell>
        </row>
        <row r="1143">
          <cell r="A1143" t="str">
            <v>GL001</v>
          </cell>
          <cell r="C1143" t="str">
            <v>506176</v>
          </cell>
          <cell r="L1143">
            <v>1810.05</v>
          </cell>
        </row>
        <row r="1144">
          <cell r="A1144" t="str">
            <v>GL001</v>
          </cell>
          <cell r="C1144" t="str">
            <v>506201</v>
          </cell>
          <cell r="L1144">
            <v>1026443.15</v>
          </cell>
        </row>
        <row r="1145">
          <cell r="A1145" t="str">
            <v>GL001</v>
          </cell>
          <cell r="C1145" t="str">
            <v>506202</v>
          </cell>
          <cell r="L1145">
            <v>664654.92000000004</v>
          </cell>
        </row>
        <row r="1146">
          <cell r="A1146" t="str">
            <v>GL001</v>
          </cell>
          <cell r="C1146" t="str">
            <v>506203</v>
          </cell>
          <cell r="L1146">
            <v>170024.1</v>
          </cell>
        </row>
        <row r="1147">
          <cell r="A1147" t="str">
            <v>GL001</v>
          </cell>
          <cell r="C1147" t="str">
            <v>506204</v>
          </cell>
          <cell r="L1147">
            <v>224269.82</v>
          </cell>
        </row>
        <row r="1148">
          <cell r="A1148" t="str">
            <v>GL001</v>
          </cell>
          <cell r="C1148" t="str">
            <v>506205</v>
          </cell>
          <cell r="L1148">
            <v>106954</v>
          </cell>
        </row>
        <row r="1149">
          <cell r="A1149" t="str">
            <v>GL001</v>
          </cell>
          <cell r="C1149" t="str">
            <v>507129</v>
          </cell>
          <cell r="L1149">
            <v>47881.67</v>
          </cell>
        </row>
        <row r="1150">
          <cell r="A1150" t="str">
            <v>GL001</v>
          </cell>
          <cell r="C1150" t="str">
            <v>510030</v>
          </cell>
          <cell r="L1150">
            <v>730969.43</v>
          </cell>
        </row>
        <row r="1151">
          <cell r="A1151" t="str">
            <v>GL001</v>
          </cell>
          <cell r="C1151" t="str">
            <v>510994</v>
          </cell>
          <cell r="L1151">
            <v>415384.82</v>
          </cell>
        </row>
        <row r="1152">
          <cell r="A1152" t="str">
            <v>GL001</v>
          </cell>
          <cell r="C1152" t="str">
            <v>510995</v>
          </cell>
          <cell r="L1152">
            <v>-418129.35</v>
          </cell>
        </row>
        <row r="1153">
          <cell r="A1153" t="str">
            <v>GL001</v>
          </cell>
          <cell r="C1153" t="str">
            <v>510996</v>
          </cell>
          <cell r="L1153">
            <v>-182880.13</v>
          </cell>
        </row>
        <row r="1154">
          <cell r="A1154" t="str">
            <v>GL001</v>
          </cell>
          <cell r="C1154" t="str">
            <v>511127</v>
          </cell>
          <cell r="L1154">
            <v>946130.17</v>
          </cell>
        </row>
        <row r="1155">
          <cell r="A1155" t="str">
            <v>GL001</v>
          </cell>
          <cell r="C1155" t="str">
            <v>511132</v>
          </cell>
          <cell r="L1155">
            <v>1837.62</v>
          </cell>
        </row>
        <row r="1156">
          <cell r="A1156" t="str">
            <v>GL001</v>
          </cell>
          <cell r="C1156" t="str">
            <v>511135</v>
          </cell>
          <cell r="L1156">
            <v>321496.23</v>
          </cell>
        </row>
        <row r="1157">
          <cell r="A1157" t="str">
            <v>GL001</v>
          </cell>
          <cell r="C1157" t="str">
            <v>511176</v>
          </cell>
          <cell r="L1157">
            <v>1218.3399999999999</v>
          </cell>
        </row>
        <row r="1158">
          <cell r="A1158" t="str">
            <v>GL001</v>
          </cell>
          <cell r="C1158" t="str">
            <v>512138</v>
          </cell>
          <cell r="L1158">
            <v>478204.84</v>
          </cell>
        </row>
        <row r="1159">
          <cell r="A1159" t="str">
            <v>GL001</v>
          </cell>
          <cell r="C1159" t="str">
            <v>512139</v>
          </cell>
          <cell r="L1159">
            <v>95692.32</v>
          </cell>
        </row>
        <row r="1160">
          <cell r="A1160" t="str">
            <v>GL001</v>
          </cell>
          <cell r="C1160" t="str">
            <v>512141</v>
          </cell>
          <cell r="L1160">
            <v>2469.9499999999998</v>
          </cell>
        </row>
        <row r="1161">
          <cell r="A1161" t="str">
            <v>GL001</v>
          </cell>
          <cell r="C1161" t="str">
            <v>512144</v>
          </cell>
          <cell r="L1161">
            <v>51252.93</v>
          </cell>
        </row>
        <row r="1162">
          <cell r="A1162" t="str">
            <v>GL001</v>
          </cell>
          <cell r="C1162" t="str">
            <v>512147</v>
          </cell>
          <cell r="L1162">
            <v>291528.27</v>
          </cell>
        </row>
        <row r="1163">
          <cell r="A1163" t="str">
            <v>GL001</v>
          </cell>
          <cell r="C1163" t="str">
            <v>512150</v>
          </cell>
          <cell r="L1163">
            <v>52335.839999999997</v>
          </cell>
        </row>
        <row r="1164">
          <cell r="A1164" t="str">
            <v>GL001</v>
          </cell>
          <cell r="C1164" t="str">
            <v>512153</v>
          </cell>
          <cell r="L1164">
            <v>480323.58</v>
          </cell>
        </row>
        <row r="1165">
          <cell r="A1165" t="str">
            <v>GL001</v>
          </cell>
          <cell r="C1165" t="str">
            <v>512156</v>
          </cell>
          <cell r="L1165">
            <v>63986.559999999998</v>
          </cell>
        </row>
        <row r="1166">
          <cell r="A1166" t="str">
            <v>GL001</v>
          </cell>
          <cell r="C1166" t="str">
            <v>512159</v>
          </cell>
          <cell r="L1166">
            <v>3133.47</v>
          </cell>
        </row>
        <row r="1167">
          <cell r="A1167" t="str">
            <v>GL001</v>
          </cell>
          <cell r="C1167" t="str">
            <v>512160</v>
          </cell>
          <cell r="L1167">
            <v>581948.18999999994</v>
          </cell>
        </row>
        <row r="1168">
          <cell r="A1168" t="str">
            <v>GL001</v>
          </cell>
          <cell r="C1168" t="str">
            <v>512161</v>
          </cell>
          <cell r="L1168">
            <v>101107.04</v>
          </cell>
        </row>
        <row r="1169">
          <cell r="A1169" t="str">
            <v>GL001</v>
          </cell>
          <cell r="C1169" t="str">
            <v>512162</v>
          </cell>
          <cell r="L1169">
            <v>240691.23</v>
          </cell>
        </row>
        <row r="1170">
          <cell r="A1170" t="str">
            <v>GL001</v>
          </cell>
          <cell r="C1170" t="str">
            <v>512163</v>
          </cell>
          <cell r="L1170">
            <v>148175.85</v>
          </cell>
        </row>
        <row r="1171">
          <cell r="A1171" t="str">
            <v>GL001</v>
          </cell>
          <cell r="C1171" t="str">
            <v>512164</v>
          </cell>
          <cell r="L1171">
            <v>28132.19</v>
          </cell>
        </row>
        <row r="1172">
          <cell r="A1172" t="str">
            <v>GL001</v>
          </cell>
          <cell r="C1172" t="str">
            <v>512165</v>
          </cell>
          <cell r="L1172">
            <v>3730897.93</v>
          </cell>
        </row>
        <row r="1173">
          <cell r="A1173" t="str">
            <v>GL001</v>
          </cell>
          <cell r="C1173" t="str">
            <v>512166</v>
          </cell>
          <cell r="L1173">
            <v>104.09</v>
          </cell>
        </row>
        <row r="1174">
          <cell r="A1174" t="str">
            <v>GL001</v>
          </cell>
          <cell r="C1174" t="str">
            <v>512167</v>
          </cell>
          <cell r="L1174">
            <v>309462.38</v>
          </cell>
        </row>
        <row r="1175">
          <cell r="A1175" t="str">
            <v>GL001</v>
          </cell>
          <cell r="C1175" t="str">
            <v>512168</v>
          </cell>
          <cell r="L1175">
            <v>125698.69</v>
          </cell>
        </row>
        <row r="1176">
          <cell r="A1176" t="str">
            <v>GL001</v>
          </cell>
          <cell r="C1176" t="str">
            <v>512169</v>
          </cell>
          <cell r="L1176">
            <v>6368.2</v>
          </cell>
        </row>
        <row r="1177">
          <cell r="A1177" t="str">
            <v>GL001</v>
          </cell>
          <cell r="C1177" t="str">
            <v>513122</v>
          </cell>
          <cell r="L1177">
            <v>21803.89</v>
          </cell>
        </row>
        <row r="1178">
          <cell r="A1178" t="str">
            <v>GL001</v>
          </cell>
          <cell r="C1178" t="str">
            <v>513168</v>
          </cell>
          <cell r="L1178">
            <v>814923.42</v>
          </cell>
        </row>
        <row r="1179">
          <cell r="A1179" t="str">
            <v>GL001</v>
          </cell>
          <cell r="C1179" t="str">
            <v>513172</v>
          </cell>
          <cell r="L1179">
            <v>4428.5600000000004</v>
          </cell>
        </row>
        <row r="1180">
          <cell r="A1180" t="str">
            <v>GL001</v>
          </cell>
          <cell r="C1180" t="str">
            <v>513173</v>
          </cell>
          <cell r="L1180">
            <v>482.61</v>
          </cell>
        </row>
        <row r="1181">
          <cell r="A1181" t="str">
            <v>GL001</v>
          </cell>
          <cell r="C1181" t="str">
            <v>513174</v>
          </cell>
          <cell r="L1181">
            <v>118768.35</v>
          </cell>
        </row>
        <row r="1182">
          <cell r="A1182" t="str">
            <v>GL001</v>
          </cell>
          <cell r="C1182" t="str">
            <v>513175</v>
          </cell>
          <cell r="L1182">
            <v>100238.38</v>
          </cell>
        </row>
        <row r="1183">
          <cell r="A1183" t="str">
            <v>GL001</v>
          </cell>
          <cell r="C1183" t="str">
            <v>513178</v>
          </cell>
          <cell r="L1183">
            <v>128489.04</v>
          </cell>
        </row>
        <row r="1184">
          <cell r="A1184" t="str">
            <v>GL001</v>
          </cell>
          <cell r="C1184" t="str">
            <v>513181</v>
          </cell>
          <cell r="L1184">
            <v>21149.87</v>
          </cell>
        </row>
        <row r="1185">
          <cell r="A1185" t="str">
            <v>GL001</v>
          </cell>
          <cell r="C1185" t="str">
            <v>513182</v>
          </cell>
          <cell r="L1185">
            <v>20315.96</v>
          </cell>
        </row>
        <row r="1186">
          <cell r="A1186" t="str">
            <v>GL001</v>
          </cell>
          <cell r="C1186" t="str">
            <v>514144</v>
          </cell>
          <cell r="L1186">
            <v>21529.87</v>
          </cell>
        </row>
        <row r="1187">
          <cell r="A1187" t="str">
            <v>GL001</v>
          </cell>
          <cell r="C1187" t="str">
            <v>514158</v>
          </cell>
          <cell r="L1187">
            <v>341078.91</v>
          </cell>
        </row>
        <row r="1188">
          <cell r="A1188" t="str">
            <v>GL001</v>
          </cell>
          <cell r="C1188" t="str">
            <v>514168</v>
          </cell>
          <cell r="L1188">
            <v>79437.91</v>
          </cell>
        </row>
        <row r="1189">
          <cell r="A1189" t="str">
            <v>GL001</v>
          </cell>
          <cell r="C1189" t="str">
            <v>514171</v>
          </cell>
          <cell r="L1189">
            <v>146080.41</v>
          </cell>
        </row>
        <row r="1190">
          <cell r="A1190" t="str">
            <v>GL001</v>
          </cell>
          <cell r="C1190" t="str">
            <v>514173</v>
          </cell>
          <cell r="L1190">
            <v>127818.09</v>
          </cell>
        </row>
        <row r="1191">
          <cell r="A1191" t="str">
            <v>GL001</v>
          </cell>
          <cell r="C1191" t="str">
            <v>514175</v>
          </cell>
          <cell r="L1191">
            <v>595792.98</v>
          </cell>
        </row>
        <row r="1192">
          <cell r="A1192" t="str">
            <v>GL001</v>
          </cell>
          <cell r="C1192" t="str">
            <v>514176</v>
          </cell>
          <cell r="L1192">
            <v>36542.81</v>
          </cell>
        </row>
        <row r="1193">
          <cell r="A1193" t="str">
            <v>GL001</v>
          </cell>
          <cell r="C1193" t="str">
            <v>535011</v>
          </cell>
          <cell r="L1193">
            <v>4172.13</v>
          </cell>
        </row>
        <row r="1194">
          <cell r="A1194" t="str">
            <v>GL001</v>
          </cell>
          <cell r="C1194" t="str">
            <v>535301</v>
          </cell>
          <cell r="L1194">
            <v>425.21</v>
          </cell>
        </row>
        <row r="1195">
          <cell r="A1195" t="str">
            <v>GL001</v>
          </cell>
          <cell r="C1195" t="str">
            <v>537316</v>
          </cell>
          <cell r="L1195">
            <v>7041.41</v>
          </cell>
        </row>
        <row r="1196">
          <cell r="A1196" t="str">
            <v>GL001</v>
          </cell>
          <cell r="C1196" t="str">
            <v>538325</v>
          </cell>
          <cell r="L1196">
            <v>30628.560000000001</v>
          </cell>
        </row>
        <row r="1197">
          <cell r="A1197" t="str">
            <v>GL001</v>
          </cell>
          <cell r="C1197" t="str">
            <v>539025</v>
          </cell>
          <cell r="L1197">
            <v>5482.48</v>
          </cell>
        </row>
        <row r="1198">
          <cell r="A1198" t="str">
            <v>GL001</v>
          </cell>
          <cell r="C1198" t="str">
            <v>539332</v>
          </cell>
          <cell r="L1198">
            <v>194877.54</v>
          </cell>
        </row>
        <row r="1199">
          <cell r="A1199" t="str">
            <v>GL001</v>
          </cell>
          <cell r="C1199" t="str">
            <v>541304</v>
          </cell>
          <cell r="L1199">
            <v>23420.69</v>
          </cell>
        </row>
        <row r="1200">
          <cell r="A1200" t="str">
            <v>GL001</v>
          </cell>
          <cell r="C1200" t="str">
            <v>542307</v>
          </cell>
          <cell r="L1200">
            <v>40952.29</v>
          </cell>
        </row>
        <row r="1201">
          <cell r="A1201" t="str">
            <v>GL001</v>
          </cell>
          <cell r="C1201" t="str">
            <v>542337</v>
          </cell>
          <cell r="L1201">
            <v>4420.3900000000003</v>
          </cell>
        </row>
        <row r="1202">
          <cell r="A1202" t="str">
            <v>GL001</v>
          </cell>
          <cell r="C1202" t="str">
            <v>543334</v>
          </cell>
          <cell r="L1202">
            <v>143659.03</v>
          </cell>
        </row>
        <row r="1203">
          <cell r="A1203" t="str">
            <v>GL001</v>
          </cell>
          <cell r="C1203" t="str">
            <v>544340</v>
          </cell>
          <cell r="L1203">
            <v>37293.870000000003</v>
          </cell>
        </row>
        <row r="1204">
          <cell r="A1204" t="str">
            <v>GL001</v>
          </cell>
          <cell r="C1204" t="str">
            <v>545343</v>
          </cell>
          <cell r="L1204">
            <v>14382.56</v>
          </cell>
        </row>
        <row r="1205">
          <cell r="A1205" t="str">
            <v>GL001</v>
          </cell>
          <cell r="C1205" t="str">
            <v>545346</v>
          </cell>
          <cell r="L1205">
            <v>168101.83</v>
          </cell>
        </row>
        <row r="1206">
          <cell r="A1206" t="str">
            <v>GL001</v>
          </cell>
          <cell r="C1206" t="str">
            <v>546011</v>
          </cell>
          <cell r="L1206">
            <v>4304.7</v>
          </cell>
        </row>
        <row r="1207">
          <cell r="A1207" t="str">
            <v>GL001</v>
          </cell>
          <cell r="C1207" t="str">
            <v>546204</v>
          </cell>
          <cell r="L1207">
            <v>30240.87</v>
          </cell>
        </row>
        <row r="1208">
          <cell r="A1208" t="str">
            <v>GL001</v>
          </cell>
          <cell r="C1208" t="str">
            <v>546205</v>
          </cell>
          <cell r="L1208">
            <v>38006.910000000003</v>
          </cell>
        </row>
        <row r="1209">
          <cell r="A1209" t="str">
            <v>GL001</v>
          </cell>
          <cell r="C1209" t="str">
            <v>546207</v>
          </cell>
          <cell r="L1209">
            <v>606590.38</v>
          </cell>
        </row>
        <row r="1210">
          <cell r="A1210" t="str">
            <v>GL001</v>
          </cell>
          <cell r="C1210" t="str">
            <v>547208</v>
          </cell>
          <cell r="L1210">
            <v>-55650</v>
          </cell>
        </row>
        <row r="1211">
          <cell r="A1211" t="str">
            <v>GL001</v>
          </cell>
          <cell r="C1211" t="str">
            <v>547210</v>
          </cell>
          <cell r="L1211">
            <v>48143098.810000002</v>
          </cell>
        </row>
        <row r="1212">
          <cell r="A1212" t="str">
            <v>GL001</v>
          </cell>
          <cell r="C1212" t="str">
            <v>547213</v>
          </cell>
          <cell r="L1212">
            <v>30617.51</v>
          </cell>
        </row>
        <row r="1213">
          <cell r="A1213" t="str">
            <v>GL001</v>
          </cell>
          <cell r="C1213" t="str">
            <v>547300</v>
          </cell>
          <cell r="L1213">
            <v>-965105.06</v>
          </cell>
        </row>
        <row r="1214">
          <cell r="A1214" t="str">
            <v>GL001</v>
          </cell>
          <cell r="C1214" t="str">
            <v>547301</v>
          </cell>
          <cell r="L1214">
            <v>3659556.67</v>
          </cell>
        </row>
        <row r="1215">
          <cell r="A1215" t="str">
            <v>GL001</v>
          </cell>
          <cell r="C1215" t="str">
            <v>547605</v>
          </cell>
          <cell r="L1215">
            <v>2148.19</v>
          </cell>
        </row>
        <row r="1216">
          <cell r="A1216" t="str">
            <v>GL001</v>
          </cell>
          <cell r="C1216" t="str">
            <v>547606</v>
          </cell>
          <cell r="L1216">
            <v>2148.19</v>
          </cell>
        </row>
        <row r="1217">
          <cell r="A1217" t="str">
            <v>GL001</v>
          </cell>
          <cell r="C1217" t="str">
            <v>547607</v>
          </cell>
          <cell r="L1217">
            <v>32034.97</v>
          </cell>
        </row>
        <row r="1218">
          <cell r="A1218" t="str">
            <v>GL001</v>
          </cell>
          <cell r="C1218" t="str">
            <v>548123</v>
          </cell>
          <cell r="L1218">
            <v>2100375.5</v>
          </cell>
        </row>
        <row r="1219">
          <cell r="A1219" t="str">
            <v>GL001</v>
          </cell>
          <cell r="C1219" t="str">
            <v>548124</v>
          </cell>
          <cell r="L1219">
            <v>125446.77</v>
          </cell>
        </row>
        <row r="1220">
          <cell r="A1220" t="str">
            <v>GL001</v>
          </cell>
          <cell r="C1220" t="str">
            <v>548125</v>
          </cell>
          <cell r="L1220">
            <v>33411.31</v>
          </cell>
        </row>
        <row r="1221">
          <cell r="A1221" t="str">
            <v>GL001</v>
          </cell>
          <cell r="C1221" t="str">
            <v>548126</v>
          </cell>
          <cell r="L1221">
            <v>28015.34</v>
          </cell>
        </row>
        <row r="1222">
          <cell r="A1222" t="str">
            <v>GL001</v>
          </cell>
          <cell r="C1222" t="str">
            <v>548202</v>
          </cell>
          <cell r="L1222">
            <v>205132.35</v>
          </cell>
        </row>
        <row r="1223">
          <cell r="A1223" t="str">
            <v>GL001</v>
          </cell>
          <cell r="C1223" t="str">
            <v>548219</v>
          </cell>
          <cell r="L1223">
            <v>512040.52</v>
          </cell>
        </row>
        <row r="1224">
          <cell r="A1224" t="str">
            <v>GL001</v>
          </cell>
          <cell r="C1224" t="str">
            <v>549025</v>
          </cell>
          <cell r="L1224">
            <v>108845.25</v>
          </cell>
        </row>
        <row r="1225">
          <cell r="A1225" t="str">
            <v>GL001</v>
          </cell>
          <cell r="C1225" t="str">
            <v>549046</v>
          </cell>
          <cell r="L1225">
            <v>4387.41</v>
          </cell>
        </row>
        <row r="1226">
          <cell r="A1226" t="str">
            <v>GL001</v>
          </cell>
          <cell r="C1226" t="str">
            <v>549120</v>
          </cell>
          <cell r="L1226">
            <v>896565.78</v>
          </cell>
        </row>
        <row r="1227">
          <cell r="A1227" t="str">
            <v>GL001</v>
          </cell>
          <cell r="C1227" t="str">
            <v>549169</v>
          </cell>
          <cell r="L1227">
            <v>-159166.76999999999</v>
          </cell>
        </row>
        <row r="1228">
          <cell r="A1228" t="str">
            <v>GL001</v>
          </cell>
          <cell r="C1228" t="str">
            <v>549222</v>
          </cell>
          <cell r="L1228">
            <v>173565.71</v>
          </cell>
        </row>
        <row r="1229">
          <cell r="A1229" t="str">
            <v>GL001</v>
          </cell>
          <cell r="C1229" t="str">
            <v>551201</v>
          </cell>
          <cell r="L1229">
            <v>586271</v>
          </cell>
        </row>
        <row r="1230">
          <cell r="A1230" t="str">
            <v>GL001</v>
          </cell>
          <cell r="C1230" t="str">
            <v>552121</v>
          </cell>
          <cell r="L1230">
            <v>53462.47</v>
          </cell>
        </row>
        <row r="1231">
          <cell r="A1231" t="str">
            <v>GL001</v>
          </cell>
          <cell r="C1231" t="str">
            <v>552122</v>
          </cell>
          <cell r="L1231">
            <v>2296.66</v>
          </cell>
        </row>
        <row r="1232">
          <cell r="A1232" t="str">
            <v>GL001</v>
          </cell>
          <cell r="C1232" t="str">
            <v>552135</v>
          </cell>
          <cell r="L1232">
            <v>99102.89</v>
          </cell>
        </row>
        <row r="1233">
          <cell r="A1233" t="str">
            <v>GL001</v>
          </cell>
          <cell r="C1233" t="str">
            <v>552136</v>
          </cell>
          <cell r="L1233">
            <v>34732.17</v>
          </cell>
        </row>
        <row r="1234">
          <cell r="A1234" t="str">
            <v>GL001</v>
          </cell>
          <cell r="C1234" t="str">
            <v>552137</v>
          </cell>
          <cell r="L1234">
            <v>13689.69</v>
          </cell>
        </row>
        <row r="1235">
          <cell r="A1235" t="str">
            <v>GL001</v>
          </cell>
          <cell r="C1235" t="str">
            <v>553157</v>
          </cell>
          <cell r="L1235">
            <v>-466.76</v>
          </cell>
        </row>
        <row r="1236">
          <cell r="A1236" t="str">
            <v>GL001</v>
          </cell>
          <cell r="C1236" t="str">
            <v>553160</v>
          </cell>
          <cell r="L1236">
            <v>5286178.74</v>
          </cell>
        </row>
        <row r="1237">
          <cell r="A1237" t="str">
            <v>GL001</v>
          </cell>
          <cell r="C1237" t="str">
            <v>553161</v>
          </cell>
          <cell r="L1237">
            <v>91545.08</v>
          </cell>
        </row>
        <row r="1238">
          <cell r="A1238" t="str">
            <v>GL001</v>
          </cell>
          <cell r="C1238" t="str">
            <v>553162</v>
          </cell>
          <cell r="L1238">
            <v>107201.22</v>
          </cell>
        </row>
        <row r="1239">
          <cell r="A1239" t="str">
            <v>GL001</v>
          </cell>
          <cell r="C1239" t="str">
            <v>553163</v>
          </cell>
          <cell r="L1239">
            <v>20477.75</v>
          </cell>
        </row>
        <row r="1240">
          <cell r="A1240" t="str">
            <v>GL001</v>
          </cell>
          <cell r="C1240" t="str">
            <v>553164</v>
          </cell>
          <cell r="L1240">
            <v>108653.98</v>
          </cell>
        </row>
        <row r="1241">
          <cell r="A1241" t="str">
            <v>GL001</v>
          </cell>
          <cell r="C1241" t="str">
            <v>553165</v>
          </cell>
          <cell r="L1241">
            <v>138886.95000000001</v>
          </cell>
        </row>
        <row r="1242">
          <cell r="A1242" t="str">
            <v>GL001</v>
          </cell>
          <cell r="C1242" t="str">
            <v>553166</v>
          </cell>
          <cell r="L1242">
            <v>47995.86</v>
          </cell>
        </row>
        <row r="1243">
          <cell r="A1243" t="str">
            <v>GL001</v>
          </cell>
          <cell r="C1243" t="str">
            <v>553167</v>
          </cell>
          <cell r="L1243">
            <v>7170.27</v>
          </cell>
        </row>
        <row r="1244">
          <cell r="A1244" t="str">
            <v>GL001</v>
          </cell>
          <cell r="C1244" t="str">
            <v>553168</v>
          </cell>
          <cell r="L1244">
            <v>3528306.84</v>
          </cell>
        </row>
        <row r="1245">
          <cell r="A1245" t="str">
            <v>GL001</v>
          </cell>
          <cell r="C1245" t="str">
            <v>553169</v>
          </cell>
          <cell r="L1245">
            <v>-1553784.57</v>
          </cell>
        </row>
        <row r="1246">
          <cell r="A1246" t="str">
            <v>GL001</v>
          </cell>
          <cell r="C1246" t="str">
            <v>553170</v>
          </cell>
          <cell r="L1246">
            <v>371838.13</v>
          </cell>
        </row>
        <row r="1247">
          <cell r="A1247" t="str">
            <v>GL001</v>
          </cell>
          <cell r="C1247" t="str">
            <v>553171</v>
          </cell>
          <cell r="L1247">
            <v>7967.92</v>
          </cell>
        </row>
        <row r="1248">
          <cell r="A1248" t="str">
            <v>GL001</v>
          </cell>
          <cell r="C1248" t="str">
            <v>553172</v>
          </cell>
          <cell r="L1248">
            <v>399.04</v>
          </cell>
        </row>
        <row r="1249">
          <cell r="A1249" t="str">
            <v>GL001</v>
          </cell>
          <cell r="C1249" t="str">
            <v>553173</v>
          </cell>
          <cell r="L1249">
            <v>1248.53</v>
          </cell>
        </row>
        <row r="1250">
          <cell r="A1250" t="str">
            <v>GL001</v>
          </cell>
          <cell r="C1250" t="str">
            <v>553174</v>
          </cell>
          <cell r="L1250">
            <v>120628.27</v>
          </cell>
        </row>
        <row r="1251">
          <cell r="A1251" t="str">
            <v>GL001</v>
          </cell>
          <cell r="C1251" t="str">
            <v>553175</v>
          </cell>
          <cell r="L1251">
            <v>31311.97</v>
          </cell>
        </row>
        <row r="1252">
          <cell r="A1252" t="str">
            <v>GL001</v>
          </cell>
          <cell r="C1252" t="str">
            <v>553181</v>
          </cell>
          <cell r="L1252">
            <v>11462.04</v>
          </cell>
        </row>
        <row r="1253">
          <cell r="A1253" t="str">
            <v>GL001</v>
          </cell>
          <cell r="C1253" t="str">
            <v>553182</v>
          </cell>
          <cell r="L1253">
            <v>4882.43</v>
          </cell>
        </row>
        <row r="1254">
          <cell r="A1254" t="str">
            <v>GL001</v>
          </cell>
          <cell r="C1254" t="str">
            <v>553184</v>
          </cell>
          <cell r="L1254">
            <v>21346.240000000002</v>
          </cell>
        </row>
        <row r="1255">
          <cell r="A1255" t="str">
            <v>GL001</v>
          </cell>
          <cell r="C1255" t="str">
            <v>553228</v>
          </cell>
          <cell r="L1255">
            <v>32554.15</v>
          </cell>
        </row>
        <row r="1256">
          <cell r="A1256" t="str">
            <v>GL001</v>
          </cell>
          <cell r="C1256" t="str">
            <v>553231</v>
          </cell>
          <cell r="L1256">
            <v>1426807.85</v>
          </cell>
        </row>
        <row r="1257">
          <cell r="A1257" t="str">
            <v>GL001</v>
          </cell>
          <cell r="C1257" t="str">
            <v>553232</v>
          </cell>
          <cell r="L1257">
            <v>56635.42</v>
          </cell>
        </row>
        <row r="1258">
          <cell r="A1258" t="str">
            <v>GL001</v>
          </cell>
          <cell r="C1258" t="str">
            <v>553260</v>
          </cell>
          <cell r="L1258">
            <v>30823.52</v>
          </cell>
        </row>
        <row r="1259">
          <cell r="A1259" t="str">
            <v>GL001</v>
          </cell>
          <cell r="C1259" t="str">
            <v>554110</v>
          </cell>
          <cell r="L1259">
            <v>82278.929999999993</v>
          </cell>
        </row>
        <row r="1260">
          <cell r="A1260" t="str">
            <v>GL001</v>
          </cell>
          <cell r="C1260" t="str">
            <v>554130</v>
          </cell>
          <cell r="L1260">
            <v>229449.95</v>
          </cell>
        </row>
        <row r="1261">
          <cell r="A1261" t="str">
            <v>GL001</v>
          </cell>
          <cell r="C1261" t="str">
            <v>554131</v>
          </cell>
          <cell r="L1261">
            <v>99055.11</v>
          </cell>
        </row>
        <row r="1262">
          <cell r="A1262" t="str">
            <v>GL001</v>
          </cell>
          <cell r="C1262" t="str">
            <v>554234</v>
          </cell>
          <cell r="L1262">
            <v>317355.44</v>
          </cell>
        </row>
        <row r="1263">
          <cell r="A1263" t="str">
            <v>GL001</v>
          </cell>
          <cell r="C1263" t="str">
            <v>555430</v>
          </cell>
          <cell r="L1263">
            <v>48538849.049999997</v>
          </cell>
        </row>
        <row r="1264">
          <cell r="A1264" t="str">
            <v>GL001</v>
          </cell>
          <cell r="C1264" t="str">
            <v>555700</v>
          </cell>
          <cell r="L1264">
            <v>53127.03</v>
          </cell>
        </row>
        <row r="1265">
          <cell r="A1265" t="str">
            <v>GL001</v>
          </cell>
          <cell r="C1265" t="str">
            <v>555800</v>
          </cell>
          <cell r="L1265">
            <v>12064781.390000001</v>
          </cell>
        </row>
        <row r="1266">
          <cell r="A1266" t="str">
            <v>GL001</v>
          </cell>
          <cell r="C1266" t="str">
            <v>555810</v>
          </cell>
          <cell r="L1266">
            <v>0</v>
          </cell>
        </row>
        <row r="1267">
          <cell r="A1267" t="str">
            <v>GL001</v>
          </cell>
          <cell r="C1267" t="str">
            <v>555820</v>
          </cell>
          <cell r="L1267">
            <v>639294.54</v>
          </cell>
        </row>
        <row r="1268">
          <cell r="A1268" t="str">
            <v>GL001</v>
          </cell>
          <cell r="C1268" t="str">
            <v>555840</v>
          </cell>
          <cell r="L1268">
            <v>207016.66</v>
          </cell>
        </row>
        <row r="1269">
          <cell r="A1269" t="str">
            <v>GL001</v>
          </cell>
          <cell r="C1269" t="str">
            <v>555850</v>
          </cell>
          <cell r="L1269">
            <v>74337.42</v>
          </cell>
        </row>
        <row r="1270">
          <cell r="A1270" t="str">
            <v>GL001</v>
          </cell>
          <cell r="C1270" t="str">
            <v>555860</v>
          </cell>
          <cell r="L1270">
            <v>208272.48</v>
          </cell>
        </row>
        <row r="1271">
          <cell r="A1271" t="str">
            <v>GL001</v>
          </cell>
          <cell r="C1271" t="str">
            <v>555870</v>
          </cell>
          <cell r="L1271">
            <v>85644.05</v>
          </cell>
        </row>
        <row r="1272">
          <cell r="A1272" t="str">
            <v>GL001</v>
          </cell>
          <cell r="C1272" t="str">
            <v>555880</v>
          </cell>
          <cell r="L1272">
            <v>654903.12</v>
          </cell>
        </row>
        <row r="1273">
          <cell r="A1273" t="str">
            <v>GL001</v>
          </cell>
          <cell r="C1273" t="str">
            <v>555900</v>
          </cell>
          <cell r="L1273">
            <v>4086689.61</v>
          </cell>
        </row>
        <row r="1274">
          <cell r="A1274" t="str">
            <v>GL001</v>
          </cell>
          <cell r="C1274" t="str">
            <v>555910</v>
          </cell>
          <cell r="L1274">
            <v>5179.3</v>
          </cell>
        </row>
        <row r="1275">
          <cell r="A1275" t="str">
            <v>GL001</v>
          </cell>
          <cell r="C1275" t="str">
            <v>555920</v>
          </cell>
          <cell r="L1275">
            <v>508867.95</v>
          </cell>
        </row>
        <row r="1276">
          <cell r="A1276" t="str">
            <v>GL001</v>
          </cell>
          <cell r="C1276" t="str">
            <v>555940</v>
          </cell>
          <cell r="L1276">
            <v>257045.47</v>
          </cell>
        </row>
        <row r="1277">
          <cell r="A1277" t="str">
            <v>GL001</v>
          </cell>
          <cell r="C1277" t="str">
            <v>555950</v>
          </cell>
          <cell r="L1277">
            <v>344650.2</v>
          </cell>
        </row>
        <row r="1278">
          <cell r="A1278" t="str">
            <v>GL001</v>
          </cell>
          <cell r="C1278" t="str">
            <v>555960</v>
          </cell>
          <cell r="L1278">
            <v>177942.76</v>
          </cell>
        </row>
        <row r="1279">
          <cell r="A1279" t="str">
            <v>GL001</v>
          </cell>
          <cell r="C1279" t="str">
            <v>555970</v>
          </cell>
          <cell r="L1279">
            <v>3450.59</v>
          </cell>
        </row>
        <row r="1280">
          <cell r="A1280" t="str">
            <v>GL001</v>
          </cell>
          <cell r="C1280" t="str">
            <v>555980</v>
          </cell>
          <cell r="L1280">
            <v>-1622716.15</v>
          </cell>
        </row>
        <row r="1281">
          <cell r="A1281" t="str">
            <v>GL001</v>
          </cell>
          <cell r="C1281" t="str">
            <v>555990</v>
          </cell>
          <cell r="L1281">
            <v>-5028973.47</v>
          </cell>
        </row>
        <row r="1282">
          <cell r="A1282" t="str">
            <v>GL001</v>
          </cell>
          <cell r="C1282" t="str">
            <v>555995</v>
          </cell>
          <cell r="L1282">
            <v>-3296926.32</v>
          </cell>
        </row>
        <row r="1283">
          <cell r="A1283" t="str">
            <v>GL001</v>
          </cell>
          <cell r="C1283" t="str">
            <v>556001</v>
          </cell>
          <cell r="L1283">
            <v>31192.09</v>
          </cell>
        </row>
        <row r="1284">
          <cell r="A1284" t="str">
            <v>GL001</v>
          </cell>
          <cell r="C1284" t="str">
            <v>556012</v>
          </cell>
          <cell r="L1284">
            <v>41410.99</v>
          </cell>
        </row>
        <row r="1285">
          <cell r="A1285" t="str">
            <v>GL001</v>
          </cell>
          <cell r="C1285" t="str">
            <v>556023</v>
          </cell>
          <cell r="L1285">
            <v>78038.490000000005</v>
          </cell>
        </row>
        <row r="1286">
          <cell r="A1286" t="str">
            <v>GL001</v>
          </cell>
          <cell r="C1286" t="str">
            <v>556025</v>
          </cell>
          <cell r="L1286">
            <v>9416.18</v>
          </cell>
        </row>
        <row r="1287">
          <cell r="A1287" t="str">
            <v>GL001</v>
          </cell>
          <cell r="C1287" t="str">
            <v>556201</v>
          </cell>
          <cell r="L1287">
            <v>14981.07</v>
          </cell>
        </row>
        <row r="1288">
          <cell r="A1288" t="str">
            <v>GL001</v>
          </cell>
          <cell r="C1288" t="str">
            <v>556205</v>
          </cell>
          <cell r="L1288">
            <v>930.77</v>
          </cell>
        </row>
        <row r="1289">
          <cell r="A1289" t="str">
            <v>GL001</v>
          </cell>
          <cell r="C1289" t="str">
            <v>556401</v>
          </cell>
          <cell r="L1289">
            <v>378513.91</v>
          </cell>
        </row>
        <row r="1290">
          <cell r="A1290" t="str">
            <v>GL001</v>
          </cell>
          <cell r="C1290" t="str">
            <v>556410</v>
          </cell>
          <cell r="L1290">
            <v>204815.59</v>
          </cell>
        </row>
        <row r="1291">
          <cell r="A1291" t="str">
            <v>GL001</v>
          </cell>
          <cell r="C1291" t="str">
            <v>556411</v>
          </cell>
          <cell r="L1291">
            <v>331.53</v>
          </cell>
        </row>
        <row r="1292">
          <cell r="A1292" t="str">
            <v>GL001</v>
          </cell>
          <cell r="C1292" t="str">
            <v>556412</v>
          </cell>
          <cell r="L1292">
            <v>1007176.53</v>
          </cell>
        </row>
        <row r="1293">
          <cell r="A1293" t="str">
            <v>GL001</v>
          </cell>
          <cell r="C1293" t="str">
            <v>556413</v>
          </cell>
          <cell r="L1293">
            <v>473560.63</v>
          </cell>
        </row>
        <row r="1294">
          <cell r="A1294" t="str">
            <v>GL001</v>
          </cell>
          <cell r="C1294" t="str">
            <v>556415</v>
          </cell>
          <cell r="L1294">
            <v>65641.91</v>
          </cell>
        </row>
        <row r="1295">
          <cell r="A1295" t="str">
            <v>GL001</v>
          </cell>
          <cell r="C1295" t="str">
            <v>556508</v>
          </cell>
          <cell r="L1295">
            <v>531.91</v>
          </cell>
        </row>
        <row r="1296">
          <cell r="A1296" t="str">
            <v>GL001</v>
          </cell>
          <cell r="C1296" t="str">
            <v>556523</v>
          </cell>
          <cell r="L1296">
            <v>1379352</v>
          </cell>
        </row>
        <row r="1297">
          <cell r="A1297" t="str">
            <v>GL001</v>
          </cell>
          <cell r="C1297" t="str">
            <v>557410</v>
          </cell>
          <cell r="L1297">
            <v>282583.42</v>
          </cell>
        </row>
        <row r="1298">
          <cell r="A1298" t="str">
            <v>GL001</v>
          </cell>
          <cell r="C1298" t="str">
            <v>557448</v>
          </cell>
          <cell r="L1298">
            <v>290091.78999999998</v>
          </cell>
        </row>
        <row r="1299">
          <cell r="A1299" t="str">
            <v>GL001</v>
          </cell>
          <cell r="C1299" t="str">
            <v>560011</v>
          </cell>
          <cell r="L1299">
            <v>106007.43</v>
          </cell>
        </row>
        <row r="1300">
          <cell r="A1300" t="str">
            <v>GL001</v>
          </cell>
          <cell r="C1300" t="str">
            <v>560025</v>
          </cell>
          <cell r="L1300">
            <v>410.2</v>
          </cell>
        </row>
        <row r="1301">
          <cell r="A1301" t="str">
            <v>GL001</v>
          </cell>
          <cell r="C1301" t="str">
            <v>560046</v>
          </cell>
          <cell r="L1301">
            <v>23331.06</v>
          </cell>
        </row>
        <row r="1302">
          <cell r="A1302" t="str">
            <v>GL001</v>
          </cell>
          <cell r="C1302" t="str">
            <v>560449</v>
          </cell>
          <cell r="L1302">
            <v>310.64</v>
          </cell>
        </row>
        <row r="1303">
          <cell r="A1303" t="str">
            <v>GL001</v>
          </cell>
          <cell r="C1303" t="str">
            <v>560490</v>
          </cell>
          <cell r="L1303">
            <v>444.01</v>
          </cell>
        </row>
        <row r="1304">
          <cell r="A1304" t="str">
            <v>GL001</v>
          </cell>
          <cell r="C1304" t="str">
            <v>560628</v>
          </cell>
          <cell r="L1304">
            <v>117586.44</v>
          </cell>
        </row>
        <row r="1305">
          <cell r="A1305" t="str">
            <v>GL001</v>
          </cell>
          <cell r="C1305" t="str">
            <v>560629</v>
          </cell>
          <cell r="L1305">
            <v>200184.16</v>
          </cell>
        </row>
        <row r="1306">
          <cell r="A1306" t="str">
            <v>GL001</v>
          </cell>
          <cell r="C1306" t="str">
            <v>561404</v>
          </cell>
          <cell r="L1306">
            <v>514221.97</v>
          </cell>
        </row>
        <row r="1307">
          <cell r="A1307" t="str">
            <v>GL001</v>
          </cell>
          <cell r="C1307" t="str">
            <v>561450</v>
          </cell>
          <cell r="L1307">
            <v>1426.85</v>
          </cell>
        </row>
        <row r="1308">
          <cell r="A1308" t="str">
            <v>GL001</v>
          </cell>
          <cell r="C1308" t="str">
            <v>561505</v>
          </cell>
          <cell r="L1308">
            <v>16449.98</v>
          </cell>
        </row>
        <row r="1309">
          <cell r="A1309" t="str">
            <v>GL001</v>
          </cell>
          <cell r="C1309" t="str">
            <v>562010</v>
          </cell>
          <cell r="L1309">
            <v>150918.25</v>
          </cell>
        </row>
        <row r="1310">
          <cell r="A1310" t="str">
            <v>GL001</v>
          </cell>
          <cell r="C1310" t="str">
            <v>562111</v>
          </cell>
          <cell r="L1310">
            <v>2569.7199999999998</v>
          </cell>
        </row>
        <row r="1311">
          <cell r="A1311" t="str">
            <v>GL001</v>
          </cell>
          <cell r="C1311" t="str">
            <v>562121</v>
          </cell>
          <cell r="L1311">
            <v>4021.7</v>
          </cell>
        </row>
        <row r="1312">
          <cell r="A1312" t="str">
            <v>GL001</v>
          </cell>
          <cell r="C1312" t="str">
            <v>562134</v>
          </cell>
          <cell r="L1312">
            <v>270764.82</v>
          </cell>
        </row>
        <row r="1313">
          <cell r="A1313" t="str">
            <v>GL001</v>
          </cell>
          <cell r="C1313" t="str">
            <v>562452</v>
          </cell>
          <cell r="L1313">
            <v>49.38</v>
          </cell>
        </row>
        <row r="1314">
          <cell r="A1314" t="str">
            <v>GL001</v>
          </cell>
          <cell r="C1314" t="str">
            <v>563011</v>
          </cell>
          <cell r="L1314">
            <v>23065.25</v>
          </cell>
        </row>
        <row r="1315">
          <cell r="A1315" t="str">
            <v>GL001</v>
          </cell>
          <cell r="C1315" t="str">
            <v>563012</v>
          </cell>
          <cell r="L1315">
            <v>48958.8</v>
          </cell>
        </row>
        <row r="1316">
          <cell r="A1316" t="str">
            <v>GL001</v>
          </cell>
          <cell r="C1316" t="str">
            <v>563014</v>
          </cell>
          <cell r="L1316">
            <v>2042.79</v>
          </cell>
        </row>
        <row r="1317">
          <cell r="A1317" t="str">
            <v>GL001</v>
          </cell>
          <cell r="C1317" t="str">
            <v>563015</v>
          </cell>
          <cell r="L1317">
            <v>2839.36</v>
          </cell>
        </row>
        <row r="1318">
          <cell r="A1318" t="str">
            <v>GL001</v>
          </cell>
          <cell r="C1318" t="str">
            <v>565413</v>
          </cell>
          <cell r="L1318">
            <v>0</v>
          </cell>
        </row>
        <row r="1319">
          <cell r="A1319" t="str">
            <v>GL001</v>
          </cell>
          <cell r="C1319" t="str">
            <v>565414</v>
          </cell>
          <cell r="L1319">
            <v>13809874.310000001</v>
          </cell>
        </row>
        <row r="1320">
          <cell r="A1320" t="str">
            <v>GL001</v>
          </cell>
          <cell r="C1320" t="str">
            <v>565415</v>
          </cell>
          <cell r="L1320">
            <v>337779.09</v>
          </cell>
        </row>
        <row r="1321">
          <cell r="A1321" t="str">
            <v>GL001</v>
          </cell>
          <cell r="C1321" t="str">
            <v>565416</v>
          </cell>
          <cell r="L1321">
            <v>2465046.87</v>
          </cell>
        </row>
        <row r="1322">
          <cell r="A1322" t="str">
            <v>GL001</v>
          </cell>
          <cell r="C1322" t="str">
            <v>565419</v>
          </cell>
          <cell r="L1322">
            <v>0</v>
          </cell>
        </row>
        <row r="1323">
          <cell r="A1323" t="str">
            <v>GL001</v>
          </cell>
          <cell r="C1323" t="str">
            <v>566450</v>
          </cell>
          <cell r="L1323">
            <v>229468.64</v>
          </cell>
        </row>
        <row r="1324">
          <cell r="A1324" t="str">
            <v>GL001</v>
          </cell>
          <cell r="C1324" t="str">
            <v>566458</v>
          </cell>
          <cell r="L1324">
            <v>966.72</v>
          </cell>
        </row>
        <row r="1325">
          <cell r="A1325" t="str">
            <v>GL001</v>
          </cell>
          <cell r="C1325" t="str">
            <v>566459</v>
          </cell>
          <cell r="L1325">
            <v>132812.34</v>
          </cell>
        </row>
        <row r="1326">
          <cell r="A1326" t="str">
            <v>GL001</v>
          </cell>
          <cell r="C1326" t="str">
            <v>566462</v>
          </cell>
          <cell r="L1326">
            <v>90088.46</v>
          </cell>
        </row>
        <row r="1327">
          <cell r="A1327" t="str">
            <v>GL001</v>
          </cell>
          <cell r="C1327" t="str">
            <v>567007</v>
          </cell>
          <cell r="L1327">
            <v>175</v>
          </cell>
        </row>
        <row r="1328">
          <cell r="A1328" t="str">
            <v>GL001</v>
          </cell>
          <cell r="C1328" t="str">
            <v>568631</v>
          </cell>
          <cell r="L1328">
            <v>213373.81</v>
          </cell>
        </row>
        <row r="1329">
          <cell r="A1329" t="str">
            <v>GL001</v>
          </cell>
          <cell r="C1329" t="str">
            <v>569037</v>
          </cell>
          <cell r="L1329">
            <v>5892.15</v>
          </cell>
        </row>
        <row r="1330">
          <cell r="A1330" t="str">
            <v>GL001</v>
          </cell>
          <cell r="C1330" t="str">
            <v>569203</v>
          </cell>
          <cell r="L1330">
            <v>1691.35</v>
          </cell>
        </row>
        <row r="1331">
          <cell r="A1331" t="str">
            <v>GL001</v>
          </cell>
          <cell r="C1331" t="str">
            <v>570040</v>
          </cell>
          <cell r="L1331">
            <v>430783.64</v>
          </cell>
        </row>
        <row r="1332">
          <cell r="A1332" t="str">
            <v>GL001</v>
          </cell>
          <cell r="C1332" t="str">
            <v>570043</v>
          </cell>
          <cell r="L1332">
            <v>128356.54</v>
          </cell>
        </row>
        <row r="1333">
          <cell r="A1333" t="str">
            <v>GL001</v>
          </cell>
          <cell r="C1333" t="str">
            <v>570044</v>
          </cell>
          <cell r="L1333">
            <v>4328.79</v>
          </cell>
        </row>
        <row r="1334">
          <cell r="A1334" t="str">
            <v>GL001</v>
          </cell>
          <cell r="C1334" t="str">
            <v>570060</v>
          </cell>
          <cell r="L1334">
            <v>76332.89</v>
          </cell>
        </row>
        <row r="1335">
          <cell r="A1335" t="str">
            <v>GL001</v>
          </cell>
          <cell r="C1335" t="str">
            <v>570177</v>
          </cell>
          <cell r="L1335">
            <v>68535.95</v>
          </cell>
        </row>
        <row r="1336">
          <cell r="A1336" t="str">
            <v>GL001</v>
          </cell>
          <cell r="C1336" t="str">
            <v>570472</v>
          </cell>
          <cell r="L1336">
            <v>315023.74</v>
          </cell>
        </row>
        <row r="1337">
          <cell r="A1337" t="str">
            <v>GL001</v>
          </cell>
          <cell r="C1337" t="str">
            <v>570475</v>
          </cell>
          <cell r="L1337">
            <v>40968.26</v>
          </cell>
        </row>
        <row r="1338">
          <cell r="A1338" t="str">
            <v>GL001</v>
          </cell>
          <cell r="C1338" t="str">
            <v>570511</v>
          </cell>
          <cell r="L1338">
            <v>8520.7900000000009</v>
          </cell>
        </row>
        <row r="1339">
          <cell r="A1339" t="str">
            <v>GL001</v>
          </cell>
          <cell r="C1339" t="str">
            <v>570517</v>
          </cell>
          <cell r="L1339">
            <v>280649.73</v>
          </cell>
        </row>
        <row r="1340">
          <cell r="A1340" t="str">
            <v>GL001</v>
          </cell>
          <cell r="C1340" t="str">
            <v>571001</v>
          </cell>
          <cell r="L1340">
            <v>197277.28</v>
          </cell>
        </row>
        <row r="1341">
          <cell r="A1341" t="str">
            <v>GL001</v>
          </cell>
          <cell r="C1341" t="str">
            <v>571041</v>
          </cell>
          <cell r="L1341">
            <v>30187.55</v>
          </cell>
        </row>
        <row r="1342">
          <cell r="A1342" t="str">
            <v>GL001</v>
          </cell>
          <cell r="C1342" t="str">
            <v>571042</v>
          </cell>
          <cell r="L1342">
            <v>51021.56</v>
          </cell>
        </row>
        <row r="1343">
          <cell r="A1343" t="str">
            <v>GL001</v>
          </cell>
          <cell r="C1343" t="str">
            <v>571043</v>
          </cell>
          <cell r="L1343">
            <v>28373.34</v>
          </cell>
        </row>
        <row r="1344">
          <cell r="A1344" t="str">
            <v>GL001</v>
          </cell>
          <cell r="C1344" t="str">
            <v>571044</v>
          </cell>
          <cell r="L1344">
            <v>5055.6000000000004</v>
          </cell>
        </row>
        <row r="1345">
          <cell r="A1345" t="str">
            <v>GL001</v>
          </cell>
          <cell r="C1345" t="str">
            <v>571045</v>
          </cell>
          <cell r="L1345">
            <v>27146.080000000002</v>
          </cell>
        </row>
        <row r="1346">
          <cell r="A1346" t="str">
            <v>GL001</v>
          </cell>
          <cell r="C1346" t="str">
            <v>571046</v>
          </cell>
          <cell r="L1346">
            <v>0</v>
          </cell>
        </row>
        <row r="1347">
          <cell r="A1347" t="str">
            <v>GL001</v>
          </cell>
          <cell r="C1347" t="str">
            <v>571047</v>
          </cell>
          <cell r="L1347">
            <v>11396.3</v>
          </cell>
        </row>
        <row r="1348">
          <cell r="A1348" t="str">
            <v>GL001</v>
          </cell>
          <cell r="C1348" t="str">
            <v>571048</v>
          </cell>
          <cell r="L1348">
            <v>60452.78</v>
          </cell>
        </row>
        <row r="1349">
          <cell r="A1349" t="str">
            <v>GL001</v>
          </cell>
          <cell r="C1349" t="str">
            <v>571062</v>
          </cell>
          <cell r="L1349">
            <v>16979.53</v>
          </cell>
        </row>
        <row r="1350">
          <cell r="A1350" t="str">
            <v>GL001</v>
          </cell>
          <cell r="C1350" t="str">
            <v>571147</v>
          </cell>
          <cell r="L1350">
            <v>281349.53000000003</v>
          </cell>
        </row>
        <row r="1351">
          <cell r="A1351" t="str">
            <v>GL001</v>
          </cell>
          <cell r="C1351" t="str">
            <v>571148</v>
          </cell>
          <cell r="L1351">
            <v>272725.93</v>
          </cell>
        </row>
        <row r="1352">
          <cell r="A1352" t="str">
            <v>GL001</v>
          </cell>
          <cell r="C1352" t="str">
            <v>571150</v>
          </cell>
          <cell r="L1352">
            <v>11712.23</v>
          </cell>
        </row>
        <row r="1353">
          <cell r="A1353" t="str">
            <v>GL001</v>
          </cell>
          <cell r="C1353" t="str">
            <v>571246</v>
          </cell>
          <cell r="L1353">
            <v>1417.6</v>
          </cell>
        </row>
        <row r="1354">
          <cell r="A1354" t="str">
            <v>GL001</v>
          </cell>
          <cell r="C1354" t="str">
            <v>571247</v>
          </cell>
          <cell r="L1354">
            <v>12844.26</v>
          </cell>
        </row>
        <row r="1355">
          <cell r="A1355" t="str">
            <v>GL001</v>
          </cell>
          <cell r="C1355" t="str">
            <v>571248</v>
          </cell>
          <cell r="L1355">
            <v>111795.47</v>
          </cell>
        </row>
        <row r="1356">
          <cell r="A1356" t="str">
            <v>GL001</v>
          </cell>
          <cell r="C1356" t="str">
            <v>571250</v>
          </cell>
          <cell r="L1356">
            <v>1417.6</v>
          </cell>
        </row>
        <row r="1357">
          <cell r="A1357" t="str">
            <v>GL001</v>
          </cell>
          <cell r="C1357" t="str">
            <v>571346</v>
          </cell>
          <cell r="L1357">
            <v>594.24</v>
          </cell>
        </row>
        <row r="1358">
          <cell r="A1358" t="str">
            <v>GL001</v>
          </cell>
          <cell r="C1358" t="str">
            <v>571347</v>
          </cell>
          <cell r="L1358">
            <v>4530.57</v>
          </cell>
        </row>
        <row r="1359">
          <cell r="A1359" t="str">
            <v>GL001</v>
          </cell>
          <cell r="C1359" t="str">
            <v>571348</v>
          </cell>
          <cell r="L1359">
            <v>5760.5</v>
          </cell>
        </row>
        <row r="1360">
          <cell r="A1360" t="str">
            <v>GL001</v>
          </cell>
          <cell r="C1360" t="str">
            <v>571350</v>
          </cell>
          <cell r="L1360">
            <v>1980.8</v>
          </cell>
        </row>
        <row r="1361">
          <cell r="A1361" t="str">
            <v>GL001</v>
          </cell>
          <cell r="C1361" t="str">
            <v>571447</v>
          </cell>
          <cell r="L1361">
            <v>3422.4</v>
          </cell>
        </row>
        <row r="1362">
          <cell r="A1362" t="str">
            <v>GL001</v>
          </cell>
          <cell r="C1362" t="str">
            <v>571448</v>
          </cell>
          <cell r="L1362">
            <v>98541.81</v>
          </cell>
        </row>
        <row r="1363">
          <cell r="A1363" t="str">
            <v>GL001</v>
          </cell>
          <cell r="C1363" t="str">
            <v>571546</v>
          </cell>
          <cell r="L1363">
            <v>1534</v>
          </cell>
        </row>
        <row r="1364">
          <cell r="A1364" t="str">
            <v>GL001</v>
          </cell>
          <cell r="C1364" t="str">
            <v>571547</v>
          </cell>
          <cell r="L1364">
            <v>4458</v>
          </cell>
        </row>
        <row r="1365">
          <cell r="A1365" t="str">
            <v>GL001</v>
          </cell>
          <cell r="C1365" t="str">
            <v>571548</v>
          </cell>
          <cell r="L1365">
            <v>64315.85</v>
          </cell>
        </row>
        <row r="1366">
          <cell r="A1366" t="str">
            <v>GL001</v>
          </cell>
          <cell r="C1366" t="str">
            <v>571646</v>
          </cell>
          <cell r="L1366">
            <v>0</v>
          </cell>
        </row>
        <row r="1367">
          <cell r="A1367" t="str">
            <v>GL001</v>
          </cell>
          <cell r="C1367" t="str">
            <v>571647</v>
          </cell>
          <cell r="L1367">
            <v>3805</v>
          </cell>
        </row>
        <row r="1368">
          <cell r="A1368" t="str">
            <v>GL001</v>
          </cell>
          <cell r="C1368" t="str">
            <v>571658</v>
          </cell>
          <cell r="L1368">
            <v>225</v>
          </cell>
        </row>
        <row r="1369">
          <cell r="A1369" t="str">
            <v>GL001</v>
          </cell>
          <cell r="C1369" t="str">
            <v>571910</v>
          </cell>
          <cell r="L1369">
            <v>205652.97</v>
          </cell>
        </row>
        <row r="1370">
          <cell r="A1370" t="str">
            <v>GL001</v>
          </cell>
          <cell r="C1370" t="str">
            <v>571911</v>
          </cell>
          <cell r="L1370">
            <v>242919.6</v>
          </cell>
        </row>
        <row r="1371">
          <cell r="A1371" t="str">
            <v>GL001</v>
          </cell>
          <cell r="C1371" t="str">
            <v>571912</v>
          </cell>
          <cell r="L1371">
            <v>29007.86</v>
          </cell>
        </row>
        <row r="1372">
          <cell r="A1372" t="str">
            <v>GL001</v>
          </cell>
          <cell r="C1372" t="str">
            <v>571913</v>
          </cell>
          <cell r="L1372">
            <v>5780.51</v>
          </cell>
        </row>
        <row r="1373">
          <cell r="A1373" t="str">
            <v>GL001</v>
          </cell>
          <cell r="C1373" t="str">
            <v>571920</v>
          </cell>
          <cell r="L1373">
            <v>136717.89000000001</v>
          </cell>
        </row>
        <row r="1374">
          <cell r="A1374" t="str">
            <v>GL001</v>
          </cell>
          <cell r="C1374" t="str">
            <v>571921</v>
          </cell>
          <cell r="L1374">
            <v>0</v>
          </cell>
        </row>
        <row r="1375">
          <cell r="A1375" t="str">
            <v>GL001</v>
          </cell>
          <cell r="C1375" t="str">
            <v>571998</v>
          </cell>
          <cell r="L1375">
            <v>115814.39999999999</v>
          </cell>
        </row>
        <row r="1376">
          <cell r="A1376" t="str">
            <v>GL001</v>
          </cell>
          <cell r="C1376" t="str">
            <v>571999</v>
          </cell>
          <cell r="L1376">
            <v>-83208.539999999994</v>
          </cell>
        </row>
        <row r="1377">
          <cell r="A1377" t="str">
            <v>GL001</v>
          </cell>
          <cell r="C1377" t="str">
            <v>580001</v>
          </cell>
          <cell r="L1377">
            <v>599981.18999999994</v>
          </cell>
        </row>
        <row r="1378">
          <cell r="A1378" t="str">
            <v>GL001</v>
          </cell>
          <cell r="C1378" t="str">
            <v>580002</v>
          </cell>
          <cell r="L1378">
            <v>61030.57</v>
          </cell>
        </row>
        <row r="1379">
          <cell r="A1379" t="str">
            <v>GL001</v>
          </cell>
          <cell r="C1379" t="str">
            <v>580011</v>
          </cell>
          <cell r="L1379">
            <v>65122.48</v>
          </cell>
        </row>
        <row r="1380">
          <cell r="A1380" t="str">
            <v>GL001</v>
          </cell>
          <cell r="C1380" t="str">
            <v>580016</v>
          </cell>
          <cell r="L1380">
            <v>2203.23</v>
          </cell>
        </row>
        <row r="1381">
          <cell r="A1381" t="str">
            <v>GL001</v>
          </cell>
          <cell r="C1381" t="str">
            <v>580046</v>
          </cell>
          <cell r="L1381">
            <v>117.24</v>
          </cell>
        </row>
        <row r="1382">
          <cell r="A1382" t="str">
            <v>GL001</v>
          </cell>
          <cell r="C1382" t="str">
            <v>580627</v>
          </cell>
          <cell r="L1382">
            <v>170306.61</v>
          </cell>
        </row>
        <row r="1383">
          <cell r="A1383" t="str">
            <v>GL001</v>
          </cell>
          <cell r="C1383" t="str">
            <v>580628</v>
          </cell>
          <cell r="L1383">
            <v>123474.55</v>
          </cell>
        </row>
        <row r="1384">
          <cell r="A1384" t="str">
            <v>GL001</v>
          </cell>
          <cell r="C1384" t="str">
            <v>580686</v>
          </cell>
          <cell r="L1384">
            <v>68668.81</v>
          </cell>
        </row>
        <row r="1385">
          <cell r="A1385" t="str">
            <v>GL001</v>
          </cell>
          <cell r="C1385" t="str">
            <v>580690</v>
          </cell>
          <cell r="L1385">
            <v>58227.66</v>
          </cell>
        </row>
        <row r="1386">
          <cell r="A1386" t="str">
            <v>GL001</v>
          </cell>
          <cell r="C1386" t="str">
            <v>582016</v>
          </cell>
          <cell r="L1386">
            <v>226589.53</v>
          </cell>
        </row>
        <row r="1387">
          <cell r="A1387" t="str">
            <v>GL001</v>
          </cell>
          <cell r="C1387" t="str">
            <v>583019</v>
          </cell>
          <cell r="L1387">
            <v>1538908.61</v>
          </cell>
        </row>
        <row r="1388">
          <cell r="A1388" t="str">
            <v>GL001</v>
          </cell>
          <cell r="C1388" t="str">
            <v>583020</v>
          </cell>
          <cell r="L1388">
            <v>106724.06</v>
          </cell>
        </row>
        <row r="1389">
          <cell r="A1389" t="str">
            <v>GL001</v>
          </cell>
          <cell r="C1389" t="str">
            <v>583021</v>
          </cell>
          <cell r="L1389">
            <v>29826.92</v>
          </cell>
        </row>
        <row r="1390">
          <cell r="A1390" t="str">
            <v>GL001</v>
          </cell>
          <cell r="C1390" t="str">
            <v>583025</v>
          </cell>
          <cell r="L1390">
            <v>16997.439999999999</v>
          </cell>
        </row>
        <row r="1391">
          <cell r="A1391" t="str">
            <v>GL001</v>
          </cell>
          <cell r="C1391" t="str">
            <v>583172</v>
          </cell>
          <cell r="L1391">
            <v>72774.48</v>
          </cell>
        </row>
        <row r="1392">
          <cell r="A1392" t="str">
            <v>GL001</v>
          </cell>
          <cell r="C1392" t="str">
            <v>583500</v>
          </cell>
          <cell r="L1392">
            <v>34108.47</v>
          </cell>
        </row>
        <row r="1393">
          <cell r="A1393" t="str">
            <v>GL001</v>
          </cell>
          <cell r="C1393" t="str">
            <v>583501</v>
          </cell>
          <cell r="L1393">
            <v>603.63</v>
          </cell>
        </row>
        <row r="1394">
          <cell r="A1394" t="str">
            <v>GL001</v>
          </cell>
          <cell r="C1394" t="str">
            <v>584022</v>
          </cell>
          <cell r="L1394">
            <v>822805.45</v>
          </cell>
        </row>
        <row r="1395">
          <cell r="A1395" t="str">
            <v>GL001</v>
          </cell>
          <cell r="C1395" t="str">
            <v>584025</v>
          </cell>
          <cell r="L1395">
            <v>48893.17</v>
          </cell>
        </row>
        <row r="1396">
          <cell r="A1396" t="str">
            <v>GL001</v>
          </cell>
          <cell r="C1396" t="str">
            <v>585025</v>
          </cell>
          <cell r="L1396">
            <v>81555.289999999994</v>
          </cell>
        </row>
        <row r="1397">
          <cell r="A1397" t="str">
            <v>GL001</v>
          </cell>
          <cell r="C1397" t="str">
            <v>586025</v>
          </cell>
          <cell r="L1397">
            <v>1946.27</v>
          </cell>
        </row>
        <row r="1398">
          <cell r="A1398" t="str">
            <v>GL001</v>
          </cell>
          <cell r="C1398" t="str">
            <v>586028</v>
          </cell>
          <cell r="L1398">
            <v>1678366.38</v>
          </cell>
        </row>
        <row r="1399">
          <cell r="A1399" t="str">
            <v>GL001</v>
          </cell>
          <cell r="C1399" t="str">
            <v>586029</v>
          </cell>
          <cell r="L1399">
            <v>830244.91</v>
          </cell>
        </row>
        <row r="1400">
          <cell r="A1400" t="str">
            <v>GL001</v>
          </cell>
          <cell r="C1400" t="str">
            <v>586120</v>
          </cell>
          <cell r="L1400">
            <v>335319.01</v>
          </cell>
        </row>
        <row r="1401">
          <cell r="A1401" t="str">
            <v>GL001</v>
          </cell>
          <cell r="C1401" t="str">
            <v>586135</v>
          </cell>
          <cell r="L1401">
            <v>71456.210000000006</v>
          </cell>
        </row>
        <row r="1402">
          <cell r="A1402" t="str">
            <v>GL001</v>
          </cell>
          <cell r="C1402" t="str">
            <v>586140</v>
          </cell>
          <cell r="L1402">
            <v>18003.8</v>
          </cell>
        </row>
        <row r="1403">
          <cell r="A1403" t="str">
            <v>GL001</v>
          </cell>
          <cell r="C1403" t="str">
            <v>586150</v>
          </cell>
          <cell r="L1403">
            <v>1628.99</v>
          </cell>
        </row>
        <row r="1404">
          <cell r="A1404" t="str">
            <v>GL001</v>
          </cell>
          <cell r="C1404" t="str">
            <v>586155</v>
          </cell>
          <cell r="L1404">
            <v>63972.59</v>
          </cell>
        </row>
        <row r="1405">
          <cell r="A1405" t="str">
            <v>GL001</v>
          </cell>
          <cell r="C1405" t="str">
            <v>587031</v>
          </cell>
          <cell r="L1405">
            <v>59760.25</v>
          </cell>
        </row>
        <row r="1406">
          <cell r="A1406" t="str">
            <v>GL001</v>
          </cell>
          <cell r="C1406" t="str">
            <v>587038</v>
          </cell>
          <cell r="L1406">
            <v>34482.44</v>
          </cell>
        </row>
        <row r="1407">
          <cell r="A1407" t="str">
            <v>GL001</v>
          </cell>
          <cell r="C1407" t="str">
            <v>587126</v>
          </cell>
          <cell r="L1407">
            <v>62063.34</v>
          </cell>
        </row>
        <row r="1408">
          <cell r="A1408" t="str">
            <v>GL001</v>
          </cell>
          <cell r="C1408" t="str">
            <v>587146</v>
          </cell>
          <cell r="L1408">
            <v>-366.86</v>
          </cell>
        </row>
        <row r="1409">
          <cell r="A1409" t="str">
            <v>GL001</v>
          </cell>
          <cell r="C1409" t="str">
            <v>587147</v>
          </cell>
          <cell r="L1409">
            <v>8600.74</v>
          </cell>
        </row>
        <row r="1410">
          <cell r="A1410" t="str">
            <v>GL001</v>
          </cell>
          <cell r="C1410" t="str">
            <v>587148</v>
          </cell>
          <cell r="L1410">
            <v>-20036.8</v>
          </cell>
        </row>
        <row r="1411">
          <cell r="A1411" t="str">
            <v>GL001</v>
          </cell>
          <cell r="C1411" t="str">
            <v>587519</v>
          </cell>
          <cell r="L1411">
            <v>6880.61</v>
          </cell>
        </row>
        <row r="1412">
          <cell r="A1412" t="str">
            <v>GL001</v>
          </cell>
          <cell r="C1412" t="str">
            <v>588011</v>
          </cell>
          <cell r="L1412">
            <v>77342.55</v>
          </cell>
        </row>
        <row r="1413">
          <cell r="A1413" t="str">
            <v>GL001</v>
          </cell>
          <cell r="C1413" t="str">
            <v>588023</v>
          </cell>
          <cell r="L1413">
            <v>572803.98</v>
          </cell>
        </row>
        <row r="1414">
          <cell r="A1414" t="str">
            <v>GL001</v>
          </cell>
          <cell r="C1414" t="str">
            <v>588025</v>
          </cell>
          <cell r="L1414">
            <v>311421.34999999998</v>
          </cell>
        </row>
        <row r="1415">
          <cell r="A1415" t="str">
            <v>GL001</v>
          </cell>
          <cell r="C1415" t="str">
            <v>588100</v>
          </cell>
          <cell r="L1415">
            <v>382343.59</v>
          </cell>
        </row>
        <row r="1416">
          <cell r="A1416" t="str">
            <v>GL001</v>
          </cell>
          <cell r="C1416" t="str">
            <v>588101</v>
          </cell>
          <cell r="L1416">
            <v>185.27</v>
          </cell>
        </row>
        <row r="1417">
          <cell r="A1417" t="str">
            <v>GL001</v>
          </cell>
          <cell r="C1417" t="str">
            <v>588105</v>
          </cell>
          <cell r="L1417">
            <v>1442.6</v>
          </cell>
        </row>
        <row r="1418">
          <cell r="A1418" t="str">
            <v>GL001</v>
          </cell>
          <cell r="C1418" t="str">
            <v>588120</v>
          </cell>
          <cell r="L1418">
            <v>42303.96</v>
          </cell>
        </row>
        <row r="1419">
          <cell r="A1419" t="str">
            <v>GL001</v>
          </cell>
          <cell r="C1419" t="str">
            <v>588130</v>
          </cell>
          <cell r="L1419">
            <v>71544.55</v>
          </cell>
        </row>
        <row r="1420">
          <cell r="A1420" t="str">
            <v>GL001</v>
          </cell>
          <cell r="C1420" t="str">
            <v>588305</v>
          </cell>
          <cell r="L1420">
            <v>9175.41</v>
          </cell>
        </row>
        <row r="1421">
          <cell r="A1421" t="str">
            <v>GL001</v>
          </cell>
          <cell r="C1421" t="str">
            <v>588401</v>
          </cell>
          <cell r="L1421">
            <v>4553.96</v>
          </cell>
        </row>
        <row r="1422">
          <cell r="A1422" t="str">
            <v>GL001</v>
          </cell>
          <cell r="C1422" t="str">
            <v>588405</v>
          </cell>
          <cell r="L1422">
            <v>863.44</v>
          </cell>
        </row>
        <row r="1423">
          <cell r="A1423" t="str">
            <v>GL001</v>
          </cell>
          <cell r="C1423" t="str">
            <v>588501</v>
          </cell>
          <cell r="L1423">
            <v>23.08</v>
          </cell>
        </row>
        <row r="1424">
          <cell r="A1424" t="str">
            <v>GL001</v>
          </cell>
          <cell r="C1424" t="str">
            <v>588505</v>
          </cell>
          <cell r="L1424">
            <v>842.64</v>
          </cell>
        </row>
        <row r="1425">
          <cell r="A1425" t="str">
            <v>GL001</v>
          </cell>
          <cell r="C1425" t="str">
            <v>588621</v>
          </cell>
          <cell r="L1425">
            <v>195461.61</v>
          </cell>
        </row>
        <row r="1426">
          <cell r="A1426" t="str">
            <v>GL001</v>
          </cell>
          <cell r="C1426" t="str">
            <v>588630</v>
          </cell>
          <cell r="L1426">
            <v>108957.39</v>
          </cell>
        </row>
        <row r="1427">
          <cell r="A1427" t="str">
            <v>GL001</v>
          </cell>
          <cell r="C1427" t="str">
            <v>589034</v>
          </cell>
          <cell r="L1427">
            <v>2530.56</v>
          </cell>
        </row>
        <row r="1428">
          <cell r="A1428" t="str">
            <v>GL001</v>
          </cell>
          <cell r="C1428" t="str">
            <v>590001</v>
          </cell>
          <cell r="L1428">
            <v>91011.46</v>
          </cell>
        </row>
        <row r="1429">
          <cell r="A1429" t="str">
            <v>GL001</v>
          </cell>
          <cell r="C1429" t="str">
            <v>590630</v>
          </cell>
          <cell r="L1429">
            <v>129855.4</v>
          </cell>
        </row>
        <row r="1430">
          <cell r="A1430" t="str">
            <v>GL001</v>
          </cell>
          <cell r="C1430" t="str">
            <v>591024</v>
          </cell>
          <cell r="L1430">
            <v>34940.32</v>
          </cell>
        </row>
        <row r="1431">
          <cell r="A1431" t="str">
            <v>GL001</v>
          </cell>
          <cell r="C1431" t="str">
            <v>591049</v>
          </cell>
          <cell r="L1431">
            <v>12008.29</v>
          </cell>
        </row>
        <row r="1432">
          <cell r="A1432" t="str">
            <v>GL001</v>
          </cell>
          <cell r="C1432" t="str">
            <v>591403</v>
          </cell>
          <cell r="L1432">
            <v>8050.26</v>
          </cell>
        </row>
        <row r="1433">
          <cell r="A1433" t="str">
            <v>GL001</v>
          </cell>
          <cell r="C1433" t="str">
            <v>591503</v>
          </cell>
          <cell r="L1433">
            <v>112.49</v>
          </cell>
        </row>
        <row r="1434">
          <cell r="A1434" t="str">
            <v>GL001</v>
          </cell>
          <cell r="C1434" t="str">
            <v>592052</v>
          </cell>
          <cell r="L1434">
            <v>1194675.6299999999</v>
          </cell>
        </row>
        <row r="1435">
          <cell r="A1435" t="str">
            <v>GL001</v>
          </cell>
          <cell r="C1435" t="str">
            <v>592053</v>
          </cell>
          <cell r="L1435">
            <v>105358.12</v>
          </cell>
        </row>
        <row r="1436">
          <cell r="A1436" t="str">
            <v>GL001</v>
          </cell>
          <cell r="C1436" t="str">
            <v>592054</v>
          </cell>
          <cell r="L1436">
            <v>380652.17</v>
          </cell>
        </row>
        <row r="1437">
          <cell r="A1437" t="str">
            <v>GL001</v>
          </cell>
          <cell r="C1437" t="str">
            <v>592060</v>
          </cell>
          <cell r="L1437">
            <v>214105.31</v>
          </cell>
        </row>
        <row r="1438">
          <cell r="A1438" t="str">
            <v>GL001</v>
          </cell>
          <cell r="C1438" t="str">
            <v>592469</v>
          </cell>
          <cell r="L1438">
            <v>87333.9</v>
          </cell>
        </row>
        <row r="1439">
          <cell r="A1439" t="str">
            <v>GL001</v>
          </cell>
          <cell r="C1439" t="str">
            <v>593001</v>
          </cell>
          <cell r="L1439">
            <v>1020447.72</v>
          </cell>
        </row>
        <row r="1440">
          <cell r="A1440" t="str">
            <v>GL001</v>
          </cell>
          <cell r="C1440" t="str">
            <v>593011</v>
          </cell>
          <cell r="L1440">
            <v>5676.13</v>
          </cell>
        </row>
        <row r="1441">
          <cell r="A1441" t="str">
            <v>GL001</v>
          </cell>
          <cell r="C1441" t="str">
            <v>593025</v>
          </cell>
          <cell r="L1441">
            <v>340.95</v>
          </cell>
        </row>
        <row r="1442">
          <cell r="A1442" t="str">
            <v>GL001</v>
          </cell>
          <cell r="C1442" t="str">
            <v>593058</v>
          </cell>
          <cell r="L1442">
            <v>3379501.65</v>
          </cell>
        </row>
        <row r="1443">
          <cell r="A1443" t="str">
            <v>GL001</v>
          </cell>
          <cell r="C1443" t="str">
            <v>593062</v>
          </cell>
          <cell r="L1443">
            <v>208756.57</v>
          </cell>
        </row>
        <row r="1444">
          <cell r="A1444" t="str">
            <v>GL001</v>
          </cell>
          <cell r="C1444" t="str">
            <v>593158</v>
          </cell>
          <cell r="L1444">
            <v>989673.71</v>
          </cell>
        </row>
        <row r="1445">
          <cell r="A1445" t="str">
            <v>GL001</v>
          </cell>
          <cell r="C1445" t="str">
            <v>593258</v>
          </cell>
          <cell r="L1445">
            <v>142975.99</v>
          </cell>
        </row>
        <row r="1446">
          <cell r="A1446" t="str">
            <v>GL001</v>
          </cell>
          <cell r="C1446" t="str">
            <v>593458</v>
          </cell>
          <cell r="L1446">
            <v>1075236.44</v>
          </cell>
        </row>
        <row r="1447">
          <cell r="A1447" t="str">
            <v>GL001</v>
          </cell>
          <cell r="C1447" t="str">
            <v>593500</v>
          </cell>
          <cell r="L1447">
            <v>6966.1</v>
          </cell>
        </row>
        <row r="1448">
          <cell r="A1448" t="str">
            <v>GL001</v>
          </cell>
          <cell r="C1448" t="str">
            <v>593510</v>
          </cell>
          <cell r="L1448">
            <v>107475.84</v>
          </cell>
        </row>
        <row r="1449">
          <cell r="A1449" t="str">
            <v>GL001</v>
          </cell>
          <cell r="C1449" t="str">
            <v>593555</v>
          </cell>
          <cell r="L1449">
            <v>2696200.42</v>
          </cell>
        </row>
        <row r="1450">
          <cell r="A1450" t="str">
            <v>GL001</v>
          </cell>
          <cell r="C1450" t="str">
            <v>593556</v>
          </cell>
          <cell r="L1450">
            <v>80955.48</v>
          </cell>
        </row>
        <row r="1451">
          <cell r="A1451" t="str">
            <v>GL001</v>
          </cell>
          <cell r="C1451" t="str">
            <v>593558</v>
          </cell>
          <cell r="L1451">
            <v>669991.36</v>
          </cell>
        </row>
        <row r="1452">
          <cell r="A1452" t="str">
            <v>GL001</v>
          </cell>
          <cell r="C1452" t="str">
            <v>593560</v>
          </cell>
          <cell r="L1452">
            <v>1084.28</v>
          </cell>
        </row>
        <row r="1453">
          <cell r="A1453" t="str">
            <v>GL001</v>
          </cell>
          <cell r="C1453" t="str">
            <v>593570</v>
          </cell>
          <cell r="L1453">
            <v>65767.67</v>
          </cell>
        </row>
        <row r="1454">
          <cell r="A1454" t="str">
            <v>GL001</v>
          </cell>
          <cell r="C1454" t="str">
            <v>593575</v>
          </cell>
          <cell r="L1454">
            <v>38808.379999999997</v>
          </cell>
        </row>
        <row r="1455">
          <cell r="A1455" t="str">
            <v>GL001</v>
          </cell>
          <cell r="C1455" t="str">
            <v>593597</v>
          </cell>
          <cell r="L1455">
            <v>84401.64</v>
          </cell>
        </row>
        <row r="1456">
          <cell r="A1456" t="str">
            <v>GL001</v>
          </cell>
          <cell r="C1456" t="str">
            <v>593598</v>
          </cell>
          <cell r="L1456">
            <v>4955.6499999999996</v>
          </cell>
        </row>
        <row r="1457">
          <cell r="A1457" t="str">
            <v>GL001</v>
          </cell>
          <cell r="C1457" t="str">
            <v>593599</v>
          </cell>
          <cell r="L1457">
            <v>139908.76999999999</v>
          </cell>
        </row>
        <row r="1458">
          <cell r="A1458" t="str">
            <v>GL001</v>
          </cell>
          <cell r="C1458" t="str">
            <v>593658</v>
          </cell>
          <cell r="L1458">
            <v>8381.11</v>
          </cell>
        </row>
        <row r="1459">
          <cell r="A1459" t="str">
            <v>GL001</v>
          </cell>
          <cell r="C1459" t="str">
            <v>593740</v>
          </cell>
          <cell r="L1459">
            <v>954657.11</v>
          </cell>
        </row>
        <row r="1460">
          <cell r="A1460" t="str">
            <v>GL001</v>
          </cell>
          <cell r="C1460" t="str">
            <v>593910</v>
          </cell>
          <cell r="L1460">
            <v>979918.74</v>
          </cell>
        </row>
        <row r="1461">
          <cell r="A1461" t="str">
            <v>GL001</v>
          </cell>
          <cell r="C1461" t="str">
            <v>593920</v>
          </cell>
          <cell r="L1461">
            <v>617262.64</v>
          </cell>
        </row>
        <row r="1462">
          <cell r="A1462" t="str">
            <v>GL001</v>
          </cell>
          <cell r="C1462" t="str">
            <v>593930</v>
          </cell>
          <cell r="L1462">
            <v>787.07</v>
          </cell>
        </row>
        <row r="1463">
          <cell r="A1463" t="str">
            <v>GL001</v>
          </cell>
          <cell r="C1463" t="str">
            <v>593932</v>
          </cell>
          <cell r="L1463">
            <v>3584.56</v>
          </cell>
        </row>
        <row r="1464">
          <cell r="A1464" t="str">
            <v>GL001</v>
          </cell>
          <cell r="C1464" t="str">
            <v>593940</v>
          </cell>
          <cell r="L1464">
            <v>106573.63</v>
          </cell>
        </row>
        <row r="1465">
          <cell r="A1465" t="str">
            <v>GL001</v>
          </cell>
          <cell r="C1465" t="str">
            <v>593998</v>
          </cell>
          <cell r="L1465">
            <v>667971.88</v>
          </cell>
        </row>
        <row r="1466">
          <cell r="A1466" t="str">
            <v>GL001</v>
          </cell>
          <cell r="C1466" t="str">
            <v>593999</v>
          </cell>
          <cell r="L1466">
            <v>-479914.04</v>
          </cell>
        </row>
        <row r="1467">
          <cell r="A1467" t="str">
            <v>GL001</v>
          </cell>
          <cell r="C1467" t="str">
            <v>594061</v>
          </cell>
          <cell r="L1467">
            <v>590184.11</v>
          </cell>
        </row>
        <row r="1468">
          <cell r="A1468" t="str">
            <v>GL001</v>
          </cell>
          <cell r="C1468" t="str">
            <v>594062</v>
          </cell>
          <cell r="L1468">
            <v>20540.060000000001</v>
          </cell>
        </row>
        <row r="1469">
          <cell r="A1469" t="str">
            <v>GL001</v>
          </cell>
          <cell r="C1469" t="str">
            <v>594910</v>
          </cell>
          <cell r="L1469">
            <v>160949.79</v>
          </cell>
        </row>
        <row r="1470">
          <cell r="A1470" t="str">
            <v>GL001</v>
          </cell>
          <cell r="C1470" t="str">
            <v>594998</v>
          </cell>
          <cell r="L1470">
            <v>31808.16</v>
          </cell>
        </row>
        <row r="1471">
          <cell r="A1471" t="str">
            <v>GL001</v>
          </cell>
          <cell r="C1471" t="str">
            <v>594999</v>
          </cell>
          <cell r="L1471">
            <v>-22853.05</v>
          </cell>
        </row>
        <row r="1472">
          <cell r="A1472" t="str">
            <v>GL001</v>
          </cell>
          <cell r="C1472" t="str">
            <v>595064</v>
          </cell>
          <cell r="L1472">
            <v>1900.35</v>
          </cell>
        </row>
        <row r="1473">
          <cell r="A1473" t="str">
            <v>GL001</v>
          </cell>
          <cell r="C1473" t="str">
            <v>595161</v>
          </cell>
          <cell r="L1473">
            <v>409854.31</v>
          </cell>
        </row>
        <row r="1474">
          <cell r="A1474" t="str">
            <v>GL001</v>
          </cell>
          <cell r="C1474" t="str">
            <v>595164</v>
          </cell>
          <cell r="L1474">
            <v>34462.269999999997</v>
          </cell>
        </row>
        <row r="1475">
          <cell r="A1475" t="str">
            <v>GL001</v>
          </cell>
          <cell r="C1475" t="str">
            <v>596067</v>
          </cell>
          <cell r="L1475">
            <v>304685.90999999997</v>
          </cell>
        </row>
        <row r="1476">
          <cell r="A1476" t="str">
            <v>GL001</v>
          </cell>
          <cell r="C1476" t="str">
            <v>597123</v>
          </cell>
          <cell r="L1476">
            <v>304964.3</v>
          </cell>
        </row>
        <row r="1477">
          <cell r="A1477" t="str">
            <v>GL001</v>
          </cell>
          <cell r="C1477" t="str">
            <v>597138</v>
          </cell>
          <cell r="L1477">
            <v>29293.17</v>
          </cell>
        </row>
        <row r="1478">
          <cell r="A1478" t="str">
            <v>GL001</v>
          </cell>
          <cell r="C1478" t="str">
            <v>598073</v>
          </cell>
          <cell r="L1478">
            <v>227331.01</v>
          </cell>
        </row>
        <row r="1479">
          <cell r="A1479" t="str">
            <v>GL001</v>
          </cell>
          <cell r="C1479" t="str">
            <v>600704</v>
          </cell>
          <cell r="L1479">
            <v>928.3</v>
          </cell>
        </row>
        <row r="1480">
          <cell r="A1480" t="str">
            <v>GL001</v>
          </cell>
          <cell r="C1480" t="str">
            <v>610707</v>
          </cell>
          <cell r="L1480">
            <v>2524.85</v>
          </cell>
        </row>
        <row r="1481">
          <cell r="A1481" t="str">
            <v>GL001</v>
          </cell>
          <cell r="C1481" t="str">
            <v>620710</v>
          </cell>
          <cell r="L1481">
            <v>24620.11</v>
          </cell>
        </row>
        <row r="1482">
          <cell r="A1482" t="str">
            <v>GL001</v>
          </cell>
          <cell r="C1482" t="str">
            <v>623713</v>
          </cell>
          <cell r="L1482">
            <v>131427.07</v>
          </cell>
        </row>
        <row r="1483">
          <cell r="A1483" t="str">
            <v>GL001</v>
          </cell>
          <cell r="C1483" t="str">
            <v>630716</v>
          </cell>
          <cell r="L1483">
            <v>9062.7900000000009</v>
          </cell>
        </row>
        <row r="1484">
          <cell r="A1484" t="str">
            <v>GL001</v>
          </cell>
          <cell r="C1484" t="str">
            <v>640719</v>
          </cell>
          <cell r="L1484">
            <v>39266.81</v>
          </cell>
        </row>
        <row r="1485">
          <cell r="A1485" t="str">
            <v>GL001</v>
          </cell>
          <cell r="C1485" t="str">
            <v>660725</v>
          </cell>
          <cell r="L1485">
            <v>806.19</v>
          </cell>
        </row>
        <row r="1486">
          <cell r="A1486" t="str">
            <v>GL001</v>
          </cell>
          <cell r="C1486" t="str">
            <v>662728</v>
          </cell>
          <cell r="L1486">
            <v>135217.68</v>
          </cell>
        </row>
        <row r="1487">
          <cell r="A1487" t="str">
            <v>GL001</v>
          </cell>
          <cell r="C1487" t="str">
            <v>672734</v>
          </cell>
          <cell r="L1487">
            <v>45761.69</v>
          </cell>
        </row>
        <row r="1488">
          <cell r="A1488" t="str">
            <v>GL001</v>
          </cell>
          <cell r="C1488" t="str">
            <v>673001</v>
          </cell>
          <cell r="L1488">
            <v>19505.349999999999</v>
          </cell>
        </row>
        <row r="1489">
          <cell r="A1489" t="str">
            <v>GL001</v>
          </cell>
          <cell r="C1489" t="str">
            <v>673011</v>
          </cell>
          <cell r="L1489">
            <v>5812.81</v>
          </cell>
        </row>
        <row r="1490">
          <cell r="A1490" t="str">
            <v>GL001</v>
          </cell>
          <cell r="C1490" t="str">
            <v>673025</v>
          </cell>
          <cell r="L1490">
            <v>1428.57</v>
          </cell>
        </row>
        <row r="1491">
          <cell r="A1491" t="str">
            <v>GL001</v>
          </cell>
          <cell r="C1491" t="str">
            <v>673737</v>
          </cell>
          <cell r="L1491">
            <v>269463.21999999997</v>
          </cell>
        </row>
        <row r="1492">
          <cell r="A1492" t="str">
            <v>GL001</v>
          </cell>
          <cell r="C1492" t="str">
            <v>673739</v>
          </cell>
          <cell r="L1492">
            <v>10080.99</v>
          </cell>
        </row>
        <row r="1493">
          <cell r="A1493" t="str">
            <v>GL001</v>
          </cell>
          <cell r="C1493" t="str">
            <v>675740</v>
          </cell>
          <cell r="L1493">
            <v>224613.18</v>
          </cell>
        </row>
        <row r="1494">
          <cell r="A1494" t="str">
            <v>GL001</v>
          </cell>
          <cell r="C1494" t="str">
            <v>680025</v>
          </cell>
          <cell r="L1494">
            <v>3639.21</v>
          </cell>
        </row>
        <row r="1495">
          <cell r="A1495" t="str">
            <v>GL001</v>
          </cell>
          <cell r="C1495" t="str">
            <v>681031</v>
          </cell>
          <cell r="L1495">
            <v>74923.08</v>
          </cell>
        </row>
        <row r="1496">
          <cell r="A1496" t="str">
            <v>GL001</v>
          </cell>
          <cell r="C1496" t="str">
            <v>682034</v>
          </cell>
          <cell r="L1496">
            <v>26366.76</v>
          </cell>
        </row>
        <row r="1497">
          <cell r="A1497" t="str">
            <v>GL001</v>
          </cell>
          <cell r="C1497" t="str">
            <v>682037</v>
          </cell>
          <cell r="L1497">
            <v>-4719</v>
          </cell>
        </row>
        <row r="1498">
          <cell r="A1498" t="str">
            <v>GL001</v>
          </cell>
          <cell r="C1498" t="str">
            <v>683036</v>
          </cell>
          <cell r="L1498">
            <v>7825.57</v>
          </cell>
        </row>
        <row r="1499">
          <cell r="A1499" t="str">
            <v>GL001</v>
          </cell>
          <cell r="C1499" t="str">
            <v>685002</v>
          </cell>
          <cell r="L1499">
            <v>5909.79</v>
          </cell>
        </row>
        <row r="1500">
          <cell r="A1500" t="str">
            <v>GL001</v>
          </cell>
          <cell r="C1500" t="str">
            <v>689000</v>
          </cell>
          <cell r="L1500">
            <v>9722.92</v>
          </cell>
        </row>
        <row r="1501">
          <cell r="A1501" t="str">
            <v>GL001</v>
          </cell>
          <cell r="C1501" t="str">
            <v>690538</v>
          </cell>
          <cell r="L1501">
            <v>7803</v>
          </cell>
        </row>
        <row r="1502">
          <cell r="A1502" t="str">
            <v>GL001</v>
          </cell>
          <cell r="C1502" t="str">
            <v>690539</v>
          </cell>
          <cell r="L1502">
            <v>76416</v>
          </cell>
        </row>
        <row r="1503">
          <cell r="A1503" t="str">
            <v>GL001</v>
          </cell>
          <cell r="C1503" t="str">
            <v>690542</v>
          </cell>
          <cell r="L1503">
            <v>17964</v>
          </cell>
        </row>
        <row r="1504">
          <cell r="A1504" t="str">
            <v>GL001</v>
          </cell>
          <cell r="C1504" t="str">
            <v>690543</v>
          </cell>
          <cell r="L1504">
            <v>77988.52</v>
          </cell>
        </row>
        <row r="1505">
          <cell r="A1505" t="str">
            <v>GL001</v>
          </cell>
          <cell r="C1505" t="str">
            <v>690557</v>
          </cell>
          <cell r="L1505">
            <v>15064.54</v>
          </cell>
        </row>
        <row r="1506">
          <cell r="A1506" t="str">
            <v>GL001</v>
          </cell>
          <cell r="C1506" t="str">
            <v>692000</v>
          </cell>
          <cell r="L1506">
            <v>25988.69</v>
          </cell>
        </row>
        <row r="1507">
          <cell r="A1507" t="str">
            <v>GL001</v>
          </cell>
          <cell r="C1507" t="str">
            <v>800000</v>
          </cell>
          <cell r="L1507">
            <v>0</v>
          </cell>
        </row>
        <row r="1508">
          <cell r="A1508" t="str">
            <v>GL001</v>
          </cell>
          <cell r="C1508" t="str">
            <v>801000</v>
          </cell>
          <cell r="L1508">
            <v>0</v>
          </cell>
        </row>
        <row r="1509">
          <cell r="A1509" t="str">
            <v>GL001</v>
          </cell>
          <cell r="C1509" t="str">
            <v>802000</v>
          </cell>
          <cell r="L1509">
            <v>0</v>
          </cell>
        </row>
        <row r="1510">
          <cell r="A1510" t="str">
            <v>GL001</v>
          </cell>
          <cell r="C1510" t="str">
            <v>805200</v>
          </cell>
          <cell r="L1510">
            <v>0</v>
          </cell>
        </row>
        <row r="1511">
          <cell r="A1511" t="str">
            <v>GL001</v>
          </cell>
          <cell r="C1511" t="str">
            <v>810000</v>
          </cell>
          <cell r="L1511">
            <v>0</v>
          </cell>
        </row>
        <row r="1512">
          <cell r="A1512" t="str">
            <v>GL001</v>
          </cell>
          <cell r="C1512" t="str">
            <v>811000</v>
          </cell>
          <cell r="L1512">
            <v>0</v>
          </cell>
        </row>
        <row r="1513">
          <cell r="A1513" t="str">
            <v>GL001</v>
          </cell>
          <cell r="C1513" t="str">
            <v>814000</v>
          </cell>
          <cell r="L1513">
            <v>0</v>
          </cell>
        </row>
        <row r="1514">
          <cell r="A1514" t="str">
            <v>GL001</v>
          </cell>
          <cell r="C1514" t="str">
            <v>825000</v>
          </cell>
          <cell r="L1514">
            <v>0</v>
          </cell>
        </row>
        <row r="1515">
          <cell r="A1515" t="str">
            <v>GL001</v>
          </cell>
          <cell r="C1515" t="str">
            <v>832000</v>
          </cell>
          <cell r="L1515">
            <v>0</v>
          </cell>
        </row>
        <row r="1516">
          <cell r="A1516" t="str">
            <v>GL001</v>
          </cell>
          <cell r="C1516" t="str">
            <v>840000</v>
          </cell>
          <cell r="L1516">
            <v>0</v>
          </cell>
        </row>
        <row r="1517">
          <cell r="A1517" t="str">
            <v>GL001</v>
          </cell>
          <cell r="C1517" t="str">
            <v>842000</v>
          </cell>
          <cell r="L1517">
            <v>0</v>
          </cell>
        </row>
        <row r="1518">
          <cell r="A1518" t="str">
            <v>GL001</v>
          </cell>
          <cell r="C1518" t="str">
            <v>843000</v>
          </cell>
          <cell r="L1518">
            <v>0</v>
          </cell>
        </row>
        <row r="1519">
          <cell r="A1519" t="str">
            <v>GL001</v>
          </cell>
          <cell r="C1519" t="str">
            <v>845000</v>
          </cell>
          <cell r="L1519">
            <v>0</v>
          </cell>
        </row>
        <row r="1520">
          <cell r="A1520" t="str">
            <v>GL001</v>
          </cell>
          <cell r="C1520" t="str">
            <v>846000</v>
          </cell>
          <cell r="L1520">
            <v>0</v>
          </cell>
        </row>
        <row r="1521">
          <cell r="A1521" t="str">
            <v>GL001</v>
          </cell>
          <cell r="C1521" t="str">
            <v>848000</v>
          </cell>
          <cell r="L1521">
            <v>0</v>
          </cell>
        </row>
        <row r="1522">
          <cell r="A1522" t="str">
            <v>GL001</v>
          </cell>
          <cell r="C1522" t="str">
            <v>891000</v>
          </cell>
          <cell r="L1522">
            <v>0</v>
          </cell>
        </row>
        <row r="1523">
          <cell r="A1523" t="str">
            <v>GL001</v>
          </cell>
          <cell r="C1523" t="str">
            <v>893000</v>
          </cell>
          <cell r="L1523">
            <v>0</v>
          </cell>
        </row>
        <row r="1524">
          <cell r="A1524" t="str">
            <v>GL001</v>
          </cell>
          <cell r="C1524" t="str">
            <v>894000</v>
          </cell>
          <cell r="L1524">
            <v>0</v>
          </cell>
        </row>
        <row r="1525">
          <cell r="A1525" t="str">
            <v>GL001</v>
          </cell>
          <cell r="C1525" t="str">
            <v>895000</v>
          </cell>
          <cell r="L1525">
            <v>0</v>
          </cell>
        </row>
        <row r="1526">
          <cell r="A1526" t="str">
            <v>GL001</v>
          </cell>
          <cell r="C1526" t="str">
            <v>898000</v>
          </cell>
          <cell r="L1526">
            <v>0</v>
          </cell>
        </row>
        <row r="1527">
          <cell r="A1527" t="str">
            <v>GL001</v>
          </cell>
          <cell r="C1527" t="str">
            <v>901001</v>
          </cell>
          <cell r="L1527">
            <v>453758.38</v>
          </cell>
        </row>
        <row r="1528">
          <cell r="A1528" t="str">
            <v>GL001</v>
          </cell>
          <cell r="C1528" t="str">
            <v>901002</v>
          </cell>
          <cell r="L1528">
            <v>21247.81</v>
          </cell>
        </row>
        <row r="1529">
          <cell r="A1529" t="str">
            <v>GL001</v>
          </cell>
          <cell r="C1529" t="str">
            <v>901011</v>
          </cell>
          <cell r="L1529">
            <v>20928.97</v>
          </cell>
        </row>
        <row r="1530">
          <cell r="A1530" t="str">
            <v>GL001</v>
          </cell>
          <cell r="C1530" t="str">
            <v>901025</v>
          </cell>
          <cell r="L1530">
            <v>706.85</v>
          </cell>
        </row>
        <row r="1531">
          <cell r="A1531" t="str">
            <v>GL001</v>
          </cell>
          <cell r="C1531" t="str">
            <v>901042</v>
          </cell>
          <cell r="L1531">
            <v>10194.709999999999</v>
          </cell>
        </row>
        <row r="1532">
          <cell r="A1532" t="str">
            <v>GL001</v>
          </cell>
          <cell r="C1532" t="str">
            <v>901201</v>
          </cell>
          <cell r="L1532">
            <v>68915.59</v>
          </cell>
        </row>
        <row r="1533">
          <cell r="A1533" t="str">
            <v>GL001</v>
          </cell>
          <cell r="C1533" t="str">
            <v>902005</v>
          </cell>
          <cell r="L1533">
            <v>15074.25</v>
          </cell>
        </row>
        <row r="1534">
          <cell r="A1534" t="str">
            <v>GL001</v>
          </cell>
          <cell r="C1534" t="str">
            <v>902007</v>
          </cell>
          <cell r="L1534">
            <v>1972859.71</v>
          </cell>
        </row>
        <row r="1535">
          <cell r="A1535" t="str">
            <v>GL001</v>
          </cell>
          <cell r="C1535" t="str">
            <v>903013</v>
          </cell>
          <cell r="L1535">
            <v>3815.7</v>
          </cell>
        </row>
        <row r="1536">
          <cell r="A1536" t="str">
            <v>GL001</v>
          </cell>
          <cell r="C1536" t="str">
            <v>903016</v>
          </cell>
          <cell r="L1536">
            <v>219768.33</v>
          </cell>
        </row>
        <row r="1537">
          <cell r="A1537" t="str">
            <v>GL001</v>
          </cell>
          <cell r="C1537" t="str">
            <v>903022</v>
          </cell>
          <cell r="L1537">
            <v>1710676.49</v>
          </cell>
        </row>
        <row r="1538">
          <cell r="A1538" t="str">
            <v>GL001</v>
          </cell>
          <cell r="C1538" t="str">
            <v>903023</v>
          </cell>
          <cell r="L1538">
            <v>82265.72</v>
          </cell>
        </row>
        <row r="1539">
          <cell r="A1539" t="str">
            <v>GL001</v>
          </cell>
          <cell r="C1539" t="str">
            <v>903028</v>
          </cell>
          <cell r="L1539">
            <v>200904.07</v>
          </cell>
        </row>
        <row r="1540">
          <cell r="A1540" t="str">
            <v>GL001</v>
          </cell>
          <cell r="C1540" t="str">
            <v>903046</v>
          </cell>
          <cell r="L1540">
            <v>718.13</v>
          </cell>
        </row>
        <row r="1541">
          <cell r="A1541" t="str">
            <v>GL001</v>
          </cell>
          <cell r="C1541" t="str">
            <v>903110</v>
          </cell>
          <cell r="L1541">
            <v>1251489.45</v>
          </cell>
        </row>
        <row r="1542">
          <cell r="A1542" t="str">
            <v>GL001</v>
          </cell>
          <cell r="C1542" t="str">
            <v>903146</v>
          </cell>
          <cell r="L1542">
            <v>136573.31</v>
          </cell>
        </row>
        <row r="1543">
          <cell r="A1543" t="str">
            <v>GL001</v>
          </cell>
          <cell r="C1543" t="str">
            <v>903148</v>
          </cell>
          <cell r="L1543">
            <v>5254.36</v>
          </cell>
        </row>
        <row r="1544">
          <cell r="A1544" t="str">
            <v>GL001</v>
          </cell>
          <cell r="C1544" t="str">
            <v>903150</v>
          </cell>
          <cell r="L1544">
            <v>196976.68</v>
          </cell>
        </row>
        <row r="1545">
          <cell r="A1545" t="str">
            <v>GL001</v>
          </cell>
          <cell r="C1545" t="str">
            <v>903151</v>
          </cell>
          <cell r="L1545">
            <v>116675.77</v>
          </cell>
        </row>
        <row r="1546">
          <cell r="A1546" t="str">
            <v>GL001</v>
          </cell>
          <cell r="C1546" t="str">
            <v>904037</v>
          </cell>
          <cell r="L1546">
            <v>1400394.5</v>
          </cell>
        </row>
        <row r="1547">
          <cell r="A1547" t="str">
            <v>GL001</v>
          </cell>
          <cell r="C1547" t="str">
            <v>905023</v>
          </cell>
          <cell r="L1547">
            <v>82893.63</v>
          </cell>
        </row>
        <row r="1548">
          <cell r="A1548" t="str">
            <v>GL001</v>
          </cell>
          <cell r="C1548" t="str">
            <v>905031</v>
          </cell>
          <cell r="L1548">
            <v>6107.51</v>
          </cell>
        </row>
        <row r="1549">
          <cell r="A1549" t="str">
            <v>GL001</v>
          </cell>
          <cell r="C1549" t="str">
            <v>905032</v>
          </cell>
          <cell r="L1549">
            <v>19235.18</v>
          </cell>
        </row>
        <row r="1550">
          <cell r="A1550" t="str">
            <v>GL001</v>
          </cell>
          <cell r="C1550" t="str">
            <v>905042</v>
          </cell>
          <cell r="L1550">
            <v>482.71</v>
          </cell>
        </row>
        <row r="1551">
          <cell r="A1551" t="str">
            <v>GL001</v>
          </cell>
          <cell r="C1551" t="str">
            <v>905045</v>
          </cell>
          <cell r="L1551">
            <v>63714.04</v>
          </cell>
        </row>
        <row r="1552">
          <cell r="A1552" t="str">
            <v>GL001</v>
          </cell>
          <cell r="C1552" t="str">
            <v>907101</v>
          </cell>
          <cell r="L1552">
            <v>136054.43</v>
          </cell>
        </row>
        <row r="1553">
          <cell r="A1553" t="str">
            <v>GL001</v>
          </cell>
          <cell r="C1553" t="str">
            <v>908011</v>
          </cell>
          <cell r="L1553">
            <v>288.68</v>
          </cell>
        </row>
        <row r="1554">
          <cell r="A1554" t="str">
            <v>GL001</v>
          </cell>
          <cell r="C1554" t="str">
            <v>908043</v>
          </cell>
          <cell r="L1554">
            <v>127574.51</v>
          </cell>
        </row>
        <row r="1555">
          <cell r="A1555" t="str">
            <v>GL001</v>
          </cell>
          <cell r="C1555" t="str">
            <v>908046</v>
          </cell>
          <cell r="L1555">
            <v>672.22</v>
          </cell>
        </row>
        <row r="1556">
          <cell r="A1556" t="str">
            <v>GL001</v>
          </cell>
          <cell r="C1556" t="str">
            <v>908101</v>
          </cell>
          <cell r="L1556">
            <v>395086.61</v>
          </cell>
        </row>
        <row r="1557">
          <cell r="A1557" t="str">
            <v>GL001</v>
          </cell>
          <cell r="C1557" t="str">
            <v>908103</v>
          </cell>
          <cell r="L1557">
            <v>1313708.0900000001</v>
          </cell>
        </row>
        <row r="1558">
          <cell r="A1558" t="str">
            <v>GL001</v>
          </cell>
          <cell r="C1558" t="str">
            <v>908104</v>
          </cell>
          <cell r="L1558">
            <v>41102.129999999997</v>
          </cell>
        </row>
        <row r="1559">
          <cell r="A1559" t="str">
            <v>GL001</v>
          </cell>
          <cell r="C1559" t="str">
            <v>908106</v>
          </cell>
          <cell r="L1559">
            <v>525619.05000000005</v>
          </cell>
        </row>
        <row r="1560">
          <cell r="A1560" t="str">
            <v>GL001</v>
          </cell>
          <cell r="C1560" t="str">
            <v>908107</v>
          </cell>
          <cell r="L1560">
            <v>243904.28</v>
          </cell>
        </row>
        <row r="1561">
          <cell r="A1561" t="str">
            <v>GL001</v>
          </cell>
          <cell r="C1561" t="str">
            <v>908114</v>
          </cell>
          <cell r="L1561">
            <v>-168.28</v>
          </cell>
        </row>
        <row r="1562">
          <cell r="A1562" t="str">
            <v>GL001</v>
          </cell>
          <cell r="C1562" t="str">
            <v>908116</v>
          </cell>
          <cell r="L1562">
            <v>140960.62</v>
          </cell>
        </row>
        <row r="1563">
          <cell r="A1563" t="str">
            <v>GL001</v>
          </cell>
          <cell r="C1563" t="str">
            <v>908117</v>
          </cell>
          <cell r="L1563">
            <v>180849.23</v>
          </cell>
        </row>
        <row r="1564">
          <cell r="A1564" t="str">
            <v>GL001</v>
          </cell>
          <cell r="C1564" t="str">
            <v>908120</v>
          </cell>
          <cell r="L1564">
            <v>56453.01</v>
          </cell>
        </row>
        <row r="1565">
          <cell r="A1565" t="str">
            <v>GL001</v>
          </cell>
          <cell r="C1565" t="str">
            <v>908123</v>
          </cell>
          <cell r="L1565">
            <v>5003.0600000000004</v>
          </cell>
        </row>
        <row r="1566">
          <cell r="A1566" t="str">
            <v>GL001</v>
          </cell>
          <cell r="C1566" t="str">
            <v>908124</v>
          </cell>
          <cell r="L1566">
            <v>5010.38</v>
          </cell>
        </row>
        <row r="1567">
          <cell r="A1567" t="str">
            <v>GL001</v>
          </cell>
          <cell r="C1567" t="str">
            <v>909116</v>
          </cell>
          <cell r="L1567">
            <v>2000</v>
          </cell>
        </row>
        <row r="1568">
          <cell r="A1568" t="str">
            <v>GL001</v>
          </cell>
          <cell r="C1568" t="str">
            <v>909231</v>
          </cell>
          <cell r="L1568">
            <v>53745</v>
          </cell>
        </row>
        <row r="1569">
          <cell r="A1569" t="str">
            <v>GL001</v>
          </cell>
          <cell r="C1569" t="str">
            <v>909232</v>
          </cell>
          <cell r="L1569">
            <v>84104.45</v>
          </cell>
        </row>
        <row r="1570">
          <cell r="A1570" t="str">
            <v>GL001</v>
          </cell>
          <cell r="C1570" t="str">
            <v>909233</v>
          </cell>
          <cell r="L1570">
            <v>40270.71</v>
          </cell>
        </row>
        <row r="1571">
          <cell r="A1571" t="str">
            <v>GL001</v>
          </cell>
          <cell r="C1571" t="str">
            <v>909236</v>
          </cell>
          <cell r="L1571">
            <v>8020</v>
          </cell>
        </row>
        <row r="1572">
          <cell r="A1572" t="str">
            <v>GL001</v>
          </cell>
          <cell r="C1572" t="str">
            <v>910008</v>
          </cell>
          <cell r="L1572">
            <v>11033.57</v>
          </cell>
        </row>
        <row r="1573">
          <cell r="A1573" t="str">
            <v>GL001</v>
          </cell>
          <cell r="C1573" t="str">
            <v>912002</v>
          </cell>
          <cell r="L1573">
            <v>7846.71</v>
          </cell>
        </row>
        <row r="1574">
          <cell r="A1574" t="str">
            <v>GL001</v>
          </cell>
          <cell r="C1574" t="str">
            <v>912011</v>
          </cell>
          <cell r="L1574">
            <v>10388.14</v>
          </cell>
        </row>
        <row r="1575">
          <cell r="A1575" t="str">
            <v>GL001</v>
          </cell>
          <cell r="C1575" t="str">
            <v>912025</v>
          </cell>
          <cell r="L1575">
            <v>126623.4</v>
          </cell>
        </row>
        <row r="1576">
          <cell r="A1576" t="str">
            <v>GL001</v>
          </cell>
          <cell r="C1576" t="str">
            <v>912113</v>
          </cell>
          <cell r="L1576">
            <v>8814.73</v>
          </cell>
        </row>
        <row r="1577">
          <cell r="A1577" t="str">
            <v>GL001</v>
          </cell>
          <cell r="C1577" t="str">
            <v>916046</v>
          </cell>
          <cell r="L1577">
            <v>100.95</v>
          </cell>
        </row>
        <row r="1578">
          <cell r="A1578" t="str">
            <v>GL001</v>
          </cell>
          <cell r="C1578" t="str">
            <v>920101</v>
          </cell>
          <cell r="L1578">
            <v>3151443.14</v>
          </cell>
        </row>
        <row r="1579">
          <cell r="A1579" t="str">
            <v>GL001</v>
          </cell>
          <cell r="C1579" t="str">
            <v>920103</v>
          </cell>
          <cell r="L1579">
            <v>2183136.81</v>
          </cell>
        </row>
        <row r="1580">
          <cell r="A1580" t="str">
            <v>GL001</v>
          </cell>
          <cell r="C1580" t="str">
            <v>920104</v>
          </cell>
          <cell r="L1580">
            <v>741204.31</v>
          </cell>
        </row>
        <row r="1581">
          <cell r="A1581" t="str">
            <v>GL001</v>
          </cell>
          <cell r="C1581" t="str">
            <v>920201</v>
          </cell>
          <cell r="L1581">
            <v>591150.75</v>
          </cell>
        </row>
        <row r="1582">
          <cell r="A1582" t="str">
            <v>GL001</v>
          </cell>
          <cell r="C1582" t="str">
            <v>920261</v>
          </cell>
          <cell r="L1582">
            <v>537058.03</v>
          </cell>
        </row>
        <row r="1583">
          <cell r="A1583" t="str">
            <v>GL001</v>
          </cell>
          <cell r="C1583" t="str">
            <v>920264</v>
          </cell>
          <cell r="L1583">
            <v>153469.28</v>
          </cell>
        </row>
        <row r="1584">
          <cell r="A1584" t="str">
            <v>GL001</v>
          </cell>
          <cell r="C1584" t="str">
            <v>920301</v>
          </cell>
          <cell r="L1584">
            <v>526094.93000000005</v>
          </cell>
        </row>
        <row r="1585">
          <cell r="A1585" t="str">
            <v>GL001</v>
          </cell>
          <cell r="C1585" t="str">
            <v>920449</v>
          </cell>
          <cell r="L1585">
            <v>757407.36</v>
          </cell>
        </row>
        <row r="1586">
          <cell r="A1586" t="str">
            <v>GL001</v>
          </cell>
          <cell r="C1586" t="str">
            <v>920450</v>
          </cell>
          <cell r="L1586">
            <v>1863009.93</v>
          </cell>
        </row>
        <row r="1587">
          <cell r="A1587" t="str">
            <v>GL001</v>
          </cell>
          <cell r="C1587" t="str">
            <v>920455</v>
          </cell>
          <cell r="L1587">
            <v>1570</v>
          </cell>
        </row>
        <row r="1588">
          <cell r="A1588" t="str">
            <v>GL001</v>
          </cell>
          <cell r="C1588" t="str">
            <v>920501</v>
          </cell>
          <cell r="L1588">
            <v>263094.98</v>
          </cell>
        </row>
        <row r="1589">
          <cell r="A1589" t="str">
            <v>GL001</v>
          </cell>
          <cell r="C1589" t="str">
            <v>920503</v>
          </cell>
          <cell r="L1589">
            <v>155218.76999999999</v>
          </cell>
        </row>
        <row r="1590">
          <cell r="A1590" t="str">
            <v>GL001</v>
          </cell>
          <cell r="C1590" t="str">
            <v>920504</v>
          </cell>
          <cell r="L1590">
            <v>241053.09</v>
          </cell>
        </row>
        <row r="1591">
          <cell r="A1591" t="str">
            <v>GL001</v>
          </cell>
          <cell r="C1591" t="str">
            <v>920505</v>
          </cell>
          <cell r="L1591">
            <v>67635.39</v>
          </cell>
        </row>
        <row r="1592">
          <cell r="A1592" t="str">
            <v>GL001</v>
          </cell>
          <cell r="C1592" t="str">
            <v>920601</v>
          </cell>
          <cell r="L1592">
            <v>137981.75</v>
          </cell>
        </row>
        <row r="1593">
          <cell r="A1593" t="str">
            <v>GL001</v>
          </cell>
          <cell r="C1593" t="str">
            <v>920615</v>
          </cell>
          <cell r="L1593">
            <v>128423.75</v>
          </cell>
        </row>
        <row r="1594">
          <cell r="A1594" t="str">
            <v>GL001</v>
          </cell>
          <cell r="C1594" t="str">
            <v>920666</v>
          </cell>
          <cell r="L1594">
            <v>19960.650000000001</v>
          </cell>
        </row>
        <row r="1595">
          <cell r="A1595" t="str">
            <v>GL001</v>
          </cell>
          <cell r="C1595" t="str">
            <v>920669</v>
          </cell>
          <cell r="L1595">
            <v>57791.46</v>
          </cell>
        </row>
        <row r="1596">
          <cell r="A1596" t="str">
            <v>GL001</v>
          </cell>
          <cell r="C1596" t="str">
            <v>920701</v>
          </cell>
          <cell r="L1596">
            <v>1515503.02</v>
          </cell>
        </row>
        <row r="1597">
          <cell r="A1597" t="str">
            <v>GL001</v>
          </cell>
          <cell r="C1597" t="str">
            <v>920703</v>
          </cell>
          <cell r="L1597">
            <v>469451.02</v>
          </cell>
        </row>
        <row r="1598">
          <cell r="A1598" t="str">
            <v>GL001</v>
          </cell>
          <cell r="C1598" t="str">
            <v>920721</v>
          </cell>
          <cell r="L1598">
            <v>108837.56</v>
          </cell>
        </row>
        <row r="1599">
          <cell r="A1599" t="str">
            <v>GL001</v>
          </cell>
          <cell r="C1599" t="str">
            <v>920750</v>
          </cell>
          <cell r="L1599">
            <v>77087.94</v>
          </cell>
        </row>
        <row r="1600">
          <cell r="A1600" t="str">
            <v>GL001</v>
          </cell>
          <cell r="C1600" t="str">
            <v>920881</v>
          </cell>
          <cell r="L1600">
            <v>291056.2</v>
          </cell>
        </row>
        <row r="1601">
          <cell r="A1601" t="str">
            <v>GL001</v>
          </cell>
          <cell r="C1601" t="str">
            <v>920882</v>
          </cell>
          <cell r="L1601">
            <v>142413.34</v>
          </cell>
        </row>
        <row r="1602">
          <cell r="A1602" t="str">
            <v>GL001</v>
          </cell>
          <cell r="C1602" t="str">
            <v>920883</v>
          </cell>
          <cell r="L1602">
            <v>750.46</v>
          </cell>
        </row>
        <row r="1603">
          <cell r="A1603" t="str">
            <v>GL001</v>
          </cell>
          <cell r="C1603" t="str">
            <v>921050</v>
          </cell>
          <cell r="L1603">
            <v>-2625.48</v>
          </cell>
        </row>
        <row r="1604">
          <cell r="A1604" t="str">
            <v>GL001</v>
          </cell>
          <cell r="C1604" t="str">
            <v>921102</v>
          </cell>
          <cell r="L1604">
            <v>203746.73</v>
          </cell>
        </row>
        <row r="1605">
          <cell r="A1605" t="str">
            <v>GL001</v>
          </cell>
          <cell r="C1605" t="str">
            <v>921103</v>
          </cell>
          <cell r="L1605">
            <v>10126.01</v>
          </cell>
        </row>
        <row r="1606">
          <cell r="A1606" t="str">
            <v>GL001</v>
          </cell>
          <cell r="C1606" t="str">
            <v>921104</v>
          </cell>
          <cell r="L1606">
            <v>9074.49</v>
          </cell>
        </row>
        <row r="1607">
          <cell r="A1607" t="str">
            <v>GL001</v>
          </cell>
          <cell r="C1607" t="str">
            <v>921202</v>
          </cell>
          <cell r="L1607">
            <v>162086.84</v>
          </cell>
        </row>
        <row r="1608">
          <cell r="A1608" t="str">
            <v>GL001</v>
          </cell>
          <cell r="C1608" t="str">
            <v>921211</v>
          </cell>
          <cell r="L1608">
            <v>41587.660000000003</v>
          </cell>
        </row>
        <row r="1609">
          <cell r="A1609" t="str">
            <v>GL001</v>
          </cell>
          <cell r="C1609" t="str">
            <v>921225</v>
          </cell>
          <cell r="L1609">
            <v>704.86</v>
          </cell>
        </row>
        <row r="1610">
          <cell r="A1610" t="str">
            <v>GL001</v>
          </cell>
          <cell r="C1610" t="str">
            <v>921246</v>
          </cell>
          <cell r="L1610">
            <v>27788.080000000002</v>
          </cell>
        </row>
        <row r="1611">
          <cell r="A1611" t="str">
            <v>GL001</v>
          </cell>
          <cell r="C1611" t="str">
            <v>921300</v>
          </cell>
          <cell r="L1611">
            <v>1344.61</v>
          </cell>
        </row>
        <row r="1612">
          <cell r="A1612" t="str">
            <v>GL001</v>
          </cell>
          <cell r="C1612" t="str">
            <v>921301</v>
          </cell>
          <cell r="L1612">
            <v>35831.760000000002</v>
          </cell>
        </row>
        <row r="1613">
          <cell r="A1613" t="str">
            <v>GL001</v>
          </cell>
          <cell r="C1613" t="str">
            <v>921305</v>
          </cell>
          <cell r="L1613">
            <v>573.61</v>
          </cell>
        </row>
        <row r="1614">
          <cell r="A1614" t="str">
            <v>GL001</v>
          </cell>
          <cell r="C1614" t="str">
            <v>921306</v>
          </cell>
          <cell r="L1614">
            <v>3411.56</v>
          </cell>
        </row>
        <row r="1615">
          <cell r="A1615" t="str">
            <v>GL001</v>
          </cell>
          <cell r="C1615" t="str">
            <v>921311</v>
          </cell>
          <cell r="L1615">
            <v>5684.22</v>
          </cell>
        </row>
        <row r="1616">
          <cell r="A1616" t="str">
            <v>GL001</v>
          </cell>
          <cell r="C1616" t="str">
            <v>921325</v>
          </cell>
          <cell r="L1616">
            <v>9227.73</v>
          </cell>
        </row>
        <row r="1617">
          <cell r="A1617" t="str">
            <v>GL001</v>
          </cell>
          <cell r="C1617" t="str">
            <v>921402</v>
          </cell>
          <cell r="L1617">
            <v>42.84</v>
          </cell>
        </row>
        <row r="1618">
          <cell r="A1618" t="str">
            <v>GL001</v>
          </cell>
          <cell r="C1618" t="str">
            <v>921403</v>
          </cell>
          <cell r="L1618">
            <v>9628.5499999999993</v>
          </cell>
        </row>
        <row r="1619">
          <cell r="A1619" t="str">
            <v>GL001</v>
          </cell>
          <cell r="C1619" t="str">
            <v>921411</v>
          </cell>
          <cell r="L1619">
            <v>39234</v>
          </cell>
        </row>
        <row r="1620">
          <cell r="A1620" t="str">
            <v>GL001</v>
          </cell>
          <cell r="C1620" t="str">
            <v>921446</v>
          </cell>
          <cell r="L1620">
            <v>31303.08</v>
          </cell>
        </row>
        <row r="1621">
          <cell r="A1621" t="str">
            <v>GL001</v>
          </cell>
          <cell r="C1621" t="str">
            <v>921449</v>
          </cell>
          <cell r="L1621">
            <v>7273.26</v>
          </cell>
        </row>
        <row r="1622">
          <cell r="A1622" t="str">
            <v>GL001</v>
          </cell>
          <cell r="C1622" t="str">
            <v>921450</v>
          </cell>
          <cell r="L1622">
            <v>2339.8200000000002</v>
          </cell>
        </row>
        <row r="1623">
          <cell r="A1623" t="str">
            <v>GL001</v>
          </cell>
          <cell r="C1623" t="str">
            <v>921469</v>
          </cell>
          <cell r="L1623">
            <v>10926.3</v>
          </cell>
        </row>
        <row r="1624">
          <cell r="A1624" t="str">
            <v>GL001</v>
          </cell>
          <cell r="C1624" t="str">
            <v>921470</v>
          </cell>
          <cell r="L1624">
            <v>291934.64</v>
          </cell>
        </row>
        <row r="1625">
          <cell r="A1625" t="str">
            <v>GL001</v>
          </cell>
          <cell r="C1625" t="str">
            <v>921471</v>
          </cell>
          <cell r="L1625">
            <v>36146.07</v>
          </cell>
        </row>
        <row r="1626">
          <cell r="A1626" t="str">
            <v>GL001</v>
          </cell>
          <cell r="C1626" t="str">
            <v>921473</v>
          </cell>
          <cell r="L1626">
            <v>24604.32</v>
          </cell>
        </row>
        <row r="1627">
          <cell r="A1627" t="str">
            <v>GL001</v>
          </cell>
          <cell r="C1627" t="str">
            <v>921474</v>
          </cell>
          <cell r="L1627">
            <v>1230843.1599999999</v>
          </cell>
        </row>
        <row r="1628">
          <cell r="A1628" t="str">
            <v>GL001</v>
          </cell>
          <cell r="C1628" t="str">
            <v>921475</v>
          </cell>
          <cell r="L1628">
            <v>27528</v>
          </cell>
        </row>
        <row r="1629">
          <cell r="A1629" t="str">
            <v>GL001</v>
          </cell>
          <cell r="C1629" t="str">
            <v>921484</v>
          </cell>
          <cell r="L1629">
            <v>58.98</v>
          </cell>
        </row>
        <row r="1630">
          <cell r="A1630" t="str">
            <v>GL001</v>
          </cell>
          <cell r="C1630" t="str">
            <v>921489</v>
          </cell>
          <cell r="L1630">
            <v>4463.9399999999996</v>
          </cell>
        </row>
        <row r="1631">
          <cell r="A1631" t="str">
            <v>GL001</v>
          </cell>
          <cell r="C1631" t="str">
            <v>921502</v>
          </cell>
          <cell r="L1631">
            <v>41348.28</v>
          </cell>
        </row>
        <row r="1632">
          <cell r="A1632" t="str">
            <v>GL001</v>
          </cell>
          <cell r="C1632" t="str">
            <v>921506</v>
          </cell>
          <cell r="L1632">
            <v>12817.57</v>
          </cell>
        </row>
        <row r="1633">
          <cell r="A1633" t="str">
            <v>GL001</v>
          </cell>
          <cell r="C1633" t="str">
            <v>921511</v>
          </cell>
          <cell r="L1633">
            <v>896.08</v>
          </cell>
        </row>
        <row r="1634">
          <cell r="A1634" t="str">
            <v>GL001</v>
          </cell>
          <cell r="C1634" t="str">
            <v>921516</v>
          </cell>
          <cell r="L1634">
            <v>9118.86</v>
          </cell>
        </row>
        <row r="1635">
          <cell r="A1635" t="str">
            <v>GL001</v>
          </cell>
          <cell r="C1635" t="str">
            <v>921602</v>
          </cell>
          <cell r="L1635">
            <v>37163.879999999997</v>
          </cell>
        </row>
        <row r="1636">
          <cell r="A1636" t="str">
            <v>GL001</v>
          </cell>
          <cell r="C1636" t="str">
            <v>921603</v>
          </cell>
          <cell r="L1636">
            <v>1515.88</v>
          </cell>
        </row>
        <row r="1637">
          <cell r="A1637" t="str">
            <v>GL001</v>
          </cell>
          <cell r="C1637" t="str">
            <v>921611</v>
          </cell>
          <cell r="L1637">
            <v>801.97</v>
          </cell>
        </row>
        <row r="1638">
          <cell r="A1638" t="str">
            <v>GL001</v>
          </cell>
          <cell r="C1638" t="str">
            <v>921620</v>
          </cell>
          <cell r="L1638">
            <v>2626.77</v>
          </cell>
        </row>
        <row r="1639">
          <cell r="A1639" t="str">
            <v>GL001</v>
          </cell>
          <cell r="C1639" t="str">
            <v>921625</v>
          </cell>
          <cell r="L1639">
            <v>163.99</v>
          </cell>
        </row>
        <row r="1640">
          <cell r="A1640" t="str">
            <v>GL001</v>
          </cell>
          <cell r="C1640" t="str">
            <v>921639</v>
          </cell>
          <cell r="L1640">
            <v>75170.880000000005</v>
          </cell>
        </row>
        <row r="1641">
          <cell r="A1641" t="str">
            <v>GL001</v>
          </cell>
          <cell r="C1641" t="str">
            <v>921648</v>
          </cell>
          <cell r="L1641">
            <v>11974.75</v>
          </cell>
        </row>
        <row r="1642">
          <cell r="A1642" t="str">
            <v>GL001</v>
          </cell>
          <cell r="C1642" t="str">
            <v>921654</v>
          </cell>
          <cell r="L1642">
            <v>17667.18</v>
          </cell>
        </row>
        <row r="1643">
          <cell r="A1643" t="str">
            <v>GL001</v>
          </cell>
          <cell r="C1643" t="str">
            <v>921667</v>
          </cell>
          <cell r="L1643">
            <v>25596.23</v>
          </cell>
        </row>
        <row r="1644">
          <cell r="A1644" t="str">
            <v>GL001</v>
          </cell>
          <cell r="C1644" t="str">
            <v>921700</v>
          </cell>
          <cell r="L1644">
            <v>0</v>
          </cell>
        </row>
        <row r="1645">
          <cell r="A1645" t="str">
            <v>GL001</v>
          </cell>
          <cell r="C1645" t="str">
            <v>921702</v>
          </cell>
          <cell r="L1645">
            <v>114879.63</v>
          </cell>
        </row>
        <row r="1646">
          <cell r="A1646" t="str">
            <v>GL001</v>
          </cell>
          <cell r="C1646" t="str">
            <v>921703</v>
          </cell>
          <cell r="L1646">
            <v>710.01</v>
          </cell>
        </row>
        <row r="1647">
          <cell r="A1647" t="str">
            <v>GL001</v>
          </cell>
          <cell r="C1647" t="str">
            <v>921711</v>
          </cell>
          <cell r="L1647">
            <v>22980.400000000001</v>
          </cell>
        </row>
        <row r="1648">
          <cell r="A1648" t="str">
            <v>GL001</v>
          </cell>
          <cell r="C1648" t="str">
            <v>921712</v>
          </cell>
          <cell r="L1648">
            <v>667.65</v>
          </cell>
        </row>
        <row r="1649">
          <cell r="A1649" t="str">
            <v>GL001</v>
          </cell>
          <cell r="C1649" t="str">
            <v>921717</v>
          </cell>
          <cell r="L1649">
            <v>-1530.63</v>
          </cell>
        </row>
        <row r="1650">
          <cell r="A1650" t="str">
            <v>GL001</v>
          </cell>
          <cell r="C1650" t="str">
            <v>921720</v>
          </cell>
          <cell r="L1650">
            <v>25346.34</v>
          </cell>
        </row>
        <row r="1651">
          <cell r="A1651" t="str">
            <v>GL001</v>
          </cell>
          <cell r="C1651" t="str">
            <v>921721</v>
          </cell>
          <cell r="L1651">
            <v>51357.16</v>
          </cell>
        </row>
        <row r="1652">
          <cell r="A1652" t="str">
            <v>GL001</v>
          </cell>
          <cell r="C1652" t="str">
            <v>921722</v>
          </cell>
          <cell r="L1652">
            <v>11817.04</v>
          </cell>
        </row>
        <row r="1653">
          <cell r="A1653" t="str">
            <v>GL001</v>
          </cell>
          <cell r="C1653" t="str">
            <v>921750</v>
          </cell>
          <cell r="L1653">
            <v>15643.09</v>
          </cell>
        </row>
        <row r="1654">
          <cell r="A1654" t="str">
            <v>GL001</v>
          </cell>
          <cell r="C1654" t="str">
            <v>921775</v>
          </cell>
          <cell r="L1654">
            <v>15406.15</v>
          </cell>
        </row>
        <row r="1655">
          <cell r="A1655" t="str">
            <v>GL001</v>
          </cell>
          <cell r="C1655" t="str">
            <v>921776</v>
          </cell>
          <cell r="L1655">
            <v>3690.44</v>
          </cell>
        </row>
        <row r="1656">
          <cell r="A1656" t="str">
            <v>GL001</v>
          </cell>
          <cell r="C1656" t="str">
            <v>921881</v>
          </cell>
          <cell r="L1656">
            <v>38692.949999999997</v>
          </cell>
        </row>
        <row r="1657">
          <cell r="A1657" t="str">
            <v>GL001</v>
          </cell>
          <cell r="C1657" t="str">
            <v>921885</v>
          </cell>
          <cell r="L1657">
            <v>900112.27</v>
          </cell>
        </row>
        <row r="1658">
          <cell r="A1658" t="str">
            <v>GL001</v>
          </cell>
          <cell r="C1658" t="str">
            <v>922000</v>
          </cell>
          <cell r="L1658">
            <v>-1841034.19</v>
          </cell>
        </row>
        <row r="1659">
          <cell r="A1659" t="str">
            <v>GL001</v>
          </cell>
          <cell r="C1659" t="str">
            <v>922101</v>
          </cell>
          <cell r="L1659">
            <v>-1114290.71</v>
          </cell>
        </row>
        <row r="1660">
          <cell r="A1660" t="str">
            <v>GL001</v>
          </cell>
          <cell r="C1660" t="str">
            <v>922185</v>
          </cell>
          <cell r="L1660">
            <v>-189951.89</v>
          </cell>
        </row>
        <row r="1661">
          <cell r="A1661" t="str">
            <v>GL001</v>
          </cell>
          <cell r="C1661" t="str">
            <v>923045</v>
          </cell>
          <cell r="L1661">
            <v>1600166.28</v>
          </cell>
        </row>
        <row r="1662">
          <cell r="A1662" t="str">
            <v>GL001</v>
          </cell>
          <cell r="C1662" t="str">
            <v>923046</v>
          </cell>
          <cell r="L1662">
            <v>38791.620000000003</v>
          </cell>
        </row>
        <row r="1663">
          <cell r="A1663" t="str">
            <v>GL001</v>
          </cell>
          <cell r="C1663" t="str">
            <v>923047</v>
          </cell>
          <cell r="L1663">
            <v>460010</v>
          </cell>
        </row>
        <row r="1664">
          <cell r="A1664" t="str">
            <v>GL001</v>
          </cell>
          <cell r="C1664" t="str">
            <v>923050</v>
          </cell>
          <cell r="L1664">
            <v>192228.08</v>
          </cell>
        </row>
        <row r="1665">
          <cell r="A1665" t="str">
            <v>GL001</v>
          </cell>
          <cell r="C1665" t="str">
            <v>923051</v>
          </cell>
          <cell r="L1665">
            <v>38311.440000000002</v>
          </cell>
        </row>
        <row r="1666">
          <cell r="A1666" t="str">
            <v>GL001</v>
          </cell>
          <cell r="C1666" t="str">
            <v>923145</v>
          </cell>
          <cell r="L1666">
            <v>43362.47</v>
          </cell>
        </row>
        <row r="1667">
          <cell r="A1667" t="str">
            <v>GL001</v>
          </cell>
          <cell r="C1667" t="str">
            <v>923177</v>
          </cell>
          <cell r="L1667">
            <v>-16.68</v>
          </cell>
        </row>
        <row r="1668">
          <cell r="A1668" t="str">
            <v>GL001</v>
          </cell>
          <cell r="C1668" t="str">
            <v>923182</v>
          </cell>
          <cell r="L1668">
            <v>15046.1</v>
          </cell>
        </row>
        <row r="1669">
          <cell r="A1669" t="str">
            <v>GL001</v>
          </cell>
          <cell r="C1669" t="str">
            <v>923509</v>
          </cell>
          <cell r="L1669">
            <v>6712.83</v>
          </cell>
        </row>
        <row r="1670">
          <cell r="A1670" t="str">
            <v>GL001</v>
          </cell>
          <cell r="C1670" t="str">
            <v>923514</v>
          </cell>
          <cell r="L1670">
            <v>75.94</v>
          </cell>
        </row>
        <row r="1671">
          <cell r="A1671" t="str">
            <v>GL001</v>
          </cell>
          <cell r="C1671" t="str">
            <v>924000</v>
          </cell>
          <cell r="L1671">
            <v>3057768.85</v>
          </cell>
        </row>
        <row r="1672">
          <cell r="A1672" t="str">
            <v>GL001</v>
          </cell>
          <cell r="C1672" t="str">
            <v>924001</v>
          </cell>
          <cell r="L1672">
            <v>6225</v>
          </cell>
        </row>
        <row r="1673">
          <cell r="A1673" t="str">
            <v>GL001</v>
          </cell>
          <cell r="C1673" t="str">
            <v>925000</v>
          </cell>
          <cell r="L1673">
            <v>1517384.86</v>
          </cell>
        </row>
        <row r="1674">
          <cell r="A1674" t="str">
            <v>GL001</v>
          </cell>
          <cell r="C1674" t="str">
            <v>926145</v>
          </cell>
          <cell r="L1674">
            <v>1818372.47</v>
          </cell>
        </row>
        <row r="1675">
          <cell r="A1675" t="str">
            <v>GL001</v>
          </cell>
          <cell r="C1675" t="str">
            <v>926146</v>
          </cell>
          <cell r="L1675">
            <v>-25681.01</v>
          </cell>
        </row>
        <row r="1676">
          <cell r="A1676" t="str">
            <v>GL001</v>
          </cell>
          <cell r="C1676" t="str">
            <v>926147</v>
          </cell>
          <cell r="L1676">
            <v>-479289</v>
          </cell>
        </row>
        <row r="1677">
          <cell r="A1677" t="str">
            <v>GL001</v>
          </cell>
          <cell r="C1677" t="str">
            <v>926148</v>
          </cell>
          <cell r="L1677">
            <v>8254023.1200000001</v>
          </cell>
        </row>
        <row r="1678">
          <cell r="A1678" t="str">
            <v>GL001</v>
          </cell>
          <cell r="C1678" t="str">
            <v>926149</v>
          </cell>
          <cell r="L1678">
            <v>620746.26</v>
          </cell>
        </row>
        <row r="1679">
          <cell r="A1679" t="str">
            <v>GL001</v>
          </cell>
          <cell r="C1679" t="str">
            <v>926197</v>
          </cell>
          <cell r="L1679">
            <v>1178364.8700000001</v>
          </cell>
        </row>
        <row r="1680">
          <cell r="A1680" t="str">
            <v>GL001</v>
          </cell>
          <cell r="C1680" t="str">
            <v>926201</v>
          </cell>
          <cell r="L1680">
            <v>161974.35</v>
          </cell>
        </row>
        <row r="1681">
          <cell r="A1681" t="str">
            <v>GL001</v>
          </cell>
          <cell r="C1681" t="str">
            <v>926202</v>
          </cell>
          <cell r="L1681">
            <v>50490.67</v>
          </cell>
        </row>
        <row r="1682">
          <cell r="A1682" t="str">
            <v>GL001</v>
          </cell>
          <cell r="C1682" t="str">
            <v>926215</v>
          </cell>
          <cell r="L1682">
            <v>123321.59</v>
          </cell>
        </row>
        <row r="1683">
          <cell r="A1683" t="str">
            <v>GL001</v>
          </cell>
          <cell r="C1683" t="str">
            <v>926216</v>
          </cell>
          <cell r="L1683">
            <v>14439.66</v>
          </cell>
        </row>
        <row r="1684">
          <cell r="A1684" t="str">
            <v>GL001</v>
          </cell>
          <cell r="C1684" t="str">
            <v>926217</v>
          </cell>
          <cell r="L1684">
            <v>2489.21</v>
          </cell>
        </row>
        <row r="1685">
          <cell r="A1685" t="str">
            <v>GL001</v>
          </cell>
          <cell r="C1685" t="str">
            <v>926218</v>
          </cell>
          <cell r="L1685">
            <v>6599.42</v>
          </cell>
        </row>
        <row r="1686">
          <cell r="A1686" t="str">
            <v>GL001</v>
          </cell>
          <cell r="C1686" t="str">
            <v>926219</v>
          </cell>
          <cell r="L1686">
            <v>82212.31</v>
          </cell>
        </row>
        <row r="1687">
          <cell r="A1687" t="str">
            <v>GL001</v>
          </cell>
          <cell r="C1687" t="str">
            <v>926222</v>
          </cell>
          <cell r="L1687">
            <v>167589.79999999999</v>
          </cell>
        </row>
        <row r="1688">
          <cell r="A1688" t="str">
            <v>GL001</v>
          </cell>
          <cell r="C1688" t="str">
            <v>926225</v>
          </cell>
          <cell r="L1688">
            <v>20513.830000000002</v>
          </cell>
        </row>
        <row r="1689">
          <cell r="A1689" t="str">
            <v>GL001</v>
          </cell>
          <cell r="C1689" t="str">
            <v>926226</v>
          </cell>
          <cell r="L1689">
            <v>70343.55</v>
          </cell>
        </row>
        <row r="1690">
          <cell r="A1690" t="str">
            <v>GL001</v>
          </cell>
          <cell r="C1690" t="str">
            <v>926227</v>
          </cell>
          <cell r="L1690">
            <v>41182.35</v>
          </cell>
        </row>
        <row r="1691">
          <cell r="A1691" t="str">
            <v>GL001</v>
          </cell>
          <cell r="C1691" t="str">
            <v>926230</v>
          </cell>
          <cell r="L1691">
            <v>-17919</v>
          </cell>
        </row>
        <row r="1692">
          <cell r="A1692" t="str">
            <v>GL001</v>
          </cell>
          <cell r="C1692" t="str">
            <v>926231</v>
          </cell>
          <cell r="L1692">
            <v>47051.1</v>
          </cell>
        </row>
        <row r="1693">
          <cell r="A1693" t="str">
            <v>GL001</v>
          </cell>
          <cell r="C1693" t="str">
            <v>926232</v>
          </cell>
          <cell r="L1693">
            <v>-38.979999999999997</v>
          </cell>
        </row>
        <row r="1694">
          <cell r="A1694" t="str">
            <v>GL001</v>
          </cell>
          <cell r="C1694" t="str">
            <v>926326</v>
          </cell>
          <cell r="L1694">
            <v>-231035</v>
          </cell>
        </row>
        <row r="1695">
          <cell r="A1695" t="str">
            <v>GL001</v>
          </cell>
          <cell r="C1695" t="str">
            <v>926327</v>
          </cell>
          <cell r="L1695">
            <v>133358.21</v>
          </cell>
        </row>
        <row r="1696">
          <cell r="A1696" t="str">
            <v>GL001</v>
          </cell>
          <cell r="C1696" t="str">
            <v>926328</v>
          </cell>
          <cell r="L1696">
            <v>1749134.4</v>
          </cell>
        </row>
        <row r="1697">
          <cell r="A1697" t="str">
            <v>GL001</v>
          </cell>
          <cell r="C1697" t="str">
            <v>926329</v>
          </cell>
          <cell r="L1697">
            <v>7441460.25</v>
          </cell>
        </row>
        <row r="1698">
          <cell r="A1698" t="str">
            <v>GL001</v>
          </cell>
          <cell r="C1698" t="str">
            <v>926437</v>
          </cell>
          <cell r="L1698">
            <v>114052.98</v>
          </cell>
        </row>
        <row r="1699">
          <cell r="A1699" t="str">
            <v>GL001</v>
          </cell>
          <cell r="C1699" t="str">
            <v>926555</v>
          </cell>
          <cell r="L1699">
            <v>1615361.77</v>
          </cell>
        </row>
        <row r="1700">
          <cell r="A1700" t="str">
            <v>GL001</v>
          </cell>
          <cell r="C1700" t="str">
            <v>928000</v>
          </cell>
          <cell r="L1700">
            <v>1208653.06</v>
          </cell>
        </row>
        <row r="1701">
          <cell r="A1701" t="str">
            <v>GL001</v>
          </cell>
          <cell r="C1701" t="str">
            <v>928003</v>
          </cell>
          <cell r="L1701">
            <v>5278.5</v>
          </cell>
        </row>
        <row r="1702">
          <cell r="A1702" t="str">
            <v>GL001</v>
          </cell>
          <cell r="C1702" t="str">
            <v>929000</v>
          </cell>
          <cell r="L1702">
            <v>-273294.90000000002</v>
          </cell>
        </row>
        <row r="1703">
          <cell r="A1703" t="str">
            <v>GL001</v>
          </cell>
          <cell r="C1703" t="str">
            <v>930104</v>
          </cell>
          <cell r="L1703">
            <v>13764.27</v>
          </cell>
        </row>
        <row r="1704">
          <cell r="A1704" t="str">
            <v>GL001</v>
          </cell>
          <cell r="C1704" t="str">
            <v>930106</v>
          </cell>
          <cell r="L1704">
            <v>244.8</v>
          </cell>
        </row>
        <row r="1705">
          <cell r="A1705" t="str">
            <v>GL001</v>
          </cell>
          <cell r="C1705" t="str">
            <v>930141</v>
          </cell>
          <cell r="L1705">
            <v>420</v>
          </cell>
        </row>
        <row r="1706">
          <cell r="A1706" t="str">
            <v>GL001</v>
          </cell>
          <cell r="C1706" t="str">
            <v>930143</v>
          </cell>
          <cell r="L1706">
            <v>0</v>
          </cell>
        </row>
        <row r="1707">
          <cell r="A1707" t="str">
            <v>GL001</v>
          </cell>
          <cell r="C1707" t="str">
            <v>930144</v>
          </cell>
          <cell r="L1707">
            <v>850</v>
          </cell>
        </row>
        <row r="1708">
          <cell r="A1708" t="str">
            <v>GL001</v>
          </cell>
          <cell r="C1708" t="str">
            <v>930210</v>
          </cell>
          <cell r="L1708">
            <v>204232.91</v>
          </cell>
        </row>
        <row r="1709">
          <cell r="A1709" t="str">
            <v>GL001</v>
          </cell>
          <cell r="C1709" t="str">
            <v>930219</v>
          </cell>
          <cell r="L1709">
            <v>8515</v>
          </cell>
        </row>
        <row r="1710">
          <cell r="A1710" t="str">
            <v>GL001</v>
          </cell>
          <cell r="C1710" t="str">
            <v>930220</v>
          </cell>
          <cell r="L1710">
            <v>2925371.08</v>
          </cell>
        </row>
        <row r="1711">
          <cell r="A1711" t="str">
            <v>GL001</v>
          </cell>
          <cell r="C1711" t="str">
            <v>930230</v>
          </cell>
          <cell r="L1711">
            <v>3443.82</v>
          </cell>
        </row>
        <row r="1712">
          <cell r="A1712" t="str">
            <v>GL001</v>
          </cell>
          <cell r="C1712" t="str">
            <v>930234</v>
          </cell>
          <cell r="L1712">
            <v>9000</v>
          </cell>
        </row>
        <row r="1713">
          <cell r="A1713" t="str">
            <v>GL001</v>
          </cell>
          <cell r="C1713" t="str">
            <v>930240</v>
          </cell>
          <cell r="L1713">
            <v>18076.64</v>
          </cell>
        </row>
        <row r="1714">
          <cell r="A1714" t="str">
            <v>GL001</v>
          </cell>
          <cell r="C1714" t="str">
            <v>930248</v>
          </cell>
          <cell r="L1714">
            <v>39389.339999999997</v>
          </cell>
        </row>
        <row r="1715">
          <cell r="A1715" t="str">
            <v>GL001</v>
          </cell>
          <cell r="C1715" t="str">
            <v>930298</v>
          </cell>
          <cell r="L1715">
            <v>8219220.3700000001</v>
          </cell>
        </row>
        <row r="1716">
          <cell r="A1716" t="str">
            <v>GL001</v>
          </cell>
          <cell r="C1716" t="str">
            <v>930299</v>
          </cell>
          <cell r="L1716">
            <v>863062.42</v>
          </cell>
        </row>
        <row r="1717">
          <cell r="A1717" t="str">
            <v>GL001</v>
          </cell>
          <cell r="C1717" t="str">
            <v>931026</v>
          </cell>
          <cell r="L1717">
            <v>1587.62</v>
          </cell>
        </row>
        <row r="1718">
          <cell r="A1718" t="str">
            <v>GL001</v>
          </cell>
          <cell r="C1718" t="str">
            <v>931281</v>
          </cell>
          <cell r="L1718">
            <v>120838.05</v>
          </cell>
        </row>
        <row r="1719">
          <cell r="A1719" t="str">
            <v>GL001</v>
          </cell>
          <cell r="C1719" t="str">
            <v>935024</v>
          </cell>
          <cell r="L1719">
            <v>234235.41</v>
          </cell>
        </row>
        <row r="1720">
          <cell r="A1720" t="str">
            <v>GL001</v>
          </cell>
          <cell r="C1720" t="str">
            <v>935026</v>
          </cell>
          <cell r="L1720">
            <v>284923.82</v>
          </cell>
        </row>
        <row r="1721">
          <cell r="A1721" t="str">
            <v>GL001</v>
          </cell>
          <cell r="C1721" t="str">
            <v>935027</v>
          </cell>
          <cell r="L1721">
            <v>926.08</v>
          </cell>
        </row>
        <row r="1722">
          <cell r="A1722" t="str">
            <v>GL001</v>
          </cell>
          <cell r="C1722" t="str">
            <v>935098</v>
          </cell>
          <cell r="L1722">
            <v>19898.47</v>
          </cell>
        </row>
        <row r="1723">
          <cell r="A1723" t="str">
            <v>GL001</v>
          </cell>
          <cell r="C1723" t="str">
            <v>935099</v>
          </cell>
          <cell r="L1723">
            <v>1.1200000000000001</v>
          </cell>
        </row>
        <row r="1724">
          <cell r="A1724" t="str">
            <v>GL001</v>
          </cell>
          <cell r="C1724" t="str">
            <v>935289</v>
          </cell>
          <cell r="L1724">
            <v>-351.29</v>
          </cell>
        </row>
        <row r="1725">
          <cell r="A1725" t="str">
            <v>GL001</v>
          </cell>
          <cell r="C1725" t="str">
            <v>935346</v>
          </cell>
          <cell r="L1725">
            <v>423.01</v>
          </cell>
        </row>
        <row r="1726">
          <cell r="A1726" t="str">
            <v>GL001</v>
          </cell>
          <cell r="C1726" t="str">
            <v>935347</v>
          </cell>
          <cell r="L1726">
            <v>-6.38</v>
          </cell>
        </row>
        <row r="1727">
          <cell r="A1727" t="str">
            <v>GL001</v>
          </cell>
          <cell r="C1727" t="str">
            <v>935389</v>
          </cell>
          <cell r="L1727">
            <v>12.03</v>
          </cell>
        </row>
        <row r="1728">
          <cell r="A1728" t="str">
            <v>GL001</v>
          </cell>
          <cell r="C1728" t="str">
            <v>935515</v>
          </cell>
          <cell r="L1728">
            <v>58446.49</v>
          </cell>
        </row>
        <row r="1729">
          <cell r="A1729" t="str">
            <v>GL001</v>
          </cell>
          <cell r="C1729" t="str">
            <v>935520</v>
          </cell>
          <cell r="L1729">
            <v>1668.64</v>
          </cell>
        </row>
        <row r="1730">
          <cell r="A1730" t="str">
            <v>GL001</v>
          </cell>
          <cell r="C1730" t="str">
            <v>935523</v>
          </cell>
          <cell r="L1730">
            <v>7651.28</v>
          </cell>
        </row>
        <row r="1731">
          <cell r="A1731" t="str">
            <v>GL001</v>
          </cell>
          <cell r="C1731" t="str">
            <v>999991</v>
          </cell>
          <cell r="L1731">
            <v>0</v>
          </cell>
        </row>
        <row r="1732">
          <cell r="A1732" t="str">
            <v>GLCOE</v>
          </cell>
          <cell r="C1732" t="str">
            <v>123102</v>
          </cell>
          <cell r="L1732">
            <v>-1000</v>
          </cell>
        </row>
        <row r="1733">
          <cell r="A1733" t="str">
            <v>GLCOE</v>
          </cell>
          <cell r="C1733" t="str">
            <v>123122</v>
          </cell>
          <cell r="L1733">
            <v>-10327118.619999999</v>
          </cell>
        </row>
        <row r="1734">
          <cell r="A1734" t="str">
            <v>GLCOE</v>
          </cell>
          <cell r="C1734" t="str">
            <v>146500</v>
          </cell>
          <cell r="L1734">
            <v>-13693857.99</v>
          </cell>
        </row>
        <row r="1735">
          <cell r="A1735" t="str">
            <v>GLCOE</v>
          </cell>
          <cell r="C1735" t="str">
            <v>171000</v>
          </cell>
          <cell r="L1735">
            <v>-12111.31</v>
          </cell>
        </row>
        <row r="1736">
          <cell r="A1736" t="str">
            <v>GLCOE</v>
          </cell>
          <cell r="C1736" t="str">
            <v>201300</v>
          </cell>
          <cell r="L1736">
            <v>1000</v>
          </cell>
        </row>
        <row r="1737">
          <cell r="A1737" t="str">
            <v>GLCOE</v>
          </cell>
          <cell r="C1737" t="str">
            <v>211000</v>
          </cell>
          <cell r="L1737">
            <v>10327118.619999999</v>
          </cell>
        </row>
        <row r="1738">
          <cell r="A1738" t="str">
            <v>GLCOE</v>
          </cell>
          <cell r="C1738" t="str">
            <v>220010</v>
          </cell>
          <cell r="L1738">
            <v>0</v>
          </cell>
        </row>
        <row r="1739">
          <cell r="A1739" t="str">
            <v>GLCOE</v>
          </cell>
          <cell r="C1739" t="str">
            <v>234500</v>
          </cell>
          <cell r="L1739">
            <v>13693857.99</v>
          </cell>
        </row>
        <row r="1740">
          <cell r="A1740" t="str">
            <v>GLCOE</v>
          </cell>
          <cell r="C1740" t="str">
            <v>237300</v>
          </cell>
          <cell r="L1740">
            <v>12111.31</v>
          </cell>
        </row>
        <row r="1741">
          <cell r="A1741" t="str">
            <v>GLCOE</v>
          </cell>
          <cell r="C1741" t="str">
            <v>417010</v>
          </cell>
          <cell r="L1741">
            <v>1379352</v>
          </cell>
        </row>
        <row r="1742">
          <cell r="A1742" t="str">
            <v>GLCOE</v>
          </cell>
          <cell r="C1742" t="str">
            <v>419802</v>
          </cell>
          <cell r="L1742">
            <v>93548.06</v>
          </cell>
        </row>
        <row r="1743">
          <cell r="A1743" t="str">
            <v>GLCOE</v>
          </cell>
          <cell r="C1743" t="str">
            <v>431802</v>
          </cell>
          <cell r="L1743">
            <v>-93548.06</v>
          </cell>
        </row>
        <row r="1744">
          <cell r="A1744" t="str">
            <v>GLCOE</v>
          </cell>
          <cell r="C1744" t="str">
            <v>556523</v>
          </cell>
          <cell r="L1744">
            <v>-1379352</v>
          </cell>
        </row>
        <row r="1745">
          <cell r="A1745" t="str">
            <v>GLFIB</v>
          </cell>
          <cell r="C1745" t="str">
            <v>100000</v>
          </cell>
          <cell r="L1745">
            <v>0</v>
          </cell>
        </row>
        <row r="1746">
          <cell r="A1746" t="str">
            <v>GLFIB</v>
          </cell>
          <cell r="C1746" t="str">
            <v>100001</v>
          </cell>
          <cell r="L1746">
            <v>0</v>
          </cell>
        </row>
        <row r="1747">
          <cell r="A1747" t="str">
            <v>GLFIB</v>
          </cell>
          <cell r="C1747" t="str">
            <v>100004</v>
          </cell>
          <cell r="L1747">
            <v>0</v>
          </cell>
        </row>
        <row r="1748">
          <cell r="A1748" t="str">
            <v>GLFIB</v>
          </cell>
          <cell r="C1748" t="str">
            <v>121100</v>
          </cell>
          <cell r="L1748">
            <v>36951503.619999997</v>
          </cell>
        </row>
        <row r="1749">
          <cell r="A1749" t="str">
            <v>GLFIB</v>
          </cell>
          <cell r="C1749" t="str">
            <v>121110</v>
          </cell>
          <cell r="L1749">
            <v>8229104.2199999997</v>
          </cell>
        </row>
        <row r="1750">
          <cell r="A1750" t="str">
            <v>GLFIB</v>
          </cell>
          <cell r="C1750" t="str">
            <v>121200</v>
          </cell>
          <cell r="L1750">
            <v>197344.99</v>
          </cell>
        </row>
        <row r="1751">
          <cell r="A1751" t="str">
            <v>GLFIB</v>
          </cell>
          <cell r="C1751" t="str">
            <v>122100</v>
          </cell>
          <cell r="L1751">
            <v>-20665947.059999999</v>
          </cell>
        </row>
        <row r="1752">
          <cell r="A1752" t="str">
            <v>GLFIB</v>
          </cell>
          <cell r="C1752" t="str">
            <v>122200</v>
          </cell>
          <cell r="L1752">
            <v>-239095.47</v>
          </cell>
        </row>
        <row r="1753">
          <cell r="A1753" t="str">
            <v>GLFIB</v>
          </cell>
          <cell r="C1753" t="str">
            <v>131046</v>
          </cell>
          <cell r="L1753">
            <v>0</v>
          </cell>
        </row>
        <row r="1754">
          <cell r="A1754" t="str">
            <v>GLFIB</v>
          </cell>
          <cell r="C1754" t="str">
            <v>131203</v>
          </cell>
          <cell r="L1754">
            <v>0</v>
          </cell>
        </row>
        <row r="1755">
          <cell r="A1755" t="str">
            <v>GLFIB</v>
          </cell>
          <cell r="C1755" t="str">
            <v>143100</v>
          </cell>
          <cell r="L1755">
            <v>0</v>
          </cell>
        </row>
        <row r="1756">
          <cell r="A1756" t="str">
            <v>GLFIB</v>
          </cell>
          <cell r="C1756" t="str">
            <v>143101</v>
          </cell>
          <cell r="L1756">
            <v>0</v>
          </cell>
        </row>
        <row r="1757">
          <cell r="A1757" t="str">
            <v>GLFIB</v>
          </cell>
          <cell r="C1757" t="str">
            <v>143102</v>
          </cell>
          <cell r="L1757">
            <v>0</v>
          </cell>
        </row>
        <row r="1758">
          <cell r="A1758" t="str">
            <v>GLFIB</v>
          </cell>
          <cell r="C1758" t="str">
            <v>143200</v>
          </cell>
          <cell r="L1758">
            <v>354.56</v>
          </cell>
        </row>
        <row r="1759">
          <cell r="A1759" t="str">
            <v>GLFIB</v>
          </cell>
          <cell r="C1759" t="str">
            <v>143400</v>
          </cell>
          <cell r="L1759">
            <v>331426.61</v>
          </cell>
        </row>
        <row r="1760">
          <cell r="A1760" t="str">
            <v>GLFIB</v>
          </cell>
          <cell r="C1760" t="str">
            <v>143995</v>
          </cell>
          <cell r="L1760">
            <v>0</v>
          </cell>
        </row>
        <row r="1761">
          <cell r="A1761" t="str">
            <v>GLFIB</v>
          </cell>
          <cell r="C1761" t="str">
            <v>146500</v>
          </cell>
          <cell r="L1761">
            <v>13693857.99</v>
          </cell>
        </row>
        <row r="1762">
          <cell r="A1762" t="str">
            <v>GLFIB</v>
          </cell>
          <cell r="C1762" t="str">
            <v>154050</v>
          </cell>
          <cell r="L1762">
            <v>1033551.16</v>
          </cell>
        </row>
        <row r="1763">
          <cell r="A1763" t="str">
            <v>GLFIB</v>
          </cell>
          <cell r="C1763" t="str">
            <v>163050</v>
          </cell>
          <cell r="L1763">
            <v>0</v>
          </cell>
        </row>
        <row r="1764">
          <cell r="A1764" t="str">
            <v>GLFIB</v>
          </cell>
          <cell r="C1764" t="str">
            <v>163060</v>
          </cell>
          <cell r="L1764">
            <v>103.4</v>
          </cell>
        </row>
        <row r="1765">
          <cell r="A1765" t="str">
            <v>GLFIB</v>
          </cell>
          <cell r="C1765" t="str">
            <v>165700</v>
          </cell>
          <cell r="L1765">
            <v>0</v>
          </cell>
        </row>
        <row r="1766">
          <cell r="A1766" t="str">
            <v>GLFIB</v>
          </cell>
          <cell r="C1766" t="str">
            <v>171000</v>
          </cell>
          <cell r="L1766">
            <v>12111.31</v>
          </cell>
        </row>
        <row r="1767">
          <cell r="A1767" t="str">
            <v>GLFIB</v>
          </cell>
          <cell r="C1767" t="str">
            <v>184220</v>
          </cell>
          <cell r="L1767">
            <v>0</v>
          </cell>
        </row>
        <row r="1768">
          <cell r="A1768" t="str">
            <v>GLFIB</v>
          </cell>
          <cell r="C1768" t="str">
            <v>184243</v>
          </cell>
          <cell r="L1768">
            <v>348.75</v>
          </cell>
        </row>
        <row r="1769">
          <cell r="A1769" t="str">
            <v>GLFIB</v>
          </cell>
          <cell r="C1769" t="str">
            <v>184413</v>
          </cell>
          <cell r="L1769">
            <v>0</v>
          </cell>
        </row>
        <row r="1770">
          <cell r="A1770" t="str">
            <v>GLFIB</v>
          </cell>
          <cell r="C1770" t="str">
            <v>184415</v>
          </cell>
          <cell r="L1770">
            <v>0</v>
          </cell>
        </row>
        <row r="1771">
          <cell r="A1771" t="str">
            <v>GLFIB</v>
          </cell>
          <cell r="C1771" t="str">
            <v>184416</v>
          </cell>
          <cell r="L1771">
            <v>0</v>
          </cell>
        </row>
        <row r="1772">
          <cell r="A1772" t="str">
            <v>GLFIB</v>
          </cell>
          <cell r="C1772" t="str">
            <v>184417</v>
          </cell>
          <cell r="L1772">
            <v>0</v>
          </cell>
        </row>
        <row r="1773">
          <cell r="A1773" t="str">
            <v>GLFIB</v>
          </cell>
          <cell r="C1773" t="str">
            <v>184421</v>
          </cell>
          <cell r="L1773">
            <v>0</v>
          </cell>
        </row>
        <row r="1774">
          <cell r="A1774" t="str">
            <v>GLFIB</v>
          </cell>
          <cell r="C1774" t="str">
            <v>184490</v>
          </cell>
          <cell r="L1774">
            <v>0</v>
          </cell>
        </row>
        <row r="1775">
          <cell r="A1775" t="str">
            <v>GLFIB</v>
          </cell>
          <cell r="C1775" t="str">
            <v>184491</v>
          </cell>
          <cell r="L1775">
            <v>0</v>
          </cell>
        </row>
        <row r="1776">
          <cell r="A1776" t="str">
            <v>GLFIB</v>
          </cell>
          <cell r="C1776" t="str">
            <v>184492</v>
          </cell>
          <cell r="L1776">
            <v>0</v>
          </cell>
        </row>
        <row r="1777">
          <cell r="A1777" t="str">
            <v>GLFIB</v>
          </cell>
          <cell r="C1777" t="str">
            <v>184915</v>
          </cell>
          <cell r="L1777">
            <v>16.100000000000001</v>
          </cell>
        </row>
        <row r="1778">
          <cell r="A1778" t="str">
            <v>GLFIB</v>
          </cell>
          <cell r="C1778" t="str">
            <v>186210</v>
          </cell>
          <cell r="L1778">
            <v>0</v>
          </cell>
        </row>
        <row r="1779">
          <cell r="A1779" t="str">
            <v>GLFIB</v>
          </cell>
          <cell r="C1779" t="str">
            <v>186899</v>
          </cell>
          <cell r="L1779">
            <v>0</v>
          </cell>
        </row>
        <row r="1780">
          <cell r="A1780" t="str">
            <v>GLFIB</v>
          </cell>
          <cell r="C1780" t="str">
            <v>211002</v>
          </cell>
          <cell r="L1780">
            <v>-10327118.619999999</v>
          </cell>
        </row>
        <row r="1781">
          <cell r="A1781" t="str">
            <v>GLFIB</v>
          </cell>
          <cell r="C1781" t="str">
            <v>216000</v>
          </cell>
          <cell r="L1781">
            <v>-17478446.48</v>
          </cell>
        </row>
        <row r="1782">
          <cell r="A1782" t="str">
            <v>GLFIB</v>
          </cell>
          <cell r="C1782" t="str">
            <v>220010</v>
          </cell>
          <cell r="L1782">
            <v>0</v>
          </cell>
        </row>
        <row r="1783">
          <cell r="A1783" t="str">
            <v>GLFIB</v>
          </cell>
          <cell r="C1783" t="str">
            <v>232050</v>
          </cell>
          <cell r="L1783">
            <v>-2450.9</v>
          </cell>
        </row>
        <row r="1784">
          <cell r="A1784" t="str">
            <v>GLFIB</v>
          </cell>
          <cell r="C1784" t="str">
            <v>232051</v>
          </cell>
          <cell r="L1784">
            <v>0</v>
          </cell>
        </row>
        <row r="1785">
          <cell r="A1785" t="str">
            <v>GLFIB</v>
          </cell>
          <cell r="C1785" t="str">
            <v>232110</v>
          </cell>
          <cell r="L1785">
            <v>-7069.25</v>
          </cell>
        </row>
        <row r="1786">
          <cell r="A1786" t="str">
            <v>GLFIB</v>
          </cell>
          <cell r="C1786" t="str">
            <v>232500</v>
          </cell>
          <cell r="L1786">
            <v>-58816.88</v>
          </cell>
        </row>
        <row r="1787">
          <cell r="A1787" t="str">
            <v>GLFIB</v>
          </cell>
          <cell r="C1787" t="str">
            <v>236080</v>
          </cell>
          <cell r="L1787">
            <v>0</v>
          </cell>
        </row>
        <row r="1788">
          <cell r="A1788" t="str">
            <v>GLFIB</v>
          </cell>
          <cell r="C1788" t="str">
            <v>236081</v>
          </cell>
          <cell r="L1788">
            <v>-61.63</v>
          </cell>
        </row>
        <row r="1789">
          <cell r="A1789" t="str">
            <v>GLFIB</v>
          </cell>
          <cell r="C1789" t="str">
            <v>236610</v>
          </cell>
          <cell r="L1789">
            <v>-0.37</v>
          </cell>
        </row>
        <row r="1790">
          <cell r="A1790" t="str">
            <v>GLFIB</v>
          </cell>
          <cell r="C1790" t="str">
            <v>236910</v>
          </cell>
          <cell r="L1790">
            <v>-833</v>
          </cell>
        </row>
        <row r="1791">
          <cell r="A1791" t="str">
            <v>GLFIB</v>
          </cell>
          <cell r="C1791" t="str">
            <v>242220</v>
          </cell>
          <cell r="L1791">
            <v>10680.03</v>
          </cell>
        </row>
        <row r="1792">
          <cell r="A1792" t="str">
            <v>GLFIB</v>
          </cell>
          <cell r="C1792" t="str">
            <v>242230</v>
          </cell>
          <cell r="L1792">
            <v>788.02</v>
          </cell>
        </row>
        <row r="1793">
          <cell r="A1793" t="str">
            <v>GLFIB</v>
          </cell>
          <cell r="C1793" t="str">
            <v>242502</v>
          </cell>
          <cell r="L1793">
            <v>-741360.65</v>
          </cell>
        </row>
        <row r="1794">
          <cell r="A1794" t="str">
            <v>GLFIB</v>
          </cell>
          <cell r="C1794" t="str">
            <v>242700</v>
          </cell>
          <cell r="L1794">
            <v>-63032.41</v>
          </cell>
        </row>
        <row r="1795">
          <cell r="A1795" t="str">
            <v>GLFIB</v>
          </cell>
          <cell r="C1795" t="str">
            <v>253920</v>
          </cell>
          <cell r="L1795">
            <v>-1976972.8</v>
          </cell>
        </row>
        <row r="1796">
          <cell r="A1796" t="str">
            <v>GLFIB</v>
          </cell>
          <cell r="C1796" t="str">
            <v>282135</v>
          </cell>
          <cell r="L1796">
            <v>-6894492.9800000004</v>
          </cell>
        </row>
        <row r="1797">
          <cell r="A1797" t="str">
            <v>GLFIB</v>
          </cell>
          <cell r="C1797" t="str">
            <v>391000</v>
          </cell>
          <cell r="L1797">
            <v>0</v>
          </cell>
        </row>
        <row r="1798">
          <cell r="A1798" t="str">
            <v>GLFIB</v>
          </cell>
          <cell r="C1798" t="str">
            <v>392000</v>
          </cell>
          <cell r="L1798">
            <v>0</v>
          </cell>
        </row>
        <row r="1799">
          <cell r="A1799" t="str">
            <v>GLFIB</v>
          </cell>
          <cell r="C1799" t="str">
            <v>394000</v>
          </cell>
          <cell r="L1799">
            <v>0</v>
          </cell>
        </row>
        <row r="1800">
          <cell r="A1800" t="str">
            <v>GLFIB</v>
          </cell>
          <cell r="C1800" t="str">
            <v>408241</v>
          </cell>
          <cell r="L1800">
            <v>437.72</v>
          </cell>
        </row>
        <row r="1801">
          <cell r="A1801" t="str">
            <v>GLFIB</v>
          </cell>
          <cell r="C1801" t="str">
            <v>408242</v>
          </cell>
          <cell r="L1801">
            <v>364.67</v>
          </cell>
        </row>
        <row r="1802">
          <cell r="A1802" t="str">
            <v>GLFIB</v>
          </cell>
          <cell r="C1802" t="str">
            <v>408243</v>
          </cell>
          <cell r="L1802">
            <v>49494.67</v>
          </cell>
        </row>
        <row r="1803">
          <cell r="A1803" t="str">
            <v>GLFIB</v>
          </cell>
          <cell r="C1803" t="str">
            <v>408260</v>
          </cell>
          <cell r="L1803">
            <v>1006.62</v>
          </cell>
        </row>
        <row r="1804">
          <cell r="A1804" t="str">
            <v>GLFIB</v>
          </cell>
          <cell r="C1804" t="str">
            <v>409210</v>
          </cell>
          <cell r="L1804">
            <v>0</v>
          </cell>
        </row>
        <row r="1805">
          <cell r="A1805" t="str">
            <v>GLFIB</v>
          </cell>
          <cell r="C1805" t="str">
            <v>409220</v>
          </cell>
          <cell r="L1805">
            <v>0</v>
          </cell>
        </row>
        <row r="1806">
          <cell r="A1806" t="str">
            <v>GLFIB</v>
          </cell>
          <cell r="C1806" t="str">
            <v>410120</v>
          </cell>
          <cell r="L1806">
            <v>1203623.24</v>
          </cell>
        </row>
        <row r="1807">
          <cell r="A1807" t="str">
            <v>GLFIB</v>
          </cell>
          <cell r="C1807" t="str">
            <v>410210</v>
          </cell>
          <cell r="L1807">
            <v>761092.17</v>
          </cell>
        </row>
        <row r="1808">
          <cell r="A1808" t="str">
            <v>GLFIB</v>
          </cell>
          <cell r="C1808" t="str">
            <v>411103</v>
          </cell>
          <cell r="L1808">
            <v>0</v>
          </cell>
        </row>
        <row r="1809">
          <cell r="A1809" t="str">
            <v>GLFIB</v>
          </cell>
          <cell r="C1809" t="str">
            <v>411210</v>
          </cell>
          <cell r="L1809">
            <v>-731003.04</v>
          </cell>
        </row>
        <row r="1810">
          <cell r="A1810" t="str">
            <v>GLFIB</v>
          </cell>
          <cell r="C1810" t="str">
            <v>417000</v>
          </cell>
          <cell r="L1810">
            <v>-7040663.4699999997</v>
          </cell>
        </row>
        <row r="1811">
          <cell r="A1811" t="str">
            <v>GLFIB</v>
          </cell>
          <cell r="C1811" t="str">
            <v>417010</v>
          </cell>
          <cell r="L1811">
            <v>-1379352</v>
          </cell>
        </row>
        <row r="1812">
          <cell r="A1812" t="str">
            <v>GLFIB</v>
          </cell>
          <cell r="C1812" t="str">
            <v>417101</v>
          </cell>
          <cell r="L1812">
            <v>292354.52</v>
          </cell>
        </row>
        <row r="1813">
          <cell r="A1813" t="str">
            <v>GLFIB</v>
          </cell>
          <cell r="C1813" t="str">
            <v>417125</v>
          </cell>
          <cell r="L1813">
            <v>81591.83</v>
          </cell>
        </row>
        <row r="1814">
          <cell r="A1814" t="str">
            <v>GLFIB</v>
          </cell>
          <cell r="C1814" t="str">
            <v>417145</v>
          </cell>
          <cell r="L1814">
            <v>12330.74</v>
          </cell>
        </row>
        <row r="1815">
          <cell r="A1815" t="str">
            <v>GLFIB</v>
          </cell>
          <cell r="C1815" t="str">
            <v>417147</v>
          </cell>
          <cell r="L1815">
            <v>100744.3</v>
          </cell>
        </row>
        <row r="1816">
          <cell r="A1816" t="str">
            <v>GLFIB</v>
          </cell>
          <cell r="C1816" t="str">
            <v>417151</v>
          </cell>
          <cell r="L1816">
            <v>5596.65</v>
          </cell>
        </row>
        <row r="1817">
          <cell r="A1817" t="str">
            <v>GLFIB</v>
          </cell>
          <cell r="C1817" t="str">
            <v>417180</v>
          </cell>
          <cell r="L1817">
            <v>1951412.42</v>
          </cell>
        </row>
        <row r="1818">
          <cell r="A1818" t="str">
            <v>GLFIB</v>
          </cell>
          <cell r="C1818" t="str">
            <v>417190</v>
          </cell>
          <cell r="L1818">
            <v>859392.16</v>
          </cell>
        </row>
        <row r="1819">
          <cell r="A1819" t="str">
            <v>GLFIB</v>
          </cell>
          <cell r="C1819" t="str">
            <v>417310</v>
          </cell>
          <cell r="L1819">
            <v>550083.62</v>
          </cell>
        </row>
        <row r="1820">
          <cell r="A1820" t="str">
            <v>GLFIB</v>
          </cell>
          <cell r="C1820" t="str">
            <v>417500</v>
          </cell>
          <cell r="L1820">
            <v>500055.59</v>
          </cell>
        </row>
        <row r="1821">
          <cell r="A1821" t="str">
            <v>GLFIB</v>
          </cell>
          <cell r="C1821" t="str">
            <v>417502</v>
          </cell>
          <cell r="L1821">
            <v>829.49</v>
          </cell>
        </row>
        <row r="1822">
          <cell r="A1822" t="str">
            <v>GLFIB</v>
          </cell>
          <cell r="C1822" t="str">
            <v>417503</v>
          </cell>
          <cell r="L1822">
            <v>19319.55</v>
          </cell>
        </row>
        <row r="1823">
          <cell r="A1823" t="str">
            <v>GLFIB</v>
          </cell>
          <cell r="C1823" t="str">
            <v>417523</v>
          </cell>
          <cell r="L1823">
            <v>51758.64</v>
          </cell>
        </row>
        <row r="1824">
          <cell r="A1824" t="str">
            <v>GLFIB</v>
          </cell>
          <cell r="C1824" t="str">
            <v>417530</v>
          </cell>
          <cell r="L1824">
            <v>12655.24</v>
          </cell>
        </row>
        <row r="1825">
          <cell r="A1825" t="str">
            <v>GLFIB</v>
          </cell>
          <cell r="C1825" t="str">
            <v>417540</v>
          </cell>
          <cell r="L1825">
            <v>19212</v>
          </cell>
        </row>
        <row r="1826">
          <cell r="A1826" t="str">
            <v>GLFIB</v>
          </cell>
          <cell r="C1826" t="str">
            <v>417541</v>
          </cell>
          <cell r="L1826">
            <v>77382.679999999993</v>
          </cell>
        </row>
        <row r="1827">
          <cell r="A1827" t="str">
            <v>GLFIB</v>
          </cell>
          <cell r="C1827" t="str">
            <v>417542</v>
          </cell>
          <cell r="L1827">
            <v>2580.8000000000002</v>
          </cell>
        </row>
        <row r="1828">
          <cell r="A1828" t="str">
            <v>GLFIB</v>
          </cell>
          <cell r="C1828" t="str">
            <v>417543</v>
          </cell>
          <cell r="L1828">
            <v>2859.6</v>
          </cell>
        </row>
        <row r="1829">
          <cell r="A1829" t="str">
            <v>GLFIB</v>
          </cell>
          <cell r="C1829" t="str">
            <v>417545</v>
          </cell>
          <cell r="L1829">
            <v>11763</v>
          </cell>
        </row>
        <row r="1830">
          <cell r="A1830" t="str">
            <v>GLFIB</v>
          </cell>
          <cell r="C1830" t="str">
            <v>417547</v>
          </cell>
          <cell r="L1830">
            <v>903.28</v>
          </cell>
        </row>
        <row r="1831">
          <cell r="A1831" t="str">
            <v>GLFIB</v>
          </cell>
          <cell r="C1831" t="str">
            <v>417549</v>
          </cell>
          <cell r="L1831">
            <v>115200</v>
          </cell>
        </row>
        <row r="1832">
          <cell r="A1832" t="str">
            <v>GLFIB</v>
          </cell>
          <cell r="C1832" t="str">
            <v>417561</v>
          </cell>
          <cell r="L1832">
            <v>32031.13</v>
          </cell>
        </row>
        <row r="1833">
          <cell r="A1833" t="str">
            <v>GLFIB</v>
          </cell>
          <cell r="C1833" t="str">
            <v>417600</v>
          </cell>
          <cell r="L1833">
            <v>176454.38</v>
          </cell>
        </row>
        <row r="1834">
          <cell r="A1834" t="str">
            <v>GLFIB</v>
          </cell>
          <cell r="C1834" t="str">
            <v>417900</v>
          </cell>
          <cell r="L1834">
            <v>328743.28999999998</v>
          </cell>
        </row>
        <row r="1835">
          <cell r="A1835" t="str">
            <v>GLFIB</v>
          </cell>
          <cell r="C1835" t="str">
            <v>419802</v>
          </cell>
          <cell r="L1835">
            <v>-93548.06</v>
          </cell>
        </row>
        <row r="1836">
          <cell r="A1836" t="str">
            <v>GLFIB</v>
          </cell>
          <cell r="C1836" t="str">
            <v>421110</v>
          </cell>
          <cell r="L1836">
            <v>-25442.05</v>
          </cell>
        </row>
        <row r="1837">
          <cell r="A1837" t="str">
            <v>GLFIB</v>
          </cell>
          <cell r="C1837" t="str">
            <v>421210</v>
          </cell>
          <cell r="L1837">
            <v>43294.06</v>
          </cell>
        </row>
        <row r="1838">
          <cell r="A1838" t="str">
            <v>GLFIB</v>
          </cell>
          <cell r="C1838" t="str">
            <v>805200</v>
          </cell>
          <cell r="L1838">
            <v>0</v>
          </cell>
        </row>
        <row r="1839">
          <cell r="A1839" t="str">
            <v>GLFIB</v>
          </cell>
          <cell r="C1839" t="str">
            <v>805300</v>
          </cell>
          <cell r="L1839">
            <v>0</v>
          </cell>
        </row>
        <row r="1840">
          <cell r="A1840" t="str">
            <v>GLFIB</v>
          </cell>
          <cell r="C1840" t="str">
            <v>805400</v>
          </cell>
          <cell r="L1840">
            <v>0</v>
          </cell>
        </row>
        <row r="1841">
          <cell r="A1841" t="str">
            <v>GLFIB</v>
          </cell>
          <cell r="C1841" t="str">
            <v>920799</v>
          </cell>
          <cell r="L1841">
            <v>0</v>
          </cell>
        </row>
        <row r="1842">
          <cell r="A1842" t="str">
            <v>GLGAS</v>
          </cell>
          <cell r="C1842" t="str">
            <v>100000</v>
          </cell>
          <cell r="L1842">
            <v>0</v>
          </cell>
        </row>
        <row r="1843">
          <cell r="A1843" t="str">
            <v>GLGAS</v>
          </cell>
          <cell r="C1843" t="str">
            <v>100050</v>
          </cell>
          <cell r="L1843">
            <v>0</v>
          </cell>
        </row>
        <row r="1844">
          <cell r="A1844" t="str">
            <v>GLGAS</v>
          </cell>
          <cell r="C1844" t="str">
            <v>100060</v>
          </cell>
          <cell r="L1844">
            <v>0</v>
          </cell>
        </row>
        <row r="1845">
          <cell r="A1845" t="str">
            <v>GLGAS</v>
          </cell>
          <cell r="C1845" t="str">
            <v>100070</v>
          </cell>
          <cell r="L1845">
            <v>0</v>
          </cell>
        </row>
        <row r="1846">
          <cell r="A1846" t="str">
            <v>GLGAS</v>
          </cell>
          <cell r="C1846" t="str">
            <v>100080</v>
          </cell>
          <cell r="L1846">
            <v>0</v>
          </cell>
        </row>
        <row r="1847">
          <cell r="A1847" t="str">
            <v>GLGAS</v>
          </cell>
          <cell r="C1847" t="str">
            <v>101000</v>
          </cell>
          <cell r="L1847">
            <v>83076059.150000006</v>
          </cell>
        </row>
        <row r="1848">
          <cell r="A1848" t="str">
            <v>GLGAS</v>
          </cell>
          <cell r="C1848" t="str">
            <v>101100</v>
          </cell>
          <cell r="L1848">
            <v>0</v>
          </cell>
        </row>
        <row r="1849">
          <cell r="A1849" t="str">
            <v>GLGAS</v>
          </cell>
          <cell r="C1849" t="str">
            <v>106200</v>
          </cell>
          <cell r="L1849">
            <v>3995027.37</v>
          </cell>
        </row>
        <row r="1850">
          <cell r="A1850" t="str">
            <v>GLGAS</v>
          </cell>
          <cell r="C1850" t="str">
            <v>107000</v>
          </cell>
          <cell r="L1850">
            <v>503.28</v>
          </cell>
        </row>
        <row r="1851">
          <cell r="A1851" t="str">
            <v>GLGAS</v>
          </cell>
          <cell r="C1851" t="str">
            <v>108000</v>
          </cell>
          <cell r="L1851">
            <v>-50577515.270000003</v>
          </cell>
        </row>
        <row r="1852">
          <cell r="A1852" t="str">
            <v>GLGAS</v>
          </cell>
          <cell r="C1852" t="str">
            <v>108001</v>
          </cell>
          <cell r="L1852">
            <v>176048.49</v>
          </cell>
        </row>
        <row r="1853">
          <cell r="A1853" t="str">
            <v>GLGAS</v>
          </cell>
          <cell r="C1853" t="str">
            <v>108099</v>
          </cell>
          <cell r="L1853">
            <v>30495727.390000001</v>
          </cell>
        </row>
        <row r="1854">
          <cell r="A1854" t="str">
            <v>GLGAS</v>
          </cell>
          <cell r="C1854" t="str">
            <v>108150</v>
          </cell>
          <cell r="L1854">
            <v>-3222.84</v>
          </cell>
        </row>
        <row r="1855">
          <cell r="A1855" t="str">
            <v>GLGAS</v>
          </cell>
          <cell r="C1855" t="str">
            <v>111000</v>
          </cell>
          <cell r="L1855">
            <v>-656139.75</v>
          </cell>
        </row>
        <row r="1856">
          <cell r="A1856" t="str">
            <v>GLGAS</v>
          </cell>
          <cell r="C1856" t="str">
            <v>111112</v>
          </cell>
          <cell r="L1856">
            <v>0</v>
          </cell>
        </row>
        <row r="1857">
          <cell r="A1857" t="str">
            <v>GLGAS</v>
          </cell>
          <cell r="C1857" t="str">
            <v>111113</v>
          </cell>
          <cell r="L1857">
            <v>0</v>
          </cell>
        </row>
        <row r="1858">
          <cell r="A1858" t="str">
            <v>GLGAS</v>
          </cell>
          <cell r="C1858" t="str">
            <v>111114</v>
          </cell>
          <cell r="L1858">
            <v>0</v>
          </cell>
        </row>
        <row r="1859">
          <cell r="A1859" t="str">
            <v>GLGAS</v>
          </cell>
          <cell r="C1859" t="str">
            <v>111121</v>
          </cell>
          <cell r="L1859">
            <v>0</v>
          </cell>
        </row>
        <row r="1860">
          <cell r="A1860" t="str">
            <v>GLGAS</v>
          </cell>
          <cell r="C1860" t="str">
            <v>131212</v>
          </cell>
          <cell r="L1860">
            <v>0</v>
          </cell>
        </row>
        <row r="1861">
          <cell r="A1861" t="str">
            <v>GLGAS</v>
          </cell>
          <cell r="C1861" t="str">
            <v>131213</v>
          </cell>
          <cell r="L1861">
            <v>0</v>
          </cell>
        </row>
        <row r="1862">
          <cell r="A1862" t="str">
            <v>GLGAS</v>
          </cell>
          <cell r="C1862" t="str">
            <v>135261</v>
          </cell>
          <cell r="L1862">
            <v>0</v>
          </cell>
        </row>
        <row r="1863">
          <cell r="A1863" t="str">
            <v>GLGAS</v>
          </cell>
          <cell r="C1863" t="str">
            <v>135262</v>
          </cell>
          <cell r="L1863">
            <v>0</v>
          </cell>
        </row>
        <row r="1864">
          <cell r="A1864" t="str">
            <v>GLGAS</v>
          </cell>
          <cell r="C1864" t="str">
            <v>141000</v>
          </cell>
          <cell r="L1864">
            <v>0</v>
          </cell>
        </row>
        <row r="1865">
          <cell r="A1865" t="str">
            <v>GLGAS</v>
          </cell>
          <cell r="C1865" t="str">
            <v>142203</v>
          </cell>
          <cell r="L1865">
            <v>-0.2</v>
          </cell>
        </row>
        <row r="1866">
          <cell r="A1866" t="str">
            <v>GLGAS</v>
          </cell>
          <cell r="C1866" t="str">
            <v>142300</v>
          </cell>
          <cell r="L1866">
            <v>1717236.93</v>
          </cell>
        </row>
        <row r="1867">
          <cell r="A1867" t="str">
            <v>GLGAS</v>
          </cell>
          <cell r="C1867" t="str">
            <v>142301</v>
          </cell>
          <cell r="L1867">
            <v>426123.06</v>
          </cell>
        </row>
        <row r="1868">
          <cell r="A1868" t="str">
            <v>GLGAS</v>
          </cell>
          <cell r="C1868" t="str">
            <v>142303</v>
          </cell>
          <cell r="L1868">
            <v>47933.120000000003</v>
          </cell>
        </row>
        <row r="1869">
          <cell r="A1869" t="str">
            <v>GLGAS</v>
          </cell>
          <cell r="C1869" t="str">
            <v>142308</v>
          </cell>
          <cell r="L1869">
            <v>0</v>
          </cell>
        </row>
        <row r="1870">
          <cell r="A1870" t="str">
            <v>GLGAS</v>
          </cell>
          <cell r="C1870" t="str">
            <v>142399</v>
          </cell>
          <cell r="L1870">
            <v>-877.56</v>
          </cell>
        </row>
        <row r="1871">
          <cell r="A1871" t="str">
            <v>GLGAS</v>
          </cell>
          <cell r="C1871" t="str">
            <v>143028</v>
          </cell>
          <cell r="L1871">
            <v>0</v>
          </cell>
        </row>
        <row r="1872">
          <cell r="A1872" t="str">
            <v>GLGAS</v>
          </cell>
          <cell r="C1872" t="str">
            <v>143100</v>
          </cell>
          <cell r="L1872">
            <v>0</v>
          </cell>
        </row>
        <row r="1873">
          <cell r="A1873" t="str">
            <v>GLGAS</v>
          </cell>
          <cell r="C1873" t="str">
            <v>143102</v>
          </cell>
          <cell r="L1873">
            <v>4573</v>
          </cell>
        </row>
        <row r="1874">
          <cell r="A1874" t="str">
            <v>GLGAS</v>
          </cell>
          <cell r="C1874" t="str">
            <v>143103</v>
          </cell>
          <cell r="L1874">
            <v>24676.18</v>
          </cell>
        </row>
        <row r="1875">
          <cell r="A1875" t="str">
            <v>GLGAS</v>
          </cell>
          <cell r="C1875" t="str">
            <v>143105</v>
          </cell>
          <cell r="L1875">
            <v>0</v>
          </cell>
        </row>
        <row r="1876">
          <cell r="A1876" t="str">
            <v>GLGAS</v>
          </cell>
          <cell r="C1876" t="str">
            <v>143110</v>
          </cell>
          <cell r="L1876">
            <v>0</v>
          </cell>
        </row>
        <row r="1877">
          <cell r="A1877" t="str">
            <v>GLGAS</v>
          </cell>
          <cell r="C1877" t="str">
            <v>143203</v>
          </cell>
          <cell r="L1877">
            <v>0</v>
          </cell>
        </row>
        <row r="1878">
          <cell r="A1878" t="str">
            <v>GLGAS</v>
          </cell>
          <cell r="C1878" t="str">
            <v>143995</v>
          </cell>
          <cell r="L1878">
            <v>0</v>
          </cell>
        </row>
        <row r="1879">
          <cell r="A1879" t="str">
            <v>GLGAS</v>
          </cell>
          <cell r="C1879" t="str">
            <v>143999</v>
          </cell>
          <cell r="L1879">
            <v>0</v>
          </cell>
        </row>
        <row r="1880">
          <cell r="A1880" t="str">
            <v>GLGAS</v>
          </cell>
          <cell r="C1880" t="str">
            <v>144500</v>
          </cell>
          <cell r="L1880">
            <v>-130000.21</v>
          </cell>
        </row>
        <row r="1881">
          <cell r="A1881" t="str">
            <v>GLGAS</v>
          </cell>
          <cell r="C1881" t="str">
            <v>146800</v>
          </cell>
          <cell r="L1881">
            <v>293733.62</v>
          </cell>
        </row>
        <row r="1882">
          <cell r="A1882" t="str">
            <v>GLGAS</v>
          </cell>
          <cell r="C1882" t="str">
            <v>154801</v>
          </cell>
          <cell r="L1882">
            <v>452000.55</v>
          </cell>
        </row>
        <row r="1883">
          <cell r="A1883" t="str">
            <v>GLGAS</v>
          </cell>
          <cell r="C1883" t="str">
            <v>154802</v>
          </cell>
          <cell r="L1883">
            <v>0</v>
          </cell>
        </row>
        <row r="1884">
          <cell r="A1884" t="str">
            <v>GLGAS</v>
          </cell>
          <cell r="C1884" t="str">
            <v>154803</v>
          </cell>
          <cell r="L1884">
            <v>0</v>
          </cell>
        </row>
        <row r="1885">
          <cell r="A1885" t="str">
            <v>GLGAS</v>
          </cell>
          <cell r="C1885" t="str">
            <v>163011</v>
          </cell>
          <cell r="L1885">
            <v>0</v>
          </cell>
        </row>
        <row r="1886">
          <cell r="A1886" t="str">
            <v>GLGAS</v>
          </cell>
          <cell r="C1886" t="str">
            <v>163025</v>
          </cell>
          <cell r="L1886">
            <v>0</v>
          </cell>
        </row>
        <row r="1887">
          <cell r="A1887" t="str">
            <v>GLGAS</v>
          </cell>
          <cell r="C1887" t="str">
            <v>163081</v>
          </cell>
          <cell r="L1887">
            <v>0</v>
          </cell>
        </row>
        <row r="1888">
          <cell r="A1888" t="str">
            <v>GLGAS</v>
          </cell>
          <cell r="C1888" t="str">
            <v>163100</v>
          </cell>
          <cell r="L1888">
            <v>0</v>
          </cell>
        </row>
        <row r="1889">
          <cell r="A1889" t="str">
            <v>GLGAS</v>
          </cell>
          <cell r="C1889" t="str">
            <v>163801</v>
          </cell>
          <cell r="L1889">
            <v>0</v>
          </cell>
        </row>
        <row r="1890">
          <cell r="A1890" t="str">
            <v>GLGAS</v>
          </cell>
          <cell r="C1890" t="str">
            <v>163802</v>
          </cell>
          <cell r="L1890">
            <v>11.52</v>
          </cell>
        </row>
        <row r="1891">
          <cell r="A1891" t="str">
            <v>GLGAS</v>
          </cell>
          <cell r="C1891" t="str">
            <v>163996</v>
          </cell>
          <cell r="L1891">
            <v>-3283.83</v>
          </cell>
        </row>
        <row r="1892">
          <cell r="A1892" t="str">
            <v>GLGAS</v>
          </cell>
          <cell r="C1892" t="str">
            <v>163999</v>
          </cell>
          <cell r="L1892">
            <v>0</v>
          </cell>
        </row>
        <row r="1893">
          <cell r="A1893" t="str">
            <v>GLGAS</v>
          </cell>
          <cell r="C1893" t="str">
            <v>164100</v>
          </cell>
          <cell r="L1893">
            <v>-707112.41</v>
          </cell>
        </row>
        <row r="1894">
          <cell r="A1894" t="str">
            <v>GLGAS</v>
          </cell>
          <cell r="C1894" t="str">
            <v>164106</v>
          </cell>
          <cell r="L1894">
            <v>-398792.98</v>
          </cell>
        </row>
        <row r="1895">
          <cell r="A1895" t="str">
            <v>GLGAS</v>
          </cell>
          <cell r="C1895" t="str">
            <v>164107</v>
          </cell>
          <cell r="L1895">
            <v>-223836.86</v>
          </cell>
        </row>
        <row r="1896">
          <cell r="A1896" t="str">
            <v>GLGAS</v>
          </cell>
          <cell r="C1896" t="str">
            <v>164110</v>
          </cell>
          <cell r="L1896">
            <v>1486293.18</v>
          </cell>
        </row>
        <row r="1897">
          <cell r="A1897" t="str">
            <v>GLGAS</v>
          </cell>
          <cell r="C1897" t="str">
            <v>164120</v>
          </cell>
          <cell r="L1897">
            <v>1579575.58</v>
          </cell>
        </row>
        <row r="1898">
          <cell r="A1898" t="str">
            <v>GLGAS</v>
          </cell>
          <cell r="C1898" t="str">
            <v>164130</v>
          </cell>
          <cell r="L1898">
            <v>777185.31</v>
          </cell>
        </row>
        <row r="1899">
          <cell r="A1899" t="str">
            <v>GLGAS</v>
          </cell>
          <cell r="C1899" t="str">
            <v>165100</v>
          </cell>
          <cell r="L1899">
            <v>102920.17</v>
          </cell>
        </row>
        <row r="1900">
          <cell r="A1900" t="str">
            <v>GLGAS</v>
          </cell>
          <cell r="C1900" t="str">
            <v>171000</v>
          </cell>
          <cell r="L1900">
            <v>0</v>
          </cell>
        </row>
        <row r="1901">
          <cell r="A1901" t="str">
            <v>GLGAS</v>
          </cell>
          <cell r="C1901" t="str">
            <v>173200</v>
          </cell>
          <cell r="L1901">
            <v>5690171.3799999999</v>
          </cell>
        </row>
        <row r="1902">
          <cell r="A1902" t="str">
            <v>GLGAS</v>
          </cell>
          <cell r="C1902" t="str">
            <v>174005</v>
          </cell>
          <cell r="L1902">
            <v>0</v>
          </cell>
        </row>
        <row r="1903">
          <cell r="A1903" t="str">
            <v>GLGAS</v>
          </cell>
          <cell r="C1903" t="str">
            <v>174007</v>
          </cell>
          <cell r="L1903">
            <v>0</v>
          </cell>
        </row>
        <row r="1904">
          <cell r="A1904" t="str">
            <v>GLGAS</v>
          </cell>
          <cell r="C1904" t="str">
            <v>175100</v>
          </cell>
          <cell r="L1904">
            <v>326420</v>
          </cell>
        </row>
        <row r="1905">
          <cell r="A1905" t="str">
            <v>GLGAS</v>
          </cell>
          <cell r="C1905" t="str">
            <v>175500</v>
          </cell>
          <cell r="L1905">
            <v>0</v>
          </cell>
        </row>
        <row r="1906">
          <cell r="A1906" t="str">
            <v>GLGAS</v>
          </cell>
          <cell r="C1906" t="str">
            <v>181301</v>
          </cell>
          <cell r="L1906">
            <v>487562.32</v>
          </cell>
        </row>
        <row r="1907">
          <cell r="A1907" t="str">
            <v>GLGAS</v>
          </cell>
          <cell r="C1907" t="str">
            <v>182301</v>
          </cell>
          <cell r="L1907">
            <v>260000</v>
          </cell>
        </row>
        <row r="1908">
          <cell r="A1908" t="str">
            <v>GLGAS</v>
          </cell>
          <cell r="C1908" t="str">
            <v>182302</v>
          </cell>
          <cell r="L1908">
            <v>0</v>
          </cell>
        </row>
        <row r="1909">
          <cell r="A1909" t="str">
            <v>GLGAS</v>
          </cell>
          <cell r="C1909" t="str">
            <v>182305</v>
          </cell>
          <cell r="L1909">
            <v>26953.55</v>
          </cell>
        </row>
        <row r="1910">
          <cell r="A1910" t="str">
            <v>GLGAS</v>
          </cell>
          <cell r="C1910" t="str">
            <v>182306</v>
          </cell>
          <cell r="L1910">
            <v>809436</v>
          </cell>
        </row>
        <row r="1911">
          <cell r="A1911" t="str">
            <v>GLGAS</v>
          </cell>
          <cell r="C1911" t="str">
            <v>182307</v>
          </cell>
          <cell r="L1911">
            <v>239122</v>
          </cell>
        </row>
        <row r="1912">
          <cell r="A1912" t="str">
            <v>GLGAS</v>
          </cell>
          <cell r="C1912" t="str">
            <v>182319</v>
          </cell>
          <cell r="L1912">
            <v>838.64</v>
          </cell>
        </row>
        <row r="1913">
          <cell r="A1913" t="str">
            <v>GLGAS</v>
          </cell>
          <cell r="C1913" t="str">
            <v>182326</v>
          </cell>
          <cell r="L1913">
            <v>449632.31</v>
          </cell>
        </row>
        <row r="1914">
          <cell r="A1914" t="str">
            <v>GLGAS</v>
          </cell>
          <cell r="C1914" t="str">
            <v>182328</v>
          </cell>
          <cell r="L1914">
            <v>285353.44</v>
          </cell>
        </row>
        <row r="1915">
          <cell r="A1915" t="str">
            <v>GLGAS</v>
          </cell>
          <cell r="C1915" t="str">
            <v>182329</v>
          </cell>
          <cell r="L1915">
            <v>0</v>
          </cell>
        </row>
        <row r="1916">
          <cell r="A1916" t="str">
            <v>GLGAS</v>
          </cell>
          <cell r="C1916" t="str">
            <v>182353</v>
          </cell>
          <cell r="L1916">
            <v>3220641</v>
          </cell>
        </row>
        <row r="1917">
          <cell r="A1917" t="str">
            <v>GLGAS</v>
          </cell>
          <cell r="C1917" t="str">
            <v>182356</v>
          </cell>
          <cell r="L1917">
            <v>6656674</v>
          </cell>
        </row>
        <row r="1918">
          <cell r="A1918" t="str">
            <v>GLGAS</v>
          </cell>
          <cell r="C1918" t="str">
            <v>182357</v>
          </cell>
          <cell r="L1918">
            <v>0</v>
          </cell>
        </row>
        <row r="1919">
          <cell r="A1919" t="str">
            <v>GLGAS</v>
          </cell>
          <cell r="C1919" t="str">
            <v>182398</v>
          </cell>
          <cell r="L1919">
            <v>-449510.49</v>
          </cell>
        </row>
        <row r="1920">
          <cell r="A1920" t="str">
            <v>GLGAS</v>
          </cell>
          <cell r="C1920" t="str">
            <v>182399</v>
          </cell>
          <cell r="L1920">
            <v>449510.49</v>
          </cell>
        </row>
        <row r="1921">
          <cell r="A1921" t="str">
            <v>GLGAS</v>
          </cell>
          <cell r="C1921" t="str">
            <v>183000</v>
          </cell>
          <cell r="L1921">
            <v>0</v>
          </cell>
        </row>
        <row r="1922">
          <cell r="A1922" t="str">
            <v>GLGAS</v>
          </cell>
          <cell r="C1922" t="str">
            <v>184013</v>
          </cell>
          <cell r="L1922">
            <v>0</v>
          </cell>
        </row>
        <row r="1923">
          <cell r="A1923" t="str">
            <v>GLGAS</v>
          </cell>
          <cell r="C1923" t="str">
            <v>184017</v>
          </cell>
          <cell r="L1923">
            <v>0</v>
          </cell>
        </row>
        <row r="1924">
          <cell r="A1924" t="str">
            <v>GLGAS</v>
          </cell>
          <cell r="C1924" t="str">
            <v>184305</v>
          </cell>
          <cell r="L1924">
            <v>0</v>
          </cell>
        </row>
        <row r="1925">
          <cell r="A1925" t="str">
            <v>GLGAS</v>
          </cell>
          <cell r="C1925" t="str">
            <v>184311</v>
          </cell>
          <cell r="L1925">
            <v>142</v>
          </cell>
        </row>
        <row r="1926">
          <cell r="A1926" t="str">
            <v>GLGAS</v>
          </cell>
          <cell r="C1926" t="str">
            <v>184312</v>
          </cell>
          <cell r="L1926">
            <v>0</v>
          </cell>
        </row>
        <row r="1927">
          <cell r="A1927" t="str">
            <v>GLGAS</v>
          </cell>
          <cell r="C1927" t="str">
            <v>184314</v>
          </cell>
          <cell r="L1927">
            <v>174.75</v>
          </cell>
        </row>
        <row r="1928">
          <cell r="A1928" t="str">
            <v>GLGAS</v>
          </cell>
          <cell r="C1928" t="str">
            <v>184342</v>
          </cell>
          <cell r="L1928">
            <v>0</v>
          </cell>
        </row>
        <row r="1929">
          <cell r="A1929" t="str">
            <v>GLGAS</v>
          </cell>
          <cell r="C1929" t="str">
            <v>184345</v>
          </cell>
          <cell r="L1929">
            <v>0</v>
          </cell>
        </row>
        <row r="1930">
          <cell r="A1930" t="str">
            <v>GLGAS</v>
          </cell>
          <cell r="C1930" t="str">
            <v>184392</v>
          </cell>
          <cell r="L1930">
            <v>0</v>
          </cell>
        </row>
        <row r="1931">
          <cell r="A1931" t="str">
            <v>GLGAS</v>
          </cell>
          <cell r="C1931" t="str">
            <v>184396</v>
          </cell>
          <cell r="L1931">
            <v>0</v>
          </cell>
        </row>
        <row r="1932">
          <cell r="A1932" t="str">
            <v>GLGAS</v>
          </cell>
          <cell r="C1932" t="str">
            <v>184413</v>
          </cell>
          <cell r="L1932">
            <v>0</v>
          </cell>
        </row>
        <row r="1933">
          <cell r="A1933" t="str">
            <v>GLGAS</v>
          </cell>
          <cell r="C1933" t="str">
            <v>184415</v>
          </cell>
          <cell r="L1933">
            <v>0</v>
          </cell>
        </row>
        <row r="1934">
          <cell r="A1934" t="str">
            <v>GLGAS</v>
          </cell>
          <cell r="C1934" t="str">
            <v>184416</v>
          </cell>
          <cell r="L1934">
            <v>0</v>
          </cell>
        </row>
        <row r="1935">
          <cell r="A1935" t="str">
            <v>GLGAS</v>
          </cell>
          <cell r="C1935" t="str">
            <v>184420</v>
          </cell>
          <cell r="L1935">
            <v>0</v>
          </cell>
        </row>
        <row r="1936">
          <cell r="A1936" t="str">
            <v>GLGAS</v>
          </cell>
          <cell r="C1936" t="str">
            <v>184421</v>
          </cell>
          <cell r="L1936">
            <v>0</v>
          </cell>
        </row>
        <row r="1937">
          <cell r="A1937" t="str">
            <v>GLGAS</v>
          </cell>
          <cell r="C1937" t="str">
            <v>184490</v>
          </cell>
          <cell r="L1937">
            <v>0</v>
          </cell>
        </row>
        <row r="1938">
          <cell r="A1938" t="str">
            <v>GLGAS</v>
          </cell>
          <cell r="C1938" t="str">
            <v>184491</v>
          </cell>
          <cell r="L1938">
            <v>0</v>
          </cell>
        </row>
        <row r="1939">
          <cell r="A1939" t="str">
            <v>GLGAS</v>
          </cell>
          <cell r="C1939" t="str">
            <v>184492</v>
          </cell>
          <cell r="L1939">
            <v>0</v>
          </cell>
        </row>
        <row r="1940">
          <cell r="A1940" t="str">
            <v>GLGAS</v>
          </cell>
          <cell r="C1940" t="str">
            <v>184620</v>
          </cell>
          <cell r="L1940">
            <v>0</v>
          </cell>
        </row>
        <row r="1941">
          <cell r="A1941" t="str">
            <v>GLGAS</v>
          </cell>
          <cell r="C1941" t="str">
            <v>184891</v>
          </cell>
          <cell r="L1941">
            <v>38642</v>
          </cell>
        </row>
        <row r="1942">
          <cell r="A1942" t="str">
            <v>GLGAS</v>
          </cell>
          <cell r="C1942" t="str">
            <v>184915</v>
          </cell>
          <cell r="L1942">
            <v>0</v>
          </cell>
        </row>
        <row r="1943">
          <cell r="A1943" t="str">
            <v>GLGAS</v>
          </cell>
          <cell r="C1943" t="str">
            <v>184999</v>
          </cell>
          <cell r="L1943">
            <v>0</v>
          </cell>
        </row>
        <row r="1944">
          <cell r="A1944" t="str">
            <v>GLGAS</v>
          </cell>
          <cell r="C1944" t="str">
            <v>186038</v>
          </cell>
          <cell r="L1944">
            <v>0</v>
          </cell>
        </row>
        <row r="1945">
          <cell r="A1945" t="str">
            <v>GLGAS</v>
          </cell>
          <cell r="C1945" t="str">
            <v>186210</v>
          </cell>
          <cell r="L1945">
            <v>0</v>
          </cell>
        </row>
        <row r="1946">
          <cell r="A1946" t="str">
            <v>GLGAS</v>
          </cell>
          <cell r="C1946" t="str">
            <v>186600</v>
          </cell>
          <cell r="L1946">
            <v>39492327.100000001</v>
          </cell>
        </row>
        <row r="1947">
          <cell r="A1947" t="str">
            <v>GLGAS</v>
          </cell>
          <cell r="C1947" t="str">
            <v>186815</v>
          </cell>
          <cell r="L1947">
            <v>42006.29</v>
          </cell>
        </row>
        <row r="1948">
          <cell r="A1948" t="str">
            <v>GLGAS</v>
          </cell>
          <cell r="C1948" t="str">
            <v>186960</v>
          </cell>
          <cell r="L1948">
            <v>0</v>
          </cell>
        </row>
        <row r="1949">
          <cell r="A1949" t="str">
            <v>GLGAS</v>
          </cell>
          <cell r="C1949" t="str">
            <v>186976</v>
          </cell>
          <cell r="L1949">
            <v>142592</v>
          </cell>
        </row>
        <row r="1950">
          <cell r="A1950" t="str">
            <v>GLGAS</v>
          </cell>
          <cell r="C1950" t="str">
            <v>190117</v>
          </cell>
          <cell r="L1950">
            <v>-18127.95</v>
          </cell>
        </row>
        <row r="1951">
          <cell r="A1951" t="str">
            <v>GLGAS</v>
          </cell>
          <cell r="C1951" t="str">
            <v>190124</v>
          </cell>
          <cell r="L1951">
            <v>113621</v>
          </cell>
        </row>
        <row r="1952">
          <cell r="A1952" t="str">
            <v>GLGAS</v>
          </cell>
          <cell r="C1952" t="str">
            <v>190126</v>
          </cell>
          <cell r="L1952">
            <v>2737385</v>
          </cell>
        </row>
        <row r="1953">
          <cell r="A1953" t="str">
            <v>GLGAS</v>
          </cell>
          <cell r="C1953" t="str">
            <v>190331</v>
          </cell>
          <cell r="L1953">
            <v>191726</v>
          </cell>
        </row>
        <row r="1954">
          <cell r="A1954" t="str">
            <v>GLGAS</v>
          </cell>
          <cell r="C1954" t="str">
            <v>190340</v>
          </cell>
          <cell r="L1954">
            <v>10922.61</v>
          </cell>
        </row>
        <row r="1955">
          <cell r="A1955" t="str">
            <v>GLGAS</v>
          </cell>
          <cell r="C1955" t="str">
            <v>190356</v>
          </cell>
          <cell r="L1955">
            <v>2542445</v>
          </cell>
        </row>
        <row r="1956">
          <cell r="A1956" t="str">
            <v>GLGAS</v>
          </cell>
          <cell r="C1956" t="str">
            <v>191110</v>
          </cell>
          <cell r="L1956">
            <v>1277109.5</v>
          </cell>
        </row>
        <row r="1957">
          <cell r="A1957" t="str">
            <v>GLGAS</v>
          </cell>
          <cell r="C1957" t="str">
            <v>191120</v>
          </cell>
          <cell r="L1957">
            <v>398220.37</v>
          </cell>
        </row>
        <row r="1958">
          <cell r="A1958" t="str">
            <v>GLGAS</v>
          </cell>
          <cell r="C1958" t="str">
            <v>191130</v>
          </cell>
          <cell r="L1958">
            <v>55547.47</v>
          </cell>
        </row>
        <row r="1959">
          <cell r="A1959" t="str">
            <v>GLGAS</v>
          </cell>
          <cell r="C1959" t="str">
            <v>191310</v>
          </cell>
          <cell r="L1959">
            <v>-2172735.23</v>
          </cell>
        </row>
        <row r="1960">
          <cell r="A1960" t="str">
            <v>GLGAS</v>
          </cell>
          <cell r="C1960" t="str">
            <v>191320</v>
          </cell>
          <cell r="L1960">
            <v>-768326.94</v>
          </cell>
        </row>
        <row r="1961">
          <cell r="A1961" t="str">
            <v>GLGAS</v>
          </cell>
          <cell r="C1961" t="str">
            <v>191330</v>
          </cell>
          <cell r="L1961">
            <v>-341950.84</v>
          </cell>
        </row>
        <row r="1962">
          <cell r="A1962" t="str">
            <v>GLGAS</v>
          </cell>
          <cell r="C1962" t="str">
            <v>191410</v>
          </cell>
          <cell r="L1962">
            <v>531454.79</v>
          </cell>
        </row>
        <row r="1963">
          <cell r="A1963" t="str">
            <v>GLGAS</v>
          </cell>
          <cell r="C1963" t="str">
            <v>191420</v>
          </cell>
          <cell r="L1963">
            <v>441513.4</v>
          </cell>
        </row>
        <row r="1964">
          <cell r="A1964" t="str">
            <v>GLGAS</v>
          </cell>
          <cell r="C1964" t="str">
            <v>191430</v>
          </cell>
          <cell r="L1964">
            <v>-174537.04</v>
          </cell>
        </row>
        <row r="1965">
          <cell r="A1965" t="str">
            <v>GLGAS</v>
          </cell>
          <cell r="C1965" t="str">
            <v>191499</v>
          </cell>
          <cell r="L1965">
            <v>0</v>
          </cell>
        </row>
        <row r="1966">
          <cell r="A1966" t="str">
            <v>GLGAS</v>
          </cell>
          <cell r="C1966" t="str">
            <v>191510</v>
          </cell>
          <cell r="L1966">
            <v>-8350</v>
          </cell>
        </row>
        <row r="1967">
          <cell r="A1967" t="str">
            <v>GLGAS</v>
          </cell>
          <cell r="C1967" t="str">
            <v>191511</v>
          </cell>
          <cell r="L1967">
            <v>-291557</v>
          </cell>
        </row>
        <row r="1968">
          <cell r="A1968" t="str">
            <v>GLGAS</v>
          </cell>
          <cell r="C1968" t="str">
            <v>191520</v>
          </cell>
          <cell r="L1968">
            <v>0</v>
          </cell>
        </row>
        <row r="1969">
          <cell r="A1969" t="str">
            <v>GLGAS</v>
          </cell>
          <cell r="C1969" t="str">
            <v>191530</v>
          </cell>
          <cell r="L1969">
            <v>0</v>
          </cell>
        </row>
        <row r="1970">
          <cell r="A1970" t="str">
            <v>GLGAS</v>
          </cell>
          <cell r="C1970" t="str">
            <v>191610</v>
          </cell>
          <cell r="L1970">
            <v>824763.65</v>
          </cell>
        </row>
        <row r="1971">
          <cell r="A1971" t="str">
            <v>GLGAS</v>
          </cell>
          <cell r="C1971" t="str">
            <v>191620</v>
          </cell>
          <cell r="L1971">
            <v>309239.08</v>
          </cell>
        </row>
        <row r="1972">
          <cell r="A1972" t="str">
            <v>GLGAS</v>
          </cell>
          <cell r="C1972" t="str">
            <v>191630</v>
          </cell>
          <cell r="L1972">
            <v>85401.14</v>
          </cell>
        </row>
        <row r="1973">
          <cell r="A1973" t="str">
            <v>GLGAS</v>
          </cell>
          <cell r="C1973" t="str">
            <v>191810</v>
          </cell>
          <cell r="L1973">
            <v>2281.46</v>
          </cell>
        </row>
        <row r="1974">
          <cell r="A1974" t="str">
            <v>GLGAS</v>
          </cell>
          <cell r="C1974" t="str">
            <v>191820</v>
          </cell>
          <cell r="L1974">
            <v>1516.54</v>
          </cell>
        </row>
        <row r="1975">
          <cell r="A1975" t="str">
            <v>GLGAS</v>
          </cell>
          <cell r="C1975" t="str">
            <v>191830</v>
          </cell>
          <cell r="L1975">
            <v>-418.33</v>
          </cell>
        </row>
        <row r="1976">
          <cell r="A1976" t="str">
            <v>GLGAS</v>
          </cell>
          <cell r="C1976" t="str">
            <v>191910</v>
          </cell>
          <cell r="L1976">
            <v>28.37</v>
          </cell>
        </row>
        <row r="1977">
          <cell r="A1977" t="str">
            <v>GLGAS</v>
          </cell>
          <cell r="C1977" t="str">
            <v>191920</v>
          </cell>
          <cell r="L1977">
            <v>0</v>
          </cell>
        </row>
        <row r="1978">
          <cell r="A1978" t="str">
            <v>GLGAS</v>
          </cell>
          <cell r="C1978" t="str">
            <v>191999</v>
          </cell>
          <cell r="L1978">
            <v>629230.26</v>
          </cell>
        </row>
        <row r="1979">
          <cell r="A1979" t="str">
            <v>GLGAS</v>
          </cell>
          <cell r="C1979" t="str">
            <v>201800</v>
          </cell>
          <cell r="L1979">
            <v>-1000</v>
          </cell>
        </row>
        <row r="1980">
          <cell r="A1980" t="str">
            <v>GLGAS</v>
          </cell>
          <cell r="C1980" t="str">
            <v>211800</v>
          </cell>
          <cell r="L1980">
            <v>-26150905.699999999</v>
          </cell>
        </row>
        <row r="1981">
          <cell r="A1981" t="str">
            <v>GLGAS</v>
          </cell>
          <cell r="C1981" t="str">
            <v>212100</v>
          </cell>
          <cell r="L1981">
            <v>0</v>
          </cell>
        </row>
        <row r="1982">
          <cell r="A1982" t="str">
            <v>GLGAS</v>
          </cell>
          <cell r="C1982" t="str">
            <v>216000</v>
          </cell>
          <cell r="L1982">
            <v>-1608443.91</v>
          </cell>
        </row>
        <row r="1983">
          <cell r="A1983" t="str">
            <v>GLGAS</v>
          </cell>
          <cell r="C1983" t="str">
            <v>220010</v>
          </cell>
          <cell r="L1983">
            <v>0</v>
          </cell>
        </row>
        <row r="1984">
          <cell r="A1984" t="str">
            <v>GLGAS</v>
          </cell>
          <cell r="C1984" t="str">
            <v>221800</v>
          </cell>
          <cell r="L1984">
            <v>-55000000</v>
          </cell>
        </row>
        <row r="1985">
          <cell r="A1985" t="str">
            <v>GLGAS</v>
          </cell>
          <cell r="C1985" t="str">
            <v>223801</v>
          </cell>
          <cell r="L1985">
            <v>-3085261.49</v>
          </cell>
        </row>
        <row r="1986">
          <cell r="A1986" t="str">
            <v>GLGAS</v>
          </cell>
          <cell r="C1986" t="str">
            <v>228210</v>
          </cell>
          <cell r="L1986">
            <v>0</v>
          </cell>
        </row>
        <row r="1987">
          <cell r="A1987" t="str">
            <v>GLGAS</v>
          </cell>
          <cell r="C1987" t="str">
            <v>228220</v>
          </cell>
          <cell r="L1987">
            <v>8.7799999999999994</v>
          </cell>
        </row>
        <row r="1988">
          <cell r="A1988" t="str">
            <v>GLGAS</v>
          </cell>
          <cell r="C1988" t="str">
            <v>228230</v>
          </cell>
          <cell r="L1988">
            <v>0</v>
          </cell>
        </row>
        <row r="1989">
          <cell r="A1989" t="str">
            <v>GLGAS</v>
          </cell>
          <cell r="C1989" t="str">
            <v>228310</v>
          </cell>
          <cell r="L1989">
            <v>0</v>
          </cell>
        </row>
        <row r="1990">
          <cell r="A1990" t="str">
            <v>GLGAS</v>
          </cell>
          <cell r="C1990" t="str">
            <v>228319</v>
          </cell>
          <cell r="L1990">
            <v>-6815678</v>
          </cell>
        </row>
        <row r="1991">
          <cell r="A1991" t="str">
            <v>GLGAS</v>
          </cell>
          <cell r="C1991" t="str">
            <v>229001</v>
          </cell>
          <cell r="L1991">
            <v>0</v>
          </cell>
        </row>
        <row r="1992">
          <cell r="A1992" t="str">
            <v>GLGAS</v>
          </cell>
          <cell r="C1992" t="str">
            <v>230304</v>
          </cell>
          <cell r="L1992">
            <v>-27909.71</v>
          </cell>
        </row>
        <row r="1993">
          <cell r="A1993" t="str">
            <v>GLGAS</v>
          </cell>
          <cell r="C1993" t="str">
            <v>231100</v>
          </cell>
          <cell r="L1993">
            <v>-40217.519999999997</v>
          </cell>
        </row>
        <row r="1994">
          <cell r="A1994" t="str">
            <v>GLGAS</v>
          </cell>
          <cell r="C1994" t="str">
            <v>232006</v>
          </cell>
          <cell r="L1994">
            <v>-1229011.3999999999</v>
          </cell>
        </row>
        <row r="1995">
          <cell r="A1995" t="str">
            <v>GLGAS</v>
          </cell>
          <cell r="C1995" t="str">
            <v>232007</v>
          </cell>
          <cell r="L1995">
            <v>0</v>
          </cell>
        </row>
        <row r="1996">
          <cell r="A1996" t="str">
            <v>GLGAS</v>
          </cell>
          <cell r="C1996" t="str">
            <v>232010</v>
          </cell>
          <cell r="L1996">
            <v>0</v>
          </cell>
        </row>
        <row r="1997">
          <cell r="A1997" t="str">
            <v>GLGAS</v>
          </cell>
          <cell r="C1997" t="str">
            <v>232030</v>
          </cell>
          <cell r="L1997">
            <v>-50537.24</v>
          </cell>
        </row>
        <row r="1998">
          <cell r="A1998" t="str">
            <v>GLGAS</v>
          </cell>
          <cell r="C1998" t="str">
            <v>232110</v>
          </cell>
          <cell r="L1998">
            <v>-15290.19</v>
          </cell>
        </row>
        <row r="1999">
          <cell r="A1999" t="str">
            <v>GLGAS</v>
          </cell>
          <cell r="C1999" t="str">
            <v>232800</v>
          </cell>
          <cell r="L1999">
            <v>-150457.26</v>
          </cell>
        </row>
        <row r="2000">
          <cell r="A2000" t="str">
            <v>GLGAS</v>
          </cell>
          <cell r="C2000" t="str">
            <v>232801</v>
          </cell>
          <cell r="L2000">
            <v>0</v>
          </cell>
        </row>
        <row r="2001">
          <cell r="A2001" t="str">
            <v>GLGAS</v>
          </cell>
          <cell r="C2001" t="str">
            <v>232802</v>
          </cell>
          <cell r="L2001">
            <v>0</v>
          </cell>
        </row>
        <row r="2002">
          <cell r="A2002" t="str">
            <v>GLGAS</v>
          </cell>
          <cell r="C2002" t="str">
            <v>232804</v>
          </cell>
          <cell r="L2002">
            <v>0</v>
          </cell>
        </row>
        <row r="2003">
          <cell r="A2003" t="str">
            <v>GLGAS</v>
          </cell>
          <cell r="C2003" t="str">
            <v>232806</v>
          </cell>
          <cell r="L2003">
            <v>-1356365.43</v>
          </cell>
        </row>
        <row r="2004">
          <cell r="A2004" t="str">
            <v>GLGAS</v>
          </cell>
          <cell r="C2004" t="str">
            <v>232810</v>
          </cell>
          <cell r="L2004">
            <v>-92784.56</v>
          </cell>
        </row>
        <row r="2005">
          <cell r="A2005" t="str">
            <v>GLGAS</v>
          </cell>
          <cell r="C2005" t="str">
            <v>232820</v>
          </cell>
          <cell r="L2005">
            <v>-48490.05</v>
          </cell>
        </row>
        <row r="2006">
          <cell r="A2006" t="str">
            <v>GLGAS</v>
          </cell>
          <cell r="C2006" t="str">
            <v>232830</v>
          </cell>
          <cell r="L2006">
            <v>125091.79</v>
          </cell>
        </row>
        <row r="2007">
          <cell r="A2007" t="str">
            <v>GLGAS</v>
          </cell>
          <cell r="C2007" t="str">
            <v>232850</v>
          </cell>
          <cell r="L2007">
            <v>38712.22</v>
          </cell>
        </row>
        <row r="2008">
          <cell r="A2008" t="str">
            <v>GLGAS</v>
          </cell>
          <cell r="C2008" t="str">
            <v>234800</v>
          </cell>
          <cell r="L2008">
            <v>-54.94</v>
          </cell>
        </row>
        <row r="2009">
          <cell r="A2009" t="str">
            <v>GLGAS</v>
          </cell>
          <cell r="C2009" t="str">
            <v>235300</v>
          </cell>
          <cell r="L2009">
            <v>-1992215.15</v>
          </cell>
        </row>
        <row r="2010">
          <cell r="A2010" t="str">
            <v>GLGAS</v>
          </cell>
          <cell r="C2010" t="str">
            <v>236080</v>
          </cell>
          <cell r="L2010">
            <v>-2169.9299999999998</v>
          </cell>
        </row>
        <row r="2011">
          <cell r="A2011" t="str">
            <v>GLGAS</v>
          </cell>
          <cell r="C2011" t="str">
            <v>236300</v>
          </cell>
          <cell r="L2011">
            <v>-910.18</v>
          </cell>
        </row>
        <row r="2012">
          <cell r="A2012" t="str">
            <v>GLGAS</v>
          </cell>
          <cell r="C2012" t="str">
            <v>236400</v>
          </cell>
          <cell r="L2012">
            <v>-4880.74</v>
          </cell>
        </row>
        <row r="2013">
          <cell r="A2013" t="str">
            <v>GLGAS</v>
          </cell>
          <cell r="C2013" t="str">
            <v>236510</v>
          </cell>
          <cell r="L2013">
            <v>-51.73</v>
          </cell>
        </row>
        <row r="2014">
          <cell r="A2014" t="str">
            <v>GLGAS</v>
          </cell>
          <cell r="C2014" t="str">
            <v>236520</v>
          </cell>
          <cell r="L2014">
            <v>0</v>
          </cell>
        </row>
        <row r="2015">
          <cell r="A2015" t="str">
            <v>GLGAS</v>
          </cell>
          <cell r="C2015" t="str">
            <v>236600</v>
          </cell>
          <cell r="L2015">
            <v>0</v>
          </cell>
        </row>
        <row r="2016">
          <cell r="A2016" t="str">
            <v>GLGAS</v>
          </cell>
          <cell r="C2016" t="str">
            <v>236910</v>
          </cell>
          <cell r="L2016">
            <v>0</v>
          </cell>
        </row>
        <row r="2017">
          <cell r="A2017" t="str">
            <v>GLGAS</v>
          </cell>
          <cell r="C2017" t="str">
            <v>236930</v>
          </cell>
          <cell r="L2017">
            <v>0</v>
          </cell>
        </row>
        <row r="2018">
          <cell r="A2018" t="str">
            <v>GLGAS</v>
          </cell>
          <cell r="C2018" t="str">
            <v>236931</v>
          </cell>
          <cell r="L2018">
            <v>-137456.44</v>
          </cell>
        </row>
        <row r="2019">
          <cell r="A2019" t="str">
            <v>GLGAS</v>
          </cell>
          <cell r="C2019" t="str">
            <v>237300</v>
          </cell>
          <cell r="L2019">
            <v>-2072.62</v>
          </cell>
        </row>
        <row r="2020">
          <cell r="A2020" t="str">
            <v>GLGAS</v>
          </cell>
          <cell r="C2020" t="str">
            <v>237450</v>
          </cell>
          <cell r="L2020">
            <v>2951.07</v>
          </cell>
        </row>
        <row r="2021">
          <cell r="A2021" t="str">
            <v>GLGAS</v>
          </cell>
          <cell r="C2021" t="str">
            <v>237800</v>
          </cell>
          <cell r="L2021">
            <v>-312582.90999999997</v>
          </cell>
        </row>
        <row r="2022">
          <cell r="A2022" t="str">
            <v>GLGAS</v>
          </cell>
          <cell r="C2022" t="str">
            <v>241100</v>
          </cell>
          <cell r="L2022">
            <v>0</v>
          </cell>
        </row>
        <row r="2023">
          <cell r="A2023" t="str">
            <v>GLGAS</v>
          </cell>
          <cell r="C2023" t="str">
            <v>241335</v>
          </cell>
          <cell r="L2023">
            <v>-40437.040000000001</v>
          </cell>
        </row>
        <row r="2024">
          <cell r="A2024" t="str">
            <v>GLGAS</v>
          </cell>
          <cell r="C2024" t="str">
            <v>241400</v>
          </cell>
          <cell r="L2024">
            <v>0</v>
          </cell>
        </row>
        <row r="2025">
          <cell r="A2025" t="str">
            <v>GLGAS</v>
          </cell>
          <cell r="C2025" t="str">
            <v>241520</v>
          </cell>
          <cell r="L2025">
            <v>0</v>
          </cell>
        </row>
        <row r="2026">
          <cell r="A2026" t="str">
            <v>GLGAS</v>
          </cell>
          <cell r="C2026" t="str">
            <v>241530</v>
          </cell>
          <cell r="L2026">
            <v>2666</v>
          </cell>
        </row>
        <row r="2027">
          <cell r="A2027" t="str">
            <v>GLGAS</v>
          </cell>
          <cell r="C2027" t="str">
            <v>242031</v>
          </cell>
          <cell r="L2027">
            <v>-272442.21000000002</v>
          </cell>
        </row>
        <row r="2028">
          <cell r="A2028" t="str">
            <v>GLGAS</v>
          </cell>
          <cell r="C2028" t="str">
            <v>242033</v>
          </cell>
          <cell r="L2028">
            <v>0</v>
          </cell>
        </row>
        <row r="2029">
          <cell r="A2029" t="str">
            <v>GLGAS</v>
          </cell>
          <cell r="C2029" t="str">
            <v>242100</v>
          </cell>
          <cell r="L2029">
            <v>-117832.72</v>
          </cell>
        </row>
        <row r="2030">
          <cell r="A2030" t="str">
            <v>GLGAS</v>
          </cell>
          <cell r="C2030" t="str">
            <v>242110</v>
          </cell>
          <cell r="L2030">
            <v>0</v>
          </cell>
        </row>
        <row r="2031">
          <cell r="A2031" t="str">
            <v>GLGAS</v>
          </cell>
          <cell r="C2031" t="str">
            <v>242111</v>
          </cell>
          <cell r="L2031">
            <v>0</v>
          </cell>
        </row>
        <row r="2032">
          <cell r="A2032" t="str">
            <v>GLGAS</v>
          </cell>
          <cell r="C2032" t="str">
            <v>242120</v>
          </cell>
          <cell r="L2032">
            <v>-109913.16</v>
          </cell>
        </row>
        <row r="2033">
          <cell r="A2033" t="str">
            <v>GLGAS</v>
          </cell>
          <cell r="C2033" t="str">
            <v>242130</v>
          </cell>
          <cell r="L2033">
            <v>-64746.6</v>
          </cell>
        </row>
        <row r="2034">
          <cell r="A2034" t="str">
            <v>GLGAS</v>
          </cell>
          <cell r="C2034" t="str">
            <v>242201</v>
          </cell>
          <cell r="L2034">
            <v>-368.06</v>
          </cell>
        </row>
        <row r="2035">
          <cell r="A2035" t="str">
            <v>GLGAS</v>
          </cell>
          <cell r="C2035" t="str">
            <v>242202</v>
          </cell>
          <cell r="L2035">
            <v>429.13</v>
          </cell>
        </row>
        <row r="2036">
          <cell r="A2036" t="str">
            <v>GLGAS</v>
          </cell>
          <cell r="C2036" t="str">
            <v>242203</v>
          </cell>
          <cell r="L2036">
            <v>-185.33</v>
          </cell>
        </row>
        <row r="2037">
          <cell r="A2037" t="str">
            <v>GLGAS</v>
          </cell>
          <cell r="C2037" t="str">
            <v>242220</v>
          </cell>
          <cell r="L2037">
            <v>-946.43</v>
          </cell>
        </row>
        <row r="2038">
          <cell r="A2038" t="str">
            <v>GLGAS</v>
          </cell>
          <cell r="C2038" t="str">
            <v>242230</v>
          </cell>
          <cell r="L2038">
            <v>-365.05</v>
          </cell>
        </row>
        <row r="2039">
          <cell r="A2039" t="str">
            <v>GLGAS</v>
          </cell>
          <cell r="C2039" t="str">
            <v>242240</v>
          </cell>
          <cell r="L2039">
            <v>0</v>
          </cell>
        </row>
        <row r="2040">
          <cell r="A2040" t="str">
            <v>GLGAS</v>
          </cell>
          <cell r="C2040" t="str">
            <v>242250</v>
          </cell>
          <cell r="L2040">
            <v>0</v>
          </cell>
        </row>
        <row r="2041">
          <cell r="A2041" t="str">
            <v>GLGAS</v>
          </cell>
          <cell r="C2041" t="str">
            <v>242260</v>
          </cell>
          <cell r="L2041">
            <v>0</v>
          </cell>
        </row>
        <row r="2042">
          <cell r="A2042" t="str">
            <v>GLGAS</v>
          </cell>
          <cell r="C2042" t="str">
            <v>242400</v>
          </cell>
          <cell r="L2042">
            <v>0</v>
          </cell>
        </row>
        <row r="2043">
          <cell r="A2043" t="str">
            <v>GLGAS</v>
          </cell>
          <cell r="C2043" t="str">
            <v>242410</v>
          </cell>
          <cell r="L2043">
            <v>0</v>
          </cell>
        </row>
        <row r="2044">
          <cell r="A2044" t="str">
            <v>GLGAS</v>
          </cell>
          <cell r="C2044" t="str">
            <v>242500</v>
          </cell>
          <cell r="L2044">
            <v>-1219.3900000000001</v>
          </cell>
        </row>
        <row r="2045">
          <cell r="A2045" t="str">
            <v>GLGAS</v>
          </cell>
          <cell r="C2045" t="str">
            <v>242700</v>
          </cell>
          <cell r="L2045">
            <v>-122836.37</v>
          </cell>
        </row>
        <row r="2046">
          <cell r="A2046" t="str">
            <v>GLGAS</v>
          </cell>
          <cell r="C2046" t="str">
            <v>243000</v>
          </cell>
          <cell r="L2046">
            <v>-503.77</v>
          </cell>
        </row>
        <row r="2047">
          <cell r="A2047" t="str">
            <v>GLGAS</v>
          </cell>
          <cell r="C2047" t="str">
            <v>244100</v>
          </cell>
          <cell r="L2047">
            <v>-16363</v>
          </cell>
        </row>
        <row r="2048">
          <cell r="A2048" t="str">
            <v>GLGAS</v>
          </cell>
          <cell r="C2048" t="str">
            <v>244500</v>
          </cell>
          <cell r="L2048">
            <v>0</v>
          </cell>
        </row>
        <row r="2049">
          <cell r="A2049" t="str">
            <v>GLGAS</v>
          </cell>
          <cell r="C2049" t="str">
            <v>245500</v>
          </cell>
          <cell r="L2049">
            <v>0</v>
          </cell>
        </row>
        <row r="2050">
          <cell r="A2050" t="str">
            <v>GLGAS</v>
          </cell>
          <cell r="C2050" t="str">
            <v>252300</v>
          </cell>
          <cell r="L2050">
            <v>-38268.550000000003</v>
          </cell>
        </row>
        <row r="2051">
          <cell r="A2051" t="str">
            <v>GLGAS</v>
          </cell>
          <cell r="C2051" t="str">
            <v>253006</v>
          </cell>
          <cell r="L2051">
            <v>-260000</v>
          </cell>
        </row>
        <row r="2052">
          <cell r="A2052" t="str">
            <v>GLGAS</v>
          </cell>
          <cell r="C2052" t="str">
            <v>253015</v>
          </cell>
          <cell r="L2052">
            <v>129470.83</v>
          </cell>
        </row>
        <row r="2053">
          <cell r="A2053" t="str">
            <v>GLGAS</v>
          </cell>
          <cell r="C2053" t="str">
            <v>253200</v>
          </cell>
          <cell r="L2053">
            <v>-52381.4</v>
          </cell>
        </row>
        <row r="2054">
          <cell r="A2054" t="str">
            <v>GLGAS</v>
          </cell>
          <cell r="C2054" t="str">
            <v>254001</v>
          </cell>
          <cell r="L2054">
            <v>0</v>
          </cell>
        </row>
        <row r="2055">
          <cell r="A2055" t="str">
            <v>GLGAS</v>
          </cell>
          <cell r="C2055" t="str">
            <v>254100</v>
          </cell>
          <cell r="L2055">
            <v>0</v>
          </cell>
        </row>
        <row r="2056">
          <cell r="A2056" t="str">
            <v>GLGAS</v>
          </cell>
          <cell r="C2056" t="str">
            <v>254108</v>
          </cell>
          <cell r="L2056">
            <v>-835332</v>
          </cell>
        </row>
        <row r="2057">
          <cell r="A2057" t="str">
            <v>GLGAS</v>
          </cell>
          <cell r="C2057" t="str">
            <v>254110</v>
          </cell>
          <cell r="L2057">
            <v>-16409550</v>
          </cell>
        </row>
        <row r="2058">
          <cell r="A2058" t="str">
            <v>GLGAS</v>
          </cell>
          <cell r="C2058" t="str">
            <v>254114</v>
          </cell>
          <cell r="L2058">
            <v>6435356.7699999996</v>
          </cell>
        </row>
        <row r="2059">
          <cell r="A2059" t="str">
            <v>GLGAS</v>
          </cell>
          <cell r="C2059" t="str">
            <v>254357</v>
          </cell>
          <cell r="L2059">
            <v>-830497</v>
          </cell>
        </row>
        <row r="2060">
          <cell r="A2060" t="str">
            <v>GLGAS</v>
          </cell>
          <cell r="C2060" t="str">
            <v>254999</v>
          </cell>
          <cell r="L2060">
            <v>-629230.26</v>
          </cell>
        </row>
        <row r="2061">
          <cell r="A2061" t="str">
            <v>GLGAS</v>
          </cell>
          <cell r="C2061" t="str">
            <v>282300</v>
          </cell>
          <cell r="L2061">
            <v>-7852185.7699999996</v>
          </cell>
        </row>
        <row r="2062">
          <cell r="A2062" t="str">
            <v>GLGAS</v>
          </cell>
          <cell r="C2062" t="str">
            <v>283126</v>
          </cell>
          <cell r="L2062">
            <v>-2517200</v>
          </cell>
        </row>
        <row r="2063">
          <cell r="A2063" t="str">
            <v>GLGAS</v>
          </cell>
          <cell r="C2063" t="str">
            <v>283139</v>
          </cell>
          <cell r="L2063">
            <v>-178136.63</v>
          </cell>
        </row>
        <row r="2064">
          <cell r="A2064" t="str">
            <v>GLGAS</v>
          </cell>
          <cell r="C2064" t="str">
            <v>283251</v>
          </cell>
          <cell r="L2064">
            <v>-11207215.119999999</v>
          </cell>
        </row>
        <row r="2065">
          <cell r="A2065" t="str">
            <v>GLGAS</v>
          </cell>
          <cell r="C2065" t="str">
            <v>283914</v>
          </cell>
          <cell r="L2065">
            <v>-2542445</v>
          </cell>
        </row>
        <row r="2066">
          <cell r="A2066" t="str">
            <v>GLGAS</v>
          </cell>
          <cell r="C2066" t="str">
            <v>283917</v>
          </cell>
          <cell r="L2066">
            <v>-838.64</v>
          </cell>
        </row>
        <row r="2067">
          <cell r="A2067" t="str">
            <v>GLGAS</v>
          </cell>
          <cell r="C2067" t="str">
            <v>403000</v>
          </cell>
          <cell r="L2067">
            <v>3956563.55</v>
          </cell>
        </row>
        <row r="2068">
          <cell r="A2068" t="str">
            <v>GLGAS</v>
          </cell>
          <cell r="C2068" t="str">
            <v>403100</v>
          </cell>
          <cell r="L2068">
            <v>0</v>
          </cell>
        </row>
        <row r="2069">
          <cell r="A2069" t="str">
            <v>GLGAS</v>
          </cell>
          <cell r="C2069" t="str">
            <v>404000</v>
          </cell>
          <cell r="L2069">
            <v>72214.13</v>
          </cell>
        </row>
        <row r="2070">
          <cell r="A2070" t="str">
            <v>GLGAS</v>
          </cell>
          <cell r="C2070" t="str">
            <v>408143</v>
          </cell>
          <cell r="L2070">
            <v>258621.44</v>
          </cell>
        </row>
        <row r="2071">
          <cell r="A2071" t="str">
            <v>GLGAS</v>
          </cell>
          <cell r="C2071" t="str">
            <v>408531</v>
          </cell>
          <cell r="L2071">
            <v>1971.27</v>
          </cell>
        </row>
        <row r="2072">
          <cell r="A2072" t="str">
            <v>GLGAS</v>
          </cell>
          <cell r="C2072" t="str">
            <v>408532</v>
          </cell>
          <cell r="L2072">
            <v>129.36000000000001</v>
          </cell>
        </row>
        <row r="2073">
          <cell r="A2073" t="str">
            <v>GLGAS</v>
          </cell>
          <cell r="C2073" t="str">
            <v>408610</v>
          </cell>
          <cell r="L2073">
            <v>1252368.6000000001</v>
          </cell>
        </row>
        <row r="2074">
          <cell r="A2074" t="str">
            <v>GLGAS</v>
          </cell>
          <cell r="C2074" t="str">
            <v>408910</v>
          </cell>
          <cell r="L2074">
            <v>71.25</v>
          </cell>
        </row>
        <row r="2075">
          <cell r="A2075" t="str">
            <v>GLGAS</v>
          </cell>
          <cell r="C2075" t="str">
            <v>408930</v>
          </cell>
          <cell r="L2075">
            <v>1467282.85</v>
          </cell>
        </row>
        <row r="2076">
          <cell r="A2076" t="str">
            <v>GLGAS</v>
          </cell>
          <cell r="C2076" t="str">
            <v>409113</v>
          </cell>
          <cell r="L2076">
            <v>0</v>
          </cell>
        </row>
        <row r="2077">
          <cell r="A2077" t="str">
            <v>GLGAS</v>
          </cell>
          <cell r="C2077" t="str">
            <v>409133</v>
          </cell>
          <cell r="L2077">
            <v>0</v>
          </cell>
        </row>
        <row r="2078">
          <cell r="A2078" t="str">
            <v>GLGAS</v>
          </cell>
          <cell r="C2078" t="str">
            <v>409250</v>
          </cell>
          <cell r="L2078">
            <v>0</v>
          </cell>
        </row>
        <row r="2079">
          <cell r="A2079" t="str">
            <v>GLGAS</v>
          </cell>
          <cell r="C2079" t="str">
            <v>409260</v>
          </cell>
          <cell r="L2079">
            <v>0</v>
          </cell>
        </row>
        <row r="2080">
          <cell r="A2080" t="str">
            <v>GLGAS</v>
          </cell>
          <cell r="C2080" t="str">
            <v>410143</v>
          </cell>
          <cell r="L2080">
            <v>202213.85</v>
          </cell>
        </row>
        <row r="2081">
          <cell r="A2081" t="str">
            <v>GLGAS</v>
          </cell>
          <cell r="C2081" t="str">
            <v>410251</v>
          </cell>
          <cell r="L2081">
            <v>959177.83</v>
          </cell>
        </row>
        <row r="2082">
          <cell r="A2082" t="str">
            <v>GLGAS</v>
          </cell>
          <cell r="C2082" t="str">
            <v>411100</v>
          </cell>
          <cell r="L2082">
            <v>0</v>
          </cell>
        </row>
        <row r="2083">
          <cell r="A2083" t="str">
            <v>GLGAS</v>
          </cell>
          <cell r="C2083" t="str">
            <v>411103</v>
          </cell>
          <cell r="L2083">
            <v>-394738.91</v>
          </cell>
        </row>
        <row r="2084">
          <cell r="A2084" t="str">
            <v>GLGAS</v>
          </cell>
          <cell r="C2084" t="str">
            <v>411117</v>
          </cell>
          <cell r="L2084">
            <v>-142961.04999999999</v>
          </cell>
        </row>
        <row r="2085">
          <cell r="A2085" t="str">
            <v>GLGAS</v>
          </cell>
          <cell r="C2085" t="str">
            <v>411258</v>
          </cell>
          <cell r="L2085">
            <v>-2158.66</v>
          </cell>
        </row>
        <row r="2086">
          <cell r="A2086" t="str">
            <v>GLGAS</v>
          </cell>
          <cell r="C2086" t="str">
            <v>415000</v>
          </cell>
          <cell r="L2086">
            <v>-6000</v>
          </cell>
        </row>
        <row r="2087">
          <cell r="A2087" t="str">
            <v>GLGAS</v>
          </cell>
          <cell r="C2087" t="str">
            <v>416000</v>
          </cell>
          <cell r="L2087">
            <v>796.08</v>
          </cell>
        </row>
        <row r="2088">
          <cell r="A2088" t="str">
            <v>GLGAS</v>
          </cell>
          <cell r="C2088" t="str">
            <v>419002</v>
          </cell>
          <cell r="L2088">
            <v>-1706.74</v>
          </cell>
        </row>
        <row r="2089">
          <cell r="A2089" t="str">
            <v>GLGAS</v>
          </cell>
          <cell r="C2089" t="str">
            <v>419022</v>
          </cell>
          <cell r="L2089">
            <v>-16689.91</v>
          </cell>
        </row>
        <row r="2090">
          <cell r="A2090" t="str">
            <v>GLGAS</v>
          </cell>
          <cell r="C2090" t="str">
            <v>419100</v>
          </cell>
          <cell r="L2090">
            <v>-7027.85</v>
          </cell>
        </row>
        <row r="2091">
          <cell r="A2091" t="str">
            <v>GLGAS</v>
          </cell>
          <cell r="C2091" t="str">
            <v>419800</v>
          </cell>
          <cell r="L2091">
            <v>-16666.63</v>
          </cell>
        </row>
        <row r="2092">
          <cell r="A2092" t="str">
            <v>GLGAS</v>
          </cell>
          <cell r="C2092" t="str">
            <v>426114</v>
          </cell>
          <cell r="L2092">
            <v>172.98</v>
          </cell>
        </row>
        <row r="2093">
          <cell r="A2093" t="str">
            <v>GLGAS</v>
          </cell>
          <cell r="C2093" t="str">
            <v>426300</v>
          </cell>
          <cell r="L2093">
            <v>348.22</v>
          </cell>
        </row>
        <row r="2094">
          <cell r="A2094" t="str">
            <v>GLGAS</v>
          </cell>
          <cell r="C2094" t="str">
            <v>426400</v>
          </cell>
          <cell r="L2094">
            <v>6830.17</v>
          </cell>
        </row>
        <row r="2095">
          <cell r="A2095" t="str">
            <v>GLGAS</v>
          </cell>
          <cell r="C2095" t="str">
            <v>426407</v>
          </cell>
          <cell r="L2095">
            <v>6897.03</v>
          </cell>
        </row>
        <row r="2096">
          <cell r="A2096" t="str">
            <v>GLGAS</v>
          </cell>
          <cell r="C2096" t="str">
            <v>426413</v>
          </cell>
          <cell r="L2096">
            <v>18374.009999999998</v>
          </cell>
        </row>
        <row r="2097">
          <cell r="A2097" t="str">
            <v>GLGAS</v>
          </cell>
          <cell r="C2097" t="str">
            <v>426440</v>
          </cell>
          <cell r="L2097">
            <v>2787.91</v>
          </cell>
        </row>
        <row r="2098">
          <cell r="A2098" t="str">
            <v>GLGAS</v>
          </cell>
          <cell r="C2098" t="str">
            <v>426441</v>
          </cell>
          <cell r="L2098">
            <v>974.7</v>
          </cell>
        </row>
        <row r="2099">
          <cell r="A2099" t="str">
            <v>GLGAS</v>
          </cell>
          <cell r="C2099" t="str">
            <v>426444</v>
          </cell>
          <cell r="L2099">
            <v>6940.27</v>
          </cell>
        </row>
        <row r="2100">
          <cell r="A2100" t="str">
            <v>GLGAS</v>
          </cell>
          <cell r="C2100" t="str">
            <v>426446</v>
          </cell>
          <cell r="L2100">
            <v>8716.39</v>
          </cell>
        </row>
        <row r="2101">
          <cell r="A2101" t="str">
            <v>GLGAS</v>
          </cell>
          <cell r="C2101" t="str">
            <v>427301</v>
          </cell>
          <cell r="L2101">
            <v>3750999.96</v>
          </cell>
        </row>
        <row r="2102">
          <cell r="A2102" t="str">
            <v>GLGAS</v>
          </cell>
          <cell r="C2102" t="str">
            <v>428208</v>
          </cell>
          <cell r="L2102">
            <v>25110.6</v>
          </cell>
        </row>
        <row r="2103">
          <cell r="A2103" t="str">
            <v>GLGAS</v>
          </cell>
          <cell r="C2103" t="str">
            <v>431002</v>
          </cell>
          <cell r="L2103">
            <v>87633.14</v>
          </cell>
        </row>
        <row r="2104">
          <cell r="A2104" t="str">
            <v>GLGAS</v>
          </cell>
          <cell r="C2104" t="str">
            <v>431200</v>
          </cell>
          <cell r="L2104">
            <v>11.72</v>
          </cell>
        </row>
        <row r="2105">
          <cell r="A2105" t="str">
            <v>GLGAS</v>
          </cell>
          <cell r="C2105" t="str">
            <v>431202</v>
          </cell>
          <cell r="L2105">
            <v>3364.53</v>
          </cell>
        </row>
        <row r="2106">
          <cell r="A2106" t="str">
            <v>GLGAS</v>
          </cell>
          <cell r="C2106" t="str">
            <v>431801</v>
          </cell>
          <cell r="L2106">
            <v>5033.63</v>
          </cell>
        </row>
        <row r="2107">
          <cell r="A2107" t="str">
            <v>GLGAS</v>
          </cell>
          <cell r="C2107" t="str">
            <v>432000</v>
          </cell>
          <cell r="L2107">
            <v>-4229.3500000000004</v>
          </cell>
        </row>
        <row r="2108">
          <cell r="A2108" t="str">
            <v>GLGAS</v>
          </cell>
          <cell r="C2108" t="str">
            <v>480030</v>
          </cell>
          <cell r="L2108">
            <v>-23136149.550000001</v>
          </cell>
        </row>
        <row r="2109">
          <cell r="A2109" t="str">
            <v>GLGAS</v>
          </cell>
          <cell r="C2109" t="str">
            <v>481030</v>
          </cell>
          <cell r="L2109">
            <v>-9052934.9399999995</v>
          </cell>
        </row>
        <row r="2110">
          <cell r="A2110" t="str">
            <v>GLGAS</v>
          </cell>
          <cell r="C2110" t="str">
            <v>481530</v>
          </cell>
          <cell r="L2110">
            <v>-256266.63</v>
          </cell>
        </row>
        <row r="2111">
          <cell r="A2111" t="str">
            <v>GLGAS</v>
          </cell>
          <cell r="C2111" t="str">
            <v>482030</v>
          </cell>
          <cell r="L2111">
            <v>-287460.13</v>
          </cell>
        </row>
        <row r="2112">
          <cell r="A2112" t="str">
            <v>GLGAS</v>
          </cell>
          <cell r="C2112" t="str">
            <v>484030</v>
          </cell>
          <cell r="L2112">
            <v>-8651.7999999999993</v>
          </cell>
        </row>
        <row r="2113">
          <cell r="A2113" t="str">
            <v>GLGAS</v>
          </cell>
          <cell r="C2113" t="str">
            <v>487030</v>
          </cell>
          <cell r="L2113">
            <v>-43844.44</v>
          </cell>
        </row>
        <row r="2114">
          <cell r="A2114" t="str">
            <v>GLGAS</v>
          </cell>
          <cell r="C2114" t="str">
            <v>488130</v>
          </cell>
          <cell r="L2114">
            <v>-9160</v>
          </cell>
        </row>
        <row r="2115">
          <cell r="A2115" t="str">
            <v>GLGAS</v>
          </cell>
          <cell r="C2115" t="str">
            <v>488230</v>
          </cell>
          <cell r="L2115">
            <v>-72879.240000000005</v>
          </cell>
        </row>
        <row r="2116">
          <cell r="A2116" t="str">
            <v>GLGAS</v>
          </cell>
          <cell r="C2116" t="str">
            <v>488231</v>
          </cell>
          <cell r="L2116">
            <v>-201789.59</v>
          </cell>
        </row>
        <row r="2117">
          <cell r="A2117" t="str">
            <v>GLGAS</v>
          </cell>
          <cell r="C2117" t="str">
            <v>488330</v>
          </cell>
          <cell r="L2117">
            <v>-19042.89</v>
          </cell>
        </row>
        <row r="2118">
          <cell r="A2118" t="str">
            <v>GLGAS</v>
          </cell>
          <cell r="C2118" t="str">
            <v>488430</v>
          </cell>
          <cell r="L2118">
            <v>0</v>
          </cell>
        </row>
        <row r="2119">
          <cell r="A2119" t="str">
            <v>GLGAS</v>
          </cell>
          <cell r="C2119" t="str">
            <v>489331</v>
          </cell>
          <cell r="L2119">
            <v>-1034503.6</v>
          </cell>
        </row>
        <row r="2120">
          <cell r="A2120" t="str">
            <v>GLGAS</v>
          </cell>
          <cell r="C2120" t="str">
            <v>489332</v>
          </cell>
          <cell r="L2120">
            <v>-15735.13</v>
          </cell>
        </row>
        <row r="2121">
          <cell r="A2121" t="str">
            <v>GLGAS</v>
          </cell>
          <cell r="C2121" t="str">
            <v>489333</v>
          </cell>
          <cell r="L2121">
            <v>-471477.63</v>
          </cell>
        </row>
        <row r="2122">
          <cell r="A2122" t="str">
            <v>GLGAS</v>
          </cell>
          <cell r="C2122" t="str">
            <v>489334</v>
          </cell>
          <cell r="L2122">
            <v>-2132680.4300000002</v>
          </cell>
        </row>
        <row r="2123">
          <cell r="A2123" t="str">
            <v>GLGAS</v>
          </cell>
          <cell r="C2123" t="str">
            <v>586135</v>
          </cell>
          <cell r="L2123">
            <v>0</v>
          </cell>
        </row>
        <row r="2124">
          <cell r="A2124" t="str">
            <v>GLGAS</v>
          </cell>
          <cell r="C2124" t="str">
            <v>901001</v>
          </cell>
          <cell r="L2124">
            <v>39250.239999999998</v>
          </cell>
        </row>
        <row r="2125">
          <cell r="A2125" t="str">
            <v>GLGAS</v>
          </cell>
          <cell r="C2125" t="str">
            <v>901025</v>
          </cell>
          <cell r="L2125">
            <v>108.02</v>
          </cell>
        </row>
        <row r="2126">
          <cell r="A2126" t="str">
            <v>GLGAS</v>
          </cell>
          <cell r="C2126" t="str">
            <v>901042</v>
          </cell>
          <cell r="L2126">
            <v>1204.3599999999999</v>
          </cell>
        </row>
        <row r="2127">
          <cell r="A2127" t="str">
            <v>GLGAS</v>
          </cell>
          <cell r="C2127" t="str">
            <v>901201</v>
          </cell>
          <cell r="L2127">
            <v>18418.27</v>
          </cell>
        </row>
        <row r="2128">
          <cell r="A2128" t="str">
            <v>GLGAS</v>
          </cell>
          <cell r="C2128" t="str">
            <v>902000</v>
          </cell>
          <cell r="L2128">
            <v>37534.93</v>
          </cell>
        </row>
        <row r="2129">
          <cell r="A2129" t="str">
            <v>GLGAS</v>
          </cell>
          <cell r="C2129" t="str">
            <v>903002</v>
          </cell>
          <cell r="L2129">
            <v>11846.43</v>
          </cell>
        </row>
        <row r="2130">
          <cell r="A2130" t="str">
            <v>GLGAS</v>
          </cell>
          <cell r="C2130" t="str">
            <v>903022</v>
          </cell>
          <cell r="L2130">
            <v>330411.65999999997</v>
          </cell>
        </row>
        <row r="2131">
          <cell r="A2131" t="str">
            <v>GLGAS</v>
          </cell>
          <cell r="C2131" t="str">
            <v>903023</v>
          </cell>
          <cell r="L2131">
            <v>31104.49</v>
          </cell>
        </row>
        <row r="2132">
          <cell r="A2132" t="str">
            <v>GLGAS</v>
          </cell>
          <cell r="C2132" t="str">
            <v>903028</v>
          </cell>
          <cell r="L2132">
            <v>55713.05</v>
          </cell>
        </row>
        <row r="2133">
          <cell r="A2133" t="str">
            <v>GLGAS</v>
          </cell>
          <cell r="C2133" t="str">
            <v>903046</v>
          </cell>
          <cell r="L2133">
            <v>11.21</v>
          </cell>
        </row>
        <row r="2134">
          <cell r="A2134" t="str">
            <v>GLGAS</v>
          </cell>
          <cell r="C2134" t="str">
            <v>903110</v>
          </cell>
          <cell r="L2134">
            <v>310885.31</v>
          </cell>
        </row>
        <row r="2135">
          <cell r="A2135" t="str">
            <v>GLGAS</v>
          </cell>
          <cell r="C2135" t="str">
            <v>903148</v>
          </cell>
          <cell r="L2135">
            <v>280.70999999999998</v>
          </cell>
        </row>
        <row r="2136">
          <cell r="A2136" t="str">
            <v>GLGAS</v>
          </cell>
          <cell r="C2136" t="str">
            <v>903150</v>
          </cell>
          <cell r="L2136">
            <v>10523.32</v>
          </cell>
        </row>
        <row r="2137">
          <cell r="A2137" t="str">
            <v>GLGAS</v>
          </cell>
          <cell r="C2137" t="str">
            <v>903151</v>
          </cell>
          <cell r="L2137">
            <v>11535.11</v>
          </cell>
        </row>
        <row r="2138">
          <cell r="A2138" t="str">
            <v>GLGAS</v>
          </cell>
          <cell r="C2138" t="str">
            <v>904300</v>
          </cell>
          <cell r="L2138">
            <v>43511.68</v>
          </cell>
        </row>
        <row r="2139">
          <cell r="A2139" t="str">
            <v>GLGAS</v>
          </cell>
          <cell r="C2139" t="str">
            <v>905023</v>
          </cell>
          <cell r="L2139">
            <v>3951.19</v>
          </cell>
        </row>
        <row r="2140">
          <cell r="A2140" t="str">
            <v>GLGAS</v>
          </cell>
          <cell r="C2140" t="str">
            <v>905031</v>
          </cell>
          <cell r="L2140">
            <v>0</v>
          </cell>
        </row>
        <row r="2141">
          <cell r="A2141" t="str">
            <v>GLGAS</v>
          </cell>
          <cell r="C2141" t="str">
            <v>905998</v>
          </cell>
          <cell r="L2141">
            <v>24996</v>
          </cell>
        </row>
        <row r="2142">
          <cell r="A2142" t="str">
            <v>GLGAS</v>
          </cell>
          <cell r="C2142" t="str">
            <v>907101</v>
          </cell>
          <cell r="L2142">
            <v>20574.330000000002</v>
          </cell>
        </row>
        <row r="2143">
          <cell r="A2143" t="str">
            <v>GLGAS</v>
          </cell>
          <cell r="C2143" t="str">
            <v>908043</v>
          </cell>
          <cell r="L2143">
            <v>17913.53</v>
          </cell>
        </row>
        <row r="2144">
          <cell r="A2144" t="str">
            <v>GLGAS</v>
          </cell>
          <cell r="C2144" t="str">
            <v>909233</v>
          </cell>
          <cell r="L2144">
            <v>85</v>
          </cell>
        </row>
        <row r="2145">
          <cell r="A2145" t="str">
            <v>GLGAS</v>
          </cell>
          <cell r="C2145" t="str">
            <v>909241</v>
          </cell>
          <cell r="L2145">
            <v>29592.12</v>
          </cell>
        </row>
        <row r="2146">
          <cell r="A2146" t="str">
            <v>GLGAS</v>
          </cell>
          <cell r="C2146" t="str">
            <v>909242</v>
          </cell>
          <cell r="L2146">
            <v>14129.03</v>
          </cell>
        </row>
        <row r="2147">
          <cell r="A2147" t="str">
            <v>GLGAS</v>
          </cell>
          <cell r="C2147" t="str">
            <v>909243</v>
          </cell>
          <cell r="L2147">
            <v>15668.91</v>
          </cell>
        </row>
        <row r="2148">
          <cell r="A2148" t="str">
            <v>GLGAS</v>
          </cell>
          <cell r="C2148" t="str">
            <v>910740</v>
          </cell>
          <cell r="L2148">
            <v>4623.0600000000004</v>
          </cell>
        </row>
        <row r="2149">
          <cell r="A2149" t="str">
            <v>GLGAS</v>
          </cell>
          <cell r="C2149" t="str">
            <v>911002</v>
          </cell>
          <cell r="L2149">
            <v>2191.41</v>
          </cell>
        </row>
        <row r="2150">
          <cell r="A2150" t="str">
            <v>GLGAS</v>
          </cell>
          <cell r="C2150" t="str">
            <v>912002</v>
          </cell>
          <cell r="L2150">
            <v>131.71</v>
          </cell>
        </row>
        <row r="2151">
          <cell r="A2151" t="str">
            <v>GLGAS</v>
          </cell>
          <cell r="C2151" t="str">
            <v>912113</v>
          </cell>
          <cell r="L2151">
            <v>470.91</v>
          </cell>
        </row>
        <row r="2152">
          <cell r="A2152" t="str">
            <v>GLGAS</v>
          </cell>
          <cell r="C2152" t="str">
            <v>920000</v>
          </cell>
          <cell r="L2152">
            <v>383993.02</v>
          </cell>
        </row>
        <row r="2153">
          <cell r="A2153" t="str">
            <v>GLGAS</v>
          </cell>
          <cell r="C2153" t="str">
            <v>920001</v>
          </cell>
          <cell r="L2153">
            <v>-191729.12</v>
          </cell>
        </row>
        <row r="2154">
          <cell r="A2154" t="str">
            <v>GLGAS</v>
          </cell>
          <cell r="C2154" t="str">
            <v>920101</v>
          </cell>
          <cell r="L2154">
            <v>998649.76</v>
          </cell>
        </row>
        <row r="2155">
          <cell r="A2155" t="str">
            <v>GLGAS</v>
          </cell>
          <cell r="C2155" t="str">
            <v>920103</v>
          </cell>
          <cell r="L2155">
            <v>117233.61</v>
          </cell>
        </row>
        <row r="2156">
          <cell r="A2156" t="str">
            <v>GLGAS</v>
          </cell>
          <cell r="C2156" t="str">
            <v>920104</v>
          </cell>
          <cell r="L2156">
            <v>39598.22</v>
          </cell>
        </row>
        <row r="2157">
          <cell r="A2157" t="str">
            <v>GLGAS</v>
          </cell>
          <cell r="C2157" t="str">
            <v>920201</v>
          </cell>
          <cell r="L2157">
            <v>25072.49</v>
          </cell>
        </row>
        <row r="2158">
          <cell r="A2158" t="str">
            <v>GLGAS</v>
          </cell>
          <cell r="C2158" t="str">
            <v>920261</v>
          </cell>
          <cell r="L2158">
            <v>28324.32</v>
          </cell>
        </row>
        <row r="2159">
          <cell r="A2159" t="str">
            <v>GLGAS</v>
          </cell>
          <cell r="C2159" t="str">
            <v>920264</v>
          </cell>
          <cell r="L2159">
            <v>20237.759999999998</v>
          </cell>
        </row>
        <row r="2160">
          <cell r="A2160" t="str">
            <v>GLGAS</v>
          </cell>
          <cell r="C2160" t="str">
            <v>920301</v>
          </cell>
          <cell r="L2160">
            <v>26714.27</v>
          </cell>
        </row>
        <row r="2161">
          <cell r="A2161" t="str">
            <v>GLGAS</v>
          </cell>
          <cell r="C2161" t="str">
            <v>920449</v>
          </cell>
          <cell r="L2161">
            <v>36405.480000000003</v>
          </cell>
        </row>
        <row r="2162">
          <cell r="A2162" t="str">
            <v>GLGAS</v>
          </cell>
          <cell r="C2162" t="str">
            <v>920450</v>
          </cell>
          <cell r="L2162">
            <v>77984.52</v>
          </cell>
        </row>
        <row r="2163">
          <cell r="A2163" t="str">
            <v>GLGAS</v>
          </cell>
          <cell r="C2163" t="str">
            <v>920501</v>
          </cell>
          <cell r="L2163">
            <v>13694.5</v>
          </cell>
        </row>
        <row r="2164">
          <cell r="A2164" t="str">
            <v>GLGAS</v>
          </cell>
          <cell r="C2164" t="str">
            <v>920503</v>
          </cell>
          <cell r="L2164">
            <v>8259.9599999999991</v>
          </cell>
        </row>
        <row r="2165">
          <cell r="A2165" t="str">
            <v>GLGAS</v>
          </cell>
          <cell r="C2165" t="str">
            <v>920504</v>
          </cell>
          <cell r="L2165">
            <v>12832.97</v>
          </cell>
        </row>
        <row r="2166">
          <cell r="A2166" t="str">
            <v>GLGAS</v>
          </cell>
          <cell r="C2166" t="str">
            <v>920505</v>
          </cell>
          <cell r="L2166">
            <v>3586.08</v>
          </cell>
        </row>
        <row r="2167">
          <cell r="A2167" t="str">
            <v>GLGAS</v>
          </cell>
          <cell r="C2167" t="str">
            <v>920601</v>
          </cell>
          <cell r="L2167">
            <v>6732.36</v>
          </cell>
        </row>
        <row r="2168">
          <cell r="A2168" t="str">
            <v>GLGAS</v>
          </cell>
          <cell r="C2168" t="str">
            <v>920615</v>
          </cell>
          <cell r="L2168">
            <v>2791.53</v>
          </cell>
        </row>
        <row r="2169">
          <cell r="A2169" t="str">
            <v>GLGAS</v>
          </cell>
          <cell r="C2169" t="str">
            <v>920666</v>
          </cell>
          <cell r="L2169">
            <v>1058.94</v>
          </cell>
        </row>
        <row r="2170">
          <cell r="A2170" t="str">
            <v>GLGAS</v>
          </cell>
          <cell r="C2170" t="str">
            <v>920669</v>
          </cell>
          <cell r="L2170">
            <v>3065.83</v>
          </cell>
        </row>
        <row r="2171">
          <cell r="A2171" t="str">
            <v>GLGAS</v>
          </cell>
          <cell r="C2171" t="str">
            <v>920701</v>
          </cell>
          <cell r="L2171">
            <v>79912.17</v>
          </cell>
        </row>
        <row r="2172">
          <cell r="A2172" t="str">
            <v>GLGAS</v>
          </cell>
          <cell r="C2172" t="str">
            <v>920703</v>
          </cell>
          <cell r="L2172">
            <v>24771.439999999999</v>
          </cell>
        </row>
        <row r="2173">
          <cell r="A2173" t="str">
            <v>GLGAS</v>
          </cell>
          <cell r="C2173" t="str">
            <v>920799</v>
          </cell>
          <cell r="L2173">
            <v>0</v>
          </cell>
        </row>
        <row r="2174">
          <cell r="A2174" t="str">
            <v>GLGAS</v>
          </cell>
          <cell r="C2174" t="str">
            <v>921000</v>
          </cell>
          <cell r="L2174">
            <v>23099.66</v>
          </cell>
        </row>
        <row r="2175">
          <cell r="A2175" t="str">
            <v>GLGAS</v>
          </cell>
          <cell r="C2175" t="str">
            <v>921001</v>
          </cell>
          <cell r="L2175">
            <v>455830.44</v>
          </cell>
        </row>
        <row r="2176">
          <cell r="A2176" t="str">
            <v>GLGAS</v>
          </cell>
          <cell r="C2176" t="str">
            <v>921011</v>
          </cell>
          <cell r="L2176">
            <v>6666.57</v>
          </cell>
        </row>
        <row r="2177">
          <cell r="A2177" t="str">
            <v>GLGAS</v>
          </cell>
          <cell r="C2177" t="str">
            <v>921012</v>
          </cell>
          <cell r="L2177">
            <v>370</v>
          </cell>
        </row>
        <row r="2178">
          <cell r="A2178" t="str">
            <v>GLGAS</v>
          </cell>
          <cell r="C2178" t="str">
            <v>921045</v>
          </cell>
          <cell r="L2178">
            <v>70522.19</v>
          </cell>
        </row>
        <row r="2179">
          <cell r="A2179" t="str">
            <v>GLGAS</v>
          </cell>
          <cell r="C2179" t="str">
            <v>921075</v>
          </cell>
          <cell r="L2179">
            <v>44329.53</v>
          </cell>
        </row>
        <row r="2180">
          <cell r="A2180" t="str">
            <v>GLGAS</v>
          </cell>
          <cell r="C2180" t="str">
            <v>921102</v>
          </cell>
          <cell r="L2180">
            <v>36686.839999999997</v>
          </cell>
        </row>
        <row r="2181">
          <cell r="A2181" t="str">
            <v>GLGAS</v>
          </cell>
          <cell r="C2181" t="str">
            <v>921202</v>
          </cell>
          <cell r="L2181">
            <v>1243.55</v>
          </cell>
        </row>
        <row r="2182">
          <cell r="A2182" t="str">
            <v>GLGAS</v>
          </cell>
          <cell r="C2182" t="str">
            <v>921211</v>
          </cell>
          <cell r="L2182">
            <v>819.27</v>
          </cell>
        </row>
        <row r="2183">
          <cell r="A2183" t="str">
            <v>GLGAS</v>
          </cell>
          <cell r="C2183" t="str">
            <v>921300</v>
          </cell>
          <cell r="L2183">
            <v>61.45</v>
          </cell>
        </row>
        <row r="2184">
          <cell r="A2184" t="str">
            <v>GLGAS</v>
          </cell>
          <cell r="C2184" t="str">
            <v>921301</v>
          </cell>
          <cell r="L2184">
            <v>1894.51</v>
          </cell>
        </row>
        <row r="2185">
          <cell r="A2185" t="str">
            <v>GLGAS</v>
          </cell>
          <cell r="C2185" t="str">
            <v>921305</v>
          </cell>
          <cell r="L2185">
            <v>30.64</v>
          </cell>
        </row>
        <row r="2186">
          <cell r="A2186" t="str">
            <v>GLGAS</v>
          </cell>
          <cell r="C2186" t="str">
            <v>921306</v>
          </cell>
          <cell r="L2186">
            <v>179.59</v>
          </cell>
        </row>
        <row r="2187">
          <cell r="A2187" t="str">
            <v>GLGAS</v>
          </cell>
          <cell r="C2187" t="str">
            <v>921311</v>
          </cell>
          <cell r="L2187">
            <v>303.67</v>
          </cell>
        </row>
        <row r="2188">
          <cell r="A2188" t="str">
            <v>GLGAS</v>
          </cell>
          <cell r="C2188" t="str">
            <v>921325</v>
          </cell>
          <cell r="L2188">
            <v>490.76</v>
          </cell>
        </row>
        <row r="2189">
          <cell r="A2189" t="str">
            <v>GLGAS</v>
          </cell>
          <cell r="C2189" t="str">
            <v>921402</v>
          </cell>
          <cell r="L2189">
            <v>5.4</v>
          </cell>
        </row>
        <row r="2190">
          <cell r="A2190" t="str">
            <v>GLGAS</v>
          </cell>
          <cell r="C2190" t="str">
            <v>921403</v>
          </cell>
          <cell r="L2190">
            <v>335.52</v>
          </cell>
        </row>
        <row r="2191">
          <cell r="A2191" t="str">
            <v>GLGAS</v>
          </cell>
          <cell r="C2191" t="str">
            <v>921411</v>
          </cell>
          <cell r="L2191">
            <v>439.44</v>
          </cell>
        </row>
        <row r="2192">
          <cell r="A2192" t="str">
            <v>GLGAS</v>
          </cell>
          <cell r="C2192" t="str">
            <v>921449</v>
          </cell>
          <cell r="L2192">
            <v>1022.76</v>
          </cell>
        </row>
        <row r="2193">
          <cell r="A2193" t="str">
            <v>GLGAS</v>
          </cell>
          <cell r="C2193" t="str">
            <v>921470</v>
          </cell>
          <cell r="L2193">
            <v>12178.8</v>
          </cell>
        </row>
        <row r="2194">
          <cell r="A2194" t="str">
            <v>GLGAS</v>
          </cell>
          <cell r="C2194" t="str">
            <v>921471</v>
          </cell>
          <cell r="L2194">
            <v>4424.04</v>
          </cell>
        </row>
        <row r="2195">
          <cell r="A2195" t="str">
            <v>GLGAS</v>
          </cell>
          <cell r="C2195" t="str">
            <v>921473</v>
          </cell>
          <cell r="L2195">
            <v>769.2</v>
          </cell>
        </row>
        <row r="2196">
          <cell r="A2196" t="str">
            <v>GLGAS</v>
          </cell>
          <cell r="C2196" t="str">
            <v>921474</v>
          </cell>
          <cell r="L2196">
            <v>96764.39</v>
          </cell>
        </row>
        <row r="2197">
          <cell r="A2197" t="str">
            <v>GLGAS</v>
          </cell>
          <cell r="C2197" t="str">
            <v>921475</v>
          </cell>
          <cell r="L2197">
            <v>643.08000000000004</v>
          </cell>
        </row>
        <row r="2198">
          <cell r="A2198" t="str">
            <v>GLGAS</v>
          </cell>
          <cell r="C2198" t="str">
            <v>921484</v>
          </cell>
          <cell r="L2198">
            <v>5.52</v>
          </cell>
        </row>
        <row r="2199">
          <cell r="A2199" t="str">
            <v>GLGAS</v>
          </cell>
          <cell r="C2199" t="str">
            <v>921502</v>
          </cell>
          <cell r="L2199">
            <v>1551.59</v>
          </cell>
        </row>
        <row r="2200">
          <cell r="A2200" t="str">
            <v>GLGAS</v>
          </cell>
          <cell r="C2200" t="str">
            <v>921506</v>
          </cell>
          <cell r="L2200">
            <v>684.77</v>
          </cell>
        </row>
        <row r="2201">
          <cell r="A2201" t="str">
            <v>GLGAS</v>
          </cell>
          <cell r="C2201" t="str">
            <v>921516</v>
          </cell>
          <cell r="L2201">
            <v>487.17</v>
          </cell>
        </row>
        <row r="2202">
          <cell r="A2202" t="str">
            <v>GLGAS</v>
          </cell>
          <cell r="C2202" t="str">
            <v>921602</v>
          </cell>
          <cell r="L2202">
            <v>520.61</v>
          </cell>
        </row>
        <row r="2203">
          <cell r="A2203" t="str">
            <v>GLGAS</v>
          </cell>
          <cell r="C2203" t="str">
            <v>921603</v>
          </cell>
          <cell r="L2203">
            <v>57.71</v>
          </cell>
        </row>
        <row r="2204">
          <cell r="A2204" t="str">
            <v>GLGAS</v>
          </cell>
          <cell r="C2204" t="str">
            <v>921625</v>
          </cell>
          <cell r="L2204">
            <v>8.76</v>
          </cell>
        </row>
        <row r="2205">
          <cell r="A2205" t="str">
            <v>GLGAS</v>
          </cell>
          <cell r="C2205" t="str">
            <v>921648</v>
          </cell>
          <cell r="L2205">
            <v>647.12</v>
          </cell>
        </row>
        <row r="2206">
          <cell r="A2206" t="str">
            <v>GLGAS</v>
          </cell>
          <cell r="C2206" t="str">
            <v>921654</v>
          </cell>
          <cell r="L2206">
            <v>943.85</v>
          </cell>
        </row>
        <row r="2207">
          <cell r="A2207" t="str">
            <v>GLGAS</v>
          </cell>
          <cell r="C2207" t="str">
            <v>921667</v>
          </cell>
          <cell r="L2207">
            <v>1367.47</v>
          </cell>
        </row>
        <row r="2208">
          <cell r="A2208" t="str">
            <v>GLGAS</v>
          </cell>
          <cell r="C2208" t="str">
            <v>921700</v>
          </cell>
          <cell r="L2208">
            <v>0</v>
          </cell>
        </row>
        <row r="2209">
          <cell r="A2209" t="str">
            <v>GLGAS</v>
          </cell>
          <cell r="C2209" t="str">
            <v>921702</v>
          </cell>
          <cell r="L2209">
            <v>5898.82</v>
          </cell>
        </row>
        <row r="2210">
          <cell r="A2210" t="str">
            <v>GLGAS</v>
          </cell>
          <cell r="C2210" t="str">
            <v>921705</v>
          </cell>
          <cell r="L2210">
            <v>174.78</v>
          </cell>
        </row>
        <row r="2211">
          <cell r="A2211" t="str">
            <v>GLGAS</v>
          </cell>
          <cell r="C2211" t="str">
            <v>921711</v>
          </cell>
          <cell r="L2211">
            <v>186.75</v>
          </cell>
        </row>
        <row r="2212">
          <cell r="A2212" t="str">
            <v>GLGAS</v>
          </cell>
          <cell r="C2212" t="str">
            <v>921717</v>
          </cell>
          <cell r="L2212">
            <v>12815.82</v>
          </cell>
        </row>
        <row r="2213">
          <cell r="A2213" t="str">
            <v>GLGAS</v>
          </cell>
          <cell r="C2213" t="str">
            <v>921775</v>
          </cell>
          <cell r="L2213">
            <v>811.26</v>
          </cell>
        </row>
        <row r="2214">
          <cell r="A2214" t="str">
            <v>GLGAS</v>
          </cell>
          <cell r="C2214" t="str">
            <v>921776</v>
          </cell>
          <cell r="L2214">
            <v>202.47</v>
          </cell>
        </row>
        <row r="2215">
          <cell r="A2215" t="str">
            <v>GLGAS</v>
          </cell>
          <cell r="C2215" t="str">
            <v>923045</v>
          </cell>
          <cell r="L2215">
            <v>61392.37</v>
          </cell>
        </row>
        <row r="2216">
          <cell r="A2216" t="str">
            <v>GLGAS</v>
          </cell>
          <cell r="C2216" t="str">
            <v>923046</v>
          </cell>
          <cell r="L2216">
            <v>41086.720000000001</v>
          </cell>
        </row>
        <row r="2217">
          <cell r="A2217" t="str">
            <v>GLGAS</v>
          </cell>
          <cell r="C2217" t="str">
            <v>923509</v>
          </cell>
          <cell r="L2217">
            <v>358.63</v>
          </cell>
        </row>
        <row r="2218">
          <cell r="A2218" t="str">
            <v>GLGAS</v>
          </cell>
          <cell r="C2218" t="str">
            <v>923514</v>
          </cell>
          <cell r="L2218">
            <v>4.0599999999999996</v>
          </cell>
        </row>
        <row r="2219">
          <cell r="A2219" t="str">
            <v>GLGAS</v>
          </cell>
          <cell r="C2219" t="str">
            <v>924000</v>
          </cell>
          <cell r="L2219">
            <v>9524.52</v>
          </cell>
        </row>
        <row r="2220">
          <cell r="A2220" t="str">
            <v>GLGAS</v>
          </cell>
          <cell r="C2220" t="str">
            <v>925300</v>
          </cell>
          <cell r="L2220">
            <v>59503.23</v>
          </cell>
        </row>
        <row r="2221">
          <cell r="A2221" t="str">
            <v>GLGAS</v>
          </cell>
          <cell r="C2221" t="str">
            <v>925301</v>
          </cell>
          <cell r="L2221">
            <v>102093.98</v>
          </cell>
        </row>
        <row r="2222">
          <cell r="A2222" t="str">
            <v>GLGAS</v>
          </cell>
          <cell r="C2222" t="str">
            <v>926147</v>
          </cell>
          <cell r="L2222">
            <v>-493802</v>
          </cell>
        </row>
        <row r="2223">
          <cell r="A2223" t="str">
            <v>GLGAS</v>
          </cell>
          <cell r="C2223" t="str">
            <v>926148</v>
          </cell>
          <cell r="L2223">
            <v>876384</v>
          </cell>
        </row>
        <row r="2224">
          <cell r="A2224" t="str">
            <v>GLGAS</v>
          </cell>
          <cell r="C2224" t="str">
            <v>926201</v>
          </cell>
          <cell r="L2224">
            <v>11900</v>
          </cell>
        </row>
        <row r="2225">
          <cell r="A2225" t="str">
            <v>GLGAS</v>
          </cell>
          <cell r="C2225" t="str">
            <v>926202</v>
          </cell>
          <cell r="L2225">
            <v>3806.25</v>
          </cell>
        </row>
        <row r="2226">
          <cell r="A2226" t="str">
            <v>GLGAS</v>
          </cell>
          <cell r="C2226" t="str">
            <v>926215</v>
          </cell>
          <cell r="L2226">
            <v>7989.46</v>
          </cell>
        </row>
        <row r="2227">
          <cell r="A2227" t="str">
            <v>GLGAS</v>
          </cell>
          <cell r="C2227" t="str">
            <v>926216</v>
          </cell>
          <cell r="L2227">
            <v>1080.3599999999999</v>
          </cell>
        </row>
        <row r="2228">
          <cell r="A2228" t="str">
            <v>GLGAS</v>
          </cell>
          <cell r="C2228" t="str">
            <v>926217</v>
          </cell>
          <cell r="L2228">
            <v>182.52</v>
          </cell>
        </row>
        <row r="2229">
          <cell r="A2229" t="str">
            <v>GLGAS</v>
          </cell>
          <cell r="C2229" t="str">
            <v>926218</v>
          </cell>
          <cell r="L2229">
            <v>2758.46</v>
          </cell>
        </row>
        <row r="2230">
          <cell r="A2230" t="str">
            <v>GLGAS</v>
          </cell>
          <cell r="C2230" t="str">
            <v>926219</v>
          </cell>
          <cell r="L2230">
            <v>5917.99</v>
          </cell>
        </row>
        <row r="2231">
          <cell r="A2231" t="str">
            <v>GLGAS</v>
          </cell>
          <cell r="C2231" t="str">
            <v>926222</v>
          </cell>
          <cell r="L2231">
            <v>8440.2000000000007</v>
          </cell>
        </row>
        <row r="2232">
          <cell r="A2232" t="str">
            <v>GLGAS</v>
          </cell>
          <cell r="C2232" t="str">
            <v>926225</v>
          </cell>
          <cell r="L2232">
            <v>1458.91</v>
          </cell>
        </row>
        <row r="2233">
          <cell r="A2233" t="str">
            <v>GLGAS</v>
          </cell>
          <cell r="C2233" t="str">
            <v>926227</v>
          </cell>
          <cell r="L2233">
            <v>2942.31</v>
          </cell>
        </row>
        <row r="2234">
          <cell r="A2234" t="str">
            <v>GLGAS</v>
          </cell>
          <cell r="C2234" t="str">
            <v>926230</v>
          </cell>
          <cell r="L2234">
            <v>-1257.6300000000001</v>
          </cell>
        </row>
        <row r="2235">
          <cell r="A2235" t="str">
            <v>GLGAS</v>
          </cell>
          <cell r="C2235" t="str">
            <v>926327</v>
          </cell>
          <cell r="L2235">
            <v>281897</v>
          </cell>
        </row>
        <row r="2236">
          <cell r="A2236" t="str">
            <v>GLGAS</v>
          </cell>
          <cell r="C2236" t="str">
            <v>926328</v>
          </cell>
          <cell r="L2236">
            <v>218254</v>
          </cell>
        </row>
        <row r="2237">
          <cell r="A2237" t="str">
            <v>GLGAS</v>
          </cell>
          <cell r="C2237" t="str">
            <v>926329</v>
          </cell>
          <cell r="L2237">
            <v>436505.46</v>
          </cell>
        </row>
        <row r="2238">
          <cell r="A2238" t="str">
            <v>GLGAS</v>
          </cell>
          <cell r="C2238" t="str">
            <v>926555</v>
          </cell>
          <cell r="L2238">
            <v>143175.98000000001</v>
          </cell>
        </row>
        <row r="2239">
          <cell r="A2239" t="str">
            <v>GLGAS</v>
          </cell>
          <cell r="C2239" t="str">
            <v>928000</v>
          </cell>
          <cell r="L2239">
            <v>112774.17</v>
          </cell>
        </row>
        <row r="2240">
          <cell r="A2240" t="str">
            <v>GLGAS</v>
          </cell>
          <cell r="C2240" t="str">
            <v>929000</v>
          </cell>
          <cell r="L2240">
            <v>-3035.29</v>
          </cell>
        </row>
        <row r="2241">
          <cell r="A2241" t="str">
            <v>GLGAS</v>
          </cell>
          <cell r="C2241" t="str">
            <v>930106</v>
          </cell>
          <cell r="L2241">
            <v>0</v>
          </cell>
        </row>
        <row r="2242">
          <cell r="A2242" t="str">
            <v>GLGAS</v>
          </cell>
          <cell r="C2242" t="str">
            <v>930210</v>
          </cell>
          <cell r="L2242">
            <v>52028.4</v>
          </cell>
        </row>
        <row r="2243">
          <cell r="A2243" t="str">
            <v>GLGAS</v>
          </cell>
          <cell r="C2243" t="str">
            <v>930220</v>
          </cell>
          <cell r="L2243">
            <v>158316.6</v>
          </cell>
        </row>
        <row r="2244">
          <cell r="A2244" t="str">
            <v>GLGAS</v>
          </cell>
          <cell r="C2244" t="str">
            <v>930230</v>
          </cell>
          <cell r="L2244">
            <v>183.98</v>
          </cell>
        </row>
        <row r="2245">
          <cell r="A2245" t="str">
            <v>GLGAS</v>
          </cell>
          <cell r="C2245" t="str">
            <v>930248</v>
          </cell>
          <cell r="L2245">
            <v>1928</v>
          </cell>
        </row>
        <row r="2246">
          <cell r="A2246" t="str">
            <v>GLGAS</v>
          </cell>
          <cell r="C2246" t="str">
            <v>931026</v>
          </cell>
          <cell r="L2246">
            <v>82.37</v>
          </cell>
        </row>
        <row r="2247">
          <cell r="A2247" t="str">
            <v>GLGAS</v>
          </cell>
          <cell r="C2247" t="str">
            <v>931280</v>
          </cell>
          <cell r="L2247">
            <v>660</v>
          </cell>
        </row>
        <row r="2248">
          <cell r="A2248" t="str">
            <v>GLGAS</v>
          </cell>
          <cell r="C2248" t="str">
            <v>931281</v>
          </cell>
          <cell r="L2248">
            <v>7491.23</v>
          </cell>
        </row>
        <row r="2249">
          <cell r="A2249" t="str">
            <v>GLGAS</v>
          </cell>
          <cell r="C2249" t="str">
            <v>935024</v>
          </cell>
          <cell r="L2249">
            <v>68029.53</v>
          </cell>
        </row>
        <row r="2250">
          <cell r="A2250" t="str">
            <v>GLGAS</v>
          </cell>
          <cell r="C2250" t="str">
            <v>935026</v>
          </cell>
          <cell r="L2250">
            <v>42127.519999999997</v>
          </cell>
        </row>
        <row r="2251">
          <cell r="A2251" t="str">
            <v>GLGAS</v>
          </cell>
          <cell r="C2251" t="str">
            <v>935289</v>
          </cell>
          <cell r="L2251">
            <v>638.16</v>
          </cell>
        </row>
        <row r="2252">
          <cell r="A2252" t="str">
            <v>GLGAS</v>
          </cell>
          <cell r="C2252" t="str">
            <v>935346</v>
          </cell>
          <cell r="L2252">
            <v>23.57</v>
          </cell>
        </row>
        <row r="2253">
          <cell r="A2253" t="str">
            <v>GLGAS</v>
          </cell>
          <cell r="C2253" t="str">
            <v>935389</v>
          </cell>
          <cell r="L2253">
            <v>25.36</v>
          </cell>
        </row>
        <row r="2254">
          <cell r="A2254" t="str">
            <v>GLGAS</v>
          </cell>
          <cell r="C2254" t="str">
            <v>935520</v>
          </cell>
          <cell r="L2254">
            <v>51119.23</v>
          </cell>
        </row>
        <row r="2255">
          <cell r="A2255" t="str">
            <v>GLGAS</v>
          </cell>
          <cell r="C2255" t="str">
            <v>G30100</v>
          </cell>
          <cell r="L2255">
            <v>0</v>
          </cell>
        </row>
        <row r="2256">
          <cell r="A2256" t="str">
            <v>GLGAS</v>
          </cell>
          <cell r="C2256" t="str">
            <v>G30200</v>
          </cell>
          <cell r="L2256">
            <v>0</v>
          </cell>
        </row>
        <row r="2257">
          <cell r="A2257" t="str">
            <v>GLGAS</v>
          </cell>
          <cell r="C2257" t="str">
            <v>G30300</v>
          </cell>
          <cell r="L2257">
            <v>0</v>
          </cell>
        </row>
        <row r="2258">
          <cell r="A2258" t="str">
            <v>GLGAS</v>
          </cell>
          <cell r="C2258" t="str">
            <v>G36500</v>
          </cell>
          <cell r="L2258">
            <v>0</v>
          </cell>
        </row>
        <row r="2259">
          <cell r="A2259" t="str">
            <v>GLGAS</v>
          </cell>
          <cell r="C2259" t="str">
            <v>G36600</v>
          </cell>
          <cell r="L2259">
            <v>0</v>
          </cell>
        </row>
        <row r="2260">
          <cell r="A2260" t="str">
            <v>GLGAS</v>
          </cell>
          <cell r="C2260" t="str">
            <v>G36700</v>
          </cell>
          <cell r="L2260">
            <v>0</v>
          </cell>
        </row>
        <row r="2261">
          <cell r="A2261" t="str">
            <v>GLGAS</v>
          </cell>
          <cell r="C2261" t="str">
            <v>G36900</v>
          </cell>
          <cell r="L2261">
            <v>0</v>
          </cell>
        </row>
        <row r="2262">
          <cell r="A2262" t="str">
            <v>GLGAS</v>
          </cell>
          <cell r="C2262" t="str">
            <v>G37400</v>
          </cell>
          <cell r="L2262">
            <v>0</v>
          </cell>
        </row>
        <row r="2263">
          <cell r="A2263" t="str">
            <v>GLGAS</v>
          </cell>
          <cell r="C2263" t="str">
            <v>G37500</v>
          </cell>
          <cell r="L2263">
            <v>0</v>
          </cell>
        </row>
        <row r="2264">
          <cell r="A2264" t="str">
            <v>GLGAS</v>
          </cell>
          <cell r="C2264" t="str">
            <v>G37600</v>
          </cell>
          <cell r="L2264">
            <v>0</v>
          </cell>
        </row>
        <row r="2265">
          <cell r="A2265" t="str">
            <v>GLGAS</v>
          </cell>
          <cell r="C2265" t="str">
            <v>G37800</v>
          </cell>
          <cell r="L2265">
            <v>0</v>
          </cell>
        </row>
        <row r="2266">
          <cell r="A2266" t="str">
            <v>GLGAS</v>
          </cell>
          <cell r="C2266" t="str">
            <v>G37900</v>
          </cell>
          <cell r="L2266">
            <v>0</v>
          </cell>
        </row>
        <row r="2267">
          <cell r="A2267" t="str">
            <v>GLGAS</v>
          </cell>
          <cell r="C2267" t="str">
            <v>G38000</v>
          </cell>
          <cell r="L2267">
            <v>0</v>
          </cell>
        </row>
        <row r="2268">
          <cell r="A2268" t="str">
            <v>GLGAS</v>
          </cell>
          <cell r="C2268" t="str">
            <v>G38100</v>
          </cell>
          <cell r="L2268">
            <v>0</v>
          </cell>
        </row>
        <row r="2269">
          <cell r="A2269" t="str">
            <v>GLGAS</v>
          </cell>
          <cell r="C2269" t="str">
            <v>G38300</v>
          </cell>
          <cell r="L2269">
            <v>0</v>
          </cell>
        </row>
        <row r="2270">
          <cell r="A2270" t="str">
            <v>GLGAS</v>
          </cell>
          <cell r="C2270" t="str">
            <v>G38500</v>
          </cell>
          <cell r="L2270">
            <v>0</v>
          </cell>
        </row>
        <row r="2271">
          <cell r="A2271" t="str">
            <v>GLGAS</v>
          </cell>
          <cell r="C2271" t="str">
            <v>G38700</v>
          </cell>
          <cell r="L2271">
            <v>0</v>
          </cell>
        </row>
        <row r="2272">
          <cell r="A2272" t="str">
            <v>GLGAS</v>
          </cell>
          <cell r="C2272" t="str">
            <v>G38900</v>
          </cell>
          <cell r="L2272">
            <v>0</v>
          </cell>
        </row>
        <row r="2273">
          <cell r="A2273" t="str">
            <v>GLGAS</v>
          </cell>
          <cell r="C2273" t="str">
            <v>G39000</v>
          </cell>
          <cell r="L2273">
            <v>0</v>
          </cell>
        </row>
        <row r="2274">
          <cell r="A2274" t="str">
            <v>GLGAS</v>
          </cell>
          <cell r="C2274" t="str">
            <v>G39010</v>
          </cell>
          <cell r="L2274">
            <v>0</v>
          </cell>
        </row>
        <row r="2275">
          <cell r="A2275" t="str">
            <v>GLGAS</v>
          </cell>
          <cell r="C2275" t="str">
            <v>G39100</v>
          </cell>
          <cell r="L2275">
            <v>0</v>
          </cell>
        </row>
        <row r="2276">
          <cell r="A2276" t="str">
            <v>GLGAS</v>
          </cell>
          <cell r="C2276" t="str">
            <v>G39200</v>
          </cell>
          <cell r="L2276">
            <v>0</v>
          </cell>
        </row>
        <row r="2277">
          <cell r="A2277" t="str">
            <v>GLGAS</v>
          </cell>
          <cell r="C2277" t="str">
            <v>G39300</v>
          </cell>
          <cell r="L2277">
            <v>0</v>
          </cell>
        </row>
        <row r="2278">
          <cell r="A2278" t="str">
            <v>GLGAS</v>
          </cell>
          <cell r="C2278" t="str">
            <v>G39400</v>
          </cell>
          <cell r="L2278">
            <v>0</v>
          </cell>
        </row>
        <row r="2279">
          <cell r="A2279" t="str">
            <v>GLGAS</v>
          </cell>
          <cell r="C2279" t="str">
            <v>G39500</v>
          </cell>
          <cell r="L2279">
            <v>0</v>
          </cell>
        </row>
        <row r="2280">
          <cell r="A2280" t="str">
            <v>GLGAS</v>
          </cell>
          <cell r="C2280" t="str">
            <v>G39600</v>
          </cell>
          <cell r="L2280">
            <v>0</v>
          </cell>
        </row>
        <row r="2281">
          <cell r="A2281" t="str">
            <v>GLGAS</v>
          </cell>
          <cell r="C2281" t="str">
            <v>G39700</v>
          </cell>
          <cell r="L2281">
            <v>0</v>
          </cell>
        </row>
        <row r="2282">
          <cell r="A2282" t="str">
            <v>GLGAS</v>
          </cell>
          <cell r="C2282" t="str">
            <v>G39800</v>
          </cell>
          <cell r="L2282">
            <v>0</v>
          </cell>
        </row>
        <row r="2283">
          <cell r="A2283" t="str">
            <v>GLGAS</v>
          </cell>
          <cell r="C2283" t="str">
            <v>G39999</v>
          </cell>
          <cell r="L2283">
            <v>0</v>
          </cell>
        </row>
        <row r="2284">
          <cell r="A2284" t="str">
            <v>GLGAS</v>
          </cell>
          <cell r="C2284" t="str">
            <v>G80400</v>
          </cell>
          <cell r="L2284">
            <v>14602041.9</v>
          </cell>
        </row>
        <row r="2285">
          <cell r="A2285" t="str">
            <v>GLGAS</v>
          </cell>
          <cell r="C2285" t="str">
            <v>G80501</v>
          </cell>
          <cell r="L2285">
            <v>1165578.28</v>
          </cell>
        </row>
        <row r="2286">
          <cell r="A2286" t="str">
            <v>GLGAS</v>
          </cell>
          <cell r="C2286" t="str">
            <v>G80510</v>
          </cell>
          <cell r="L2286">
            <v>-1598607.06</v>
          </cell>
        </row>
        <row r="2287">
          <cell r="A2287" t="str">
            <v>GLGAS</v>
          </cell>
          <cell r="C2287" t="str">
            <v>G80520</v>
          </cell>
          <cell r="L2287">
            <v>-343090</v>
          </cell>
        </row>
        <row r="2288">
          <cell r="A2288" t="str">
            <v>GLGAS</v>
          </cell>
          <cell r="C2288" t="str">
            <v>G80810</v>
          </cell>
          <cell r="L2288">
            <v>4182076.22</v>
          </cell>
        </row>
        <row r="2289">
          <cell r="A2289" t="str">
            <v>GLGAS</v>
          </cell>
          <cell r="C2289" t="str">
            <v>G80820</v>
          </cell>
          <cell r="L2289">
            <v>-2827954.49</v>
          </cell>
        </row>
        <row r="2290">
          <cell r="A2290" t="str">
            <v>GLGAS</v>
          </cell>
          <cell r="C2290" t="str">
            <v>G84480</v>
          </cell>
          <cell r="L2290">
            <v>14968.24</v>
          </cell>
        </row>
        <row r="2291">
          <cell r="A2291" t="str">
            <v>GLGAS</v>
          </cell>
          <cell r="C2291" t="str">
            <v>G84481</v>
          </cell>
          <cell r="L2291">
            <v>9395</v>
          </cell>
        </row>
        <row r="2292">
          <cell r="A2292" t="str">
            <v>GLGAS</v>
          </cell>
          <cell r="C2292" t="str">
            <v>G85600</v>
          </cell>
          <cell r="L2292">
            <v>77432.62</v>
          </cell>
        </row>
        <row r="2293">
          <cell r="A2293" t="str">
            <v>GLGAS</v>
          </cell>
          <cell r="C2293" t="str">
            <v>G85601</v>
          </cell>
          <cell r="L2293">
            <v>7699.57</v>
          </cell>
        </row>
        <row r="2294">
          <cell r="A2294" t="str">
            <v>GLGAS</v>
          </cell>
          <cell r="C2294" t="str">
            <v>G85610</v>
          </cell>
          <cell r="L2294">
            <v>75431.539999999994</v>
          </cell>
        </row>
        <row r="2295">
          <cell r="A2295" t="str">
            <v>GLGAS</v>
          </cell>
          <cell r="C2295" t="str">
            <v>G87000</v>
          </cell>
          <cell r="L2295">
            <v>23318.61</v>
          </cell>
        </row>
        <row r="2296">
          <cell r="A2296" t="str">
            <v>GLGAS</v>
          </cell>
          <cell r="C2296" t="str">
            <v>G87400</v>
          </cell>
          <cell r="L2296">
            <v>262883.83</v>
          </cell>
        </row>
        <row r="2297">
          <cell r="A2297" t="str">
            <v>GLGAS</v>
          </cell>
          <cell r="C2297" t="str">
            <v>G87401</v>
          </cell>
          <cell r="L2297">
            <v>393595.26</v>
          </cell>
        </row>
        <row r="2298">
          <cell r="A2298" t="str">
            <v>GLGAS</v>
          </cell>
          <cell r="C2298" t="str">
            <v>G87402</v>
          </cell>
          <cell r="L2298">
            <v>114955.07</v>
          </cell>
        </row>
        <row r="2299">
          <cell r="A2299" t="str">
            <v>GLGAS</v>
          </cell>
          <cell r="C2299" t="str">
            <v>G87500</v>
          </cell>
          <cell r="L2299">
            <v>123187.33</v>
          </cell>
        </row>
        <row r="2300">
          <cell r="A2300" t="str">
            <v>GLGAS</v>
          </cell>
          <cell r="C2300" t="str">
            <v>G87700</v>
          </cell>
          <cell r="L2300">
            <v>22240.94</v>
          </cell>
        </row>
        <row r="2301">
          <cell r="A2301" t="str">
            <v>GLGAS</v>
          </cell>
          <cell r="C2301" t="str">
            <v>G87800</v>
          </cell>
          <cell r="L2301">
            <v>263293.62</v>
          </cell>
        </row>
        <row r="2302">
          <cell r="A2302" t="str">
            <v>GLGAS</v>
          </cell>
          <cell r="C2302" t="str">
            <v>G87801</v>
          </cell>
          <cell r="L2302">
            <v>607896.68000000005</v>
          </cell>
        </row>
        <row r="2303">
          <cell r="A2303" t="str">
            <v>GLGAS</v>
          </cell>
          <cell r="C2303" t="str">
            <v>G87900</v>
          </cell>
          <cell r="L2303">
            <v>404040.58</v>
          </cell>
        </row>
        <row r="2304">
          <cell r="A2304" t="str">
            <v>GLGAS</v>
          </cell>
          <cell r="C2304" t="str">
            <v>G88000</v>
          </cell>
          <cell r="L2304">
            <v>178452.17</v>
          </cell>
        </row>
        <row r="2305">
          <cell r="A2305" t="str">
            <v>GLGAS</v>
          </cell>
          <cell r="C2305" t="str">
            <v>G88001</v>
          </cell>
          <cell r="L2305">
            <v>11953.97</v>
          </cell>
        </row>
        <row r="2306">
          <cell r="A2306" t="str">
            <v>GLGAS</v>
          </cell>
          <cell r="C2306" t="str">
            <v>G88700</v>
          </cell>
          <cell r="L2306">
            <v>414359.95</v>
          </cell>
        </row>
        <row r="2307">
          <cell r="A2307" t="str">
            <v>GLGAS</v>
          </cell>
          <cell r="C2307" t="str">
            <v>G88900</v>
          </cell>
          <cell r="L2307">
            <v>23009.919999999998</v>
          </cell>
        </row>
        <row r="2308">
          <cell r="A2308" t="str">
            <v>GLGAS</v>
          </cell>
          <cell r="C2308" t="str">
            <v>G89000</v>
          </cell>
          <cell r="L2308">
            <v>68981.679999999993</v>
          </cell>
        </row>
        <row r="2309">
          <cell r="A2309" t="str">
            <v>GLGAS</v>
          </cell>
          <cell r="C2309" t="str">
            <v>G89100</v>
          </cell>
          <cell r="L2309">
            <v>-312.61</v>
          </cell>
        </row>
        <row r="2310">
          <cell r="A2310" t="str">
            <v>GLGAS</v>
          </cell>
          <cell r="C2310" t="str">
            <v>G89200</v>
          </cell>
          <cell r="L2310">
            <v>127606.07</v>
          </cell>
        </row>
        <row r="2311">
          <cell r="A2311" t="str">
            <v>GLGAS</v>
          </cell>
          <cell r="C2311" t="str">
            <v>G89300</v>
          </cell>
          <cell r="L2311">
            <v>10956.19</v>
          </cell>
        </row>
        <row r="2312">
          <cell r="A2312" t="str">
            <v>GLGNO</v>
          </cell>
          <cell r="C2312" t="str">
            <v>216000</v>
          </cell>
          <cell r="L2312">
            <v>0</v>
          </cell>
        </row>
        <row r="2313">
          <cell r="A2313" t="str">
            <v>GLGNO</v>
          </cell>
          <cell r="C2313" t="str">
            <v>220010</v>
          </cell>
          <cell r="L2313">
            <v>0</v>
          </cell>
        </row>
        <row r="2314">
          <cell r="A2314" t="str">
            <v>GLGNW</v>
          </cell>
          <cell r="C2314" t="str">
            <v>216000</v>
          </cell>
          <cell r="L2314">
            <v>0</v>
          </cell>
        </row>
        <row r="2315">
          <cell r="A2315" t="str">
            <v>GLGNW</v>
          </cell>
          <cell r="C2315" t="str">
            <v>220010</v>
          </cell>
          <cell r="L2315">
            <v>0</v>
          </cell>
        </row>
        <row r="2316">
          <cell r="A2316" t="str">
            <v>GLGOE</v>
          </cell>
          <cell r="C2316" t="str">
            <v>220010</v>
          </cell>
          <cell r="L2316">
            <v>0</v>
          </cell>
        </row>
        <row r="2317">
          <cell r="A2317" t="str">
            <v>GLGSO</v>
          </cell>
          <cell r="C2317" t="str">
            <v>216000</v>
          </cell>
          <cell r="L2317">
            <v>0</v>
          </cell>
        </row>
        <row r="2318">
          <cell r="A2318" t="str">
            <v>GLGSO</v>
          </cell>
          <cell r="C2318" t="str">
            <v>220010</v>
          </cell>
          <cell r="L2318">
            <v>0</v>
          </cell>
        </row>
        <row r="2319">
          <cell r="A2319" t="str">
            <v>GLIND</v>
          </cell>
          <cell r="C2319" t="str">
            <v>123107</v>
          </cell>
          <cell r="L2319">
            <v>10327118.619999999</v>
          </cell>
        </row>
        <row r="2320">
          <cell r="A2320" t="str">
            <v>GLIND</v>
          </cell>
          <cell r="C2320" t="str">
            <v>143320</v>
          </cell>
          <cell r="L2320">
            <v>89.97</v>
          </cell>
        </row>
        <row r="2321">
          <cell r="A2321" t="str">
            <v>GLIND</v>
          </cell>
          <cell r="C2321" t="str">
            <v>143900</v>
          </cell>
          <cell r="L2321">
            <v>41.81</v>
          </cell>
        </row>
        <row r="2322">
          <cell r="A2322" t="str">
            <v>GLIND</v>
          </cell>
          <cell r="C2322" t="str">
            <v>201300</v>
          </cell>
          <cell r="L2322">
            <v>-1000</v>
          </cell>
        </row>
        <row r="2323">
          <cell r="A2323" t="str">
            <v>GLIND</v>
          </cell>
          <cell r="C2323" t="str">
            <v>211000</v>
          </cell>
          <cell r="L2323">
            <v>-10327118.619999999</v>
          </cell>
        </row>
        <row r="2324">
          <cell r="A2324" t="str">
            <v>GLIND</v>
          </cell>
          <cell r="C2324" t="str">
            <v>216000</v>
          </cell>
          <cell r="L2324">
            <v>159569.9</v>
          </cell>
        </row>
        <row r="2325">
          <cell r="A2325" t="str">
            <v>GLIND</v>
          </cell>
          <cell r="C2325" t="str">
            <v>220010</v>
          </cell>
          <cell r="L2325">
            <v>-158632.07999999999</v>
          </cell>
        </row>
        <row r="2326">
          <cell r="A2326" t="str">
            <v>GLIND</v>
          </cell>
          <cell r="C2326" t="str">
            <v>241339</v>
          </cell>
          <cell r="L2326">
            <v>-69.599999999999994</v>
          </cell>
        </row>
        <row r="2327">
          <cell r="A2327" t="str">
            <v>GLINE</v>
          </cell>
          <cell r="C2327" t="str">
            <v>123107</v>
          </cell>
          <cell r="L2327">
            <v>-10327118.619999999</v>
          </cell>
        </row>
        <row r="2328">
          <cell r="A2328" t="str">
            <v>GLINE</v>
          </cell>
          <cell r="C2328" t="str">
            <v>211002</v>
          </cell>
          <cell r="L2328">
            <v>10327118.619999999</v>
          </cell>
        </row>
        <row r="2329">
          <cell r="A2329" t="str">
            <v>GLINE</v>
          </cell>
          <cell r="C2329" t="str">
            <v>220010</v>
          </cell>
          <cell r="L2329">
            <v>0</v>
          </cell>
        </row>
        <row r="2330">
          <cell r="A2330" t="str">
            <v>GLOTH</v>
          </cell>
          <cell r="C2330" t="str">
            <v>143320</v>
          </cell>
          <cell r="L2330">
            <v>0</v>
          </cell>
        </row>
        <row r="2331">
          <cell r="A2331" t="str">
            <v>GLOTH</v>
          </cell>
          <cell r="C2331" t="str">
            <v>143900</v>
          </cell>
          <cell r="L2331">
            <v>0</v>
          </cell>
        </row>
        <row r="2332">
          <cell r="A2332" t="str">
            <v>GLOTH</v>
          </cell>
          <cell r="C2332" t="str">
            <v>216000</v>
          </cell>
          <cell r="L2332">
            <v>0</v>
          </cell>
        </row>
        <row r="2333">
          <cell r="A2333" t="str">
            <v>GLOTH</v>
          </cell>
          <cell r="C2333" t="str">
            <v>220010</v>
          </cell>
          <cell r="L2333">
            <v>0</v>
          </cell>
        </row>
        <row r="2334">
          <cell r="A2334" t="str">
            <v>GLOTH</v>
          </cell>
          <cell r="C2334" t="str">
            <v>241339</v>
          </cell>
          <cell r="L2334">
            <v>0</v>
          </cell>
        </row>
        <row r="2335">
          <cell r="A2335" t="str">
            <v>GLROE</v>
          </cell>
          <cell r="C2335" t="str">
            <v>123200</v>
          </cell>
          <cell r="L2335">
            <v>-26151905.699999999</v>
          </cell>
        </row>
        <row r="2336">
          <cell r="A2336" t="str">
            <v>GLROE</v>
          </cell>
          <cell r="C2336" t="str">
            <v>146800</v>
          </cell>
          <cell r="L2336">
            <v>-293733.62</v>
          </cell>
        </row>
        <row r="2337">
          <cell r="A2337" t="str">
            <v>GLROE</v>
          </cell>
          <cell r="C2337" t="str">
            <v>146801</v>
          </cell>
          <cell r="L2337">
            <v>-3085261.49</v>
          </cell>
        </row>
        <row r="2338">
          <cell r="A2338" t="str">
            <v>GLROE</v>
          </cell>
          <cell r="C2338" t="str">
            <v>171000</v>
          </cell>
          <cell r="L2338">
            <v>-2072.62</v>
          </cell>
        </row>
        <row r="2339">
          <cell r="A2339" t="str">
            <v>GLROE</v>
          </cell>
          <cell r="C2339" t="str">
            <v>201800</v>
          </cell>
          <cell r="L2339">
            <v>1000</v>
          </cell>
        </row>
        <row r="2340">
          <cell r="A2340" t="str">
            <v>GLROE</v>
          </cell>
          <cell r="C2340" t="str">
            <v>211800</v>
          </cell>
          <cell r="L2340">
            <v>26150905.699999999</v>
          </cell>
        </row>
        <row r="2341">
          <cell r="A2341" t="str">
            <v>GLROE</v>
          </cell>
          <cell r="C2341" t="str">
            <v>220010</v>
          </cell>
          <cell r="L2341">
            <v>0</v>
          </cell>
        </row>
        <row r="2342">
          <cell r="A2342" t="str">
            <v>GLROE</v>
          </cell>
          <cell r="C2342" t="str">
            <v>223801</v>
          </cell>
          <cell r="L2342">
            <v>3085261.49</v>
          </cell>
        </row>
        <row r="2343">
          <cell r="A2343" t="str">
            <v>GLROE</v>
          </cell>
          <cell r="C2343" t="str">
            <v>234800</v>
          </cell>
          <cell r="L2343">
            <v>293733.62</v>
          </cell>
        </row>
        <row r="2344">
          <cell r="A2344" t="str">
            <v>GLROE</v>
          </cell>
          <cell r="C2344" t="str">
            <v>237300</v>
          </cell>
          <cell r="L2344">
            <v>2072.62</v>
          </cell>
        </row>
        <row r="2345">
          <cell r="A2345" t="str">
            <v>GLROE</v>
          </cell>
          <cell r="C2345" t="str">
            <v>419800</v>
          </cell>
          <cell r="L2345">
            <v>16666.63</v>
          </cell>
        </row>
        <row r="2346">
          <cell r="A2346" t="str">
            <v>GLROE</v>
          </cell>
          <cell r="C2346" t="str">
            <v>419801</v>
          </cell>
          <cell r="L2346">
            <v>5033.63</v>
          </cell>
        </row>
        <row r="2347">
          <cell r="A2347" t="str">
            <v>GLROE</v>
          </cell>
          <cell r="C2347" t="str">
            <v>431800</v>
          </cell>
          <cell r="L2347">
            <v>-16666.63</v>
          </cell>
        </row>
        <row r="2348">
          <cell r="A2348" t="str">
            <v>GLROE</v>
          </cell>
          <cell r="C2348" t="str">
            <v>431801</v>
          </cell>
          <cell r="L2348">
            <v>-5033.63</v>
          </cell>
        </row>
        <row r="2349">
          <cell r="A2349" t="str">
            <v>Last Row</v>
          </cell>
          <cell r="C2349" t="str">
            <v>Last Row</v>
          </cell>
          <cell r="L2349" t="str">
            <v>Last Row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OVISION_BAL"/>
      <sheetName val="#10 - A - CPI vs AFUDC"/>
      <sheetName val="#13 - D - SWPA Income"/>
      <sheetName val="#14 - E - Cust Advances CIAC"/>
      <sheetName val="#15 - F - LORD Workpaper"/>
      <sheetName val="#18 - J - Storm Expenses"/>
      <sheetName val="#19 - K L Int Hedge - G&amp;L"/>
      <sheetName val="#21 - N - Asbury 5 Year Maint"/>
      <sheetName val="#22 - O &amp; Z - Misc Expenses"/>
      <sheetName val="#24 - Q - Plum Point DefCred"/>
      <sheetName val="#26 - S - Bad Debt Exp"/>
      <sheetName val="#27 - T - Deferred Fuel"/>
      <sheetName val="#28 - U - Injuries &amp; Damages"/>
      <sheetName val="#29 - V - Def Rate Case"/>
      <sheetName val="#36 - A - PERM Non Deduct"/>
      <sheetName val="2016 Balances"/>
    </sheetNames>
    <sheetDataSet>
      <sheetData sheetId="0">
        <row r="7">
          <cell r="C7">
            <v>42735</v>
          </cell>
        </row>
        <row r="12">
          <cell r="C12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s"/>
      <sheetName val="Classify"/>
      <sheetName val="Procure Dem"/>
      <sheetName val="Procure Energy"/>
      <sheetName val="Procure Cust"/>
      <sheetName val="230kV Dem"/>
      <sheetName val="230kV Energy"/>
      <sheetName val="230kV Cust"/>
      <sheetName val="34kV Dem"/>
      <sheetName val="34kV Energy"/>
      <sheetName val="34kV Cust"/>
      <sheetName val="13kV Dem"/>
      <sheetName val="13kV Energy"/>
      <sheetName val="13kV Cust"/>
      <sheetName val="Sec Dem"/>
      <sheetName val="Sec Energy"/>
      <sheetName val="Sec Cust"/>
      <sheetName val="Bill Dem"/>
      <sheetName val="Bill Energy"/>
      <sheetName val="Bill Cust"/>
      <sheetName val="Onsite Dem"/>
      <sheetName val="Onsite Energy"/>
      <sheetName val="Onsite Cust"/>
      <sheetName val="Trans Total"/>
      <sheetName val="Dist Total"/>
      <sheetName val="Total Allocate"/>
      <sheetName val="Factors"/>
      <sheetName val="Quick List"/>
      <sheetName val="Unit Cost"/>
      <sheetName val="Verify"/>
      <sheetName val="FuncTotals"/>
      <sheetName val="Open"/>
      <sheetName val="Registry"/>
      <sheetName val="Input"/>
    </sheetNames>
    <sheetDataSet>
      <sheetData sheetId="0" refreshError="1">
        <row r="4">
          <cell r="B4" t="str">
            <v>Step 1</v>
          </cell>
        </row>
        <row r="5">
          <cell r="C5" t="str">
            <v>All Totals Intact =</v>
          </cell>
        </row>
        <row r="6">
          <cell r="C6" t="str">
            <v xml:space="preserve">All Allocators Found = </v>
          </cell>
        </row>
        <row r="8">
          <cell r="B8" t="str">
            <v>Account</v>
          </cell>
          <cell r="C8" t="str">
            <v>Account</v>
          </cell>
        </row>
        <row r="9">
          <cell r="B9" t="str">
            <v>Description</v>
          </cell>
          <cell r="C9" t="str">
            <v>Code</v>
          </cell>
        </row>
        <row r="12">
          <cell r="B12" t="str">
            <v>I. ELECTRIC PLANT IN SERVICE</v>
          </cell>
        </row>
        <row r="14">
          <cell r="B14" t="str">
            <v>A. INTANGIBLE PLANT</v>
          </cell>
        </row>
        <row r="16">
          <cell r="B16" t="str">
            <v>Organization</v>
          </cell>
          <cell r="C16" t="str">
            <v>301</v>
          </cell>
        </row>
        <row r="17">
          <cell r="B17" t="str">
            <v>Franchises and Consents</v>
          </cell>
          <cell r="C17" t="str">
            <v>302</v>
          </cell>
        </row>
        <row r="18">
          <cell r="B18" t="str">
            <v>Miscellaneous Intangible Plant</v>
          </cell>
          <cell r="C18" t="str">
            <v>303</v>
          </cell>
        </row>
        <row r="19">
          <cell r="B19" t="str">
            <v>Subtotal - INTANGIBLE PLANT</v>
          </cell>
          <cell r="C19" t="str">
            <v>301-303</v>
          </cell>
        </row>
        <row r="21">
          <cell r="B21" t="str">
            <v>B. PRODUCTION PLANT</v>
          </cell>
        </row>
        <row r="23">
          <cell r="B23" t="str">
            <v>Land and Land Rights</v>
          </cell>
          <cell r="C23" t="str">
            <v>(310, 330, 340)</v>
          </cell>
        </row>
        <row r="24">
          <cell r="B24" t="str">
            <v>Structures and Improvements</v>
          </cell>
          <cell r="C24" t="str">
            <v>(311, 331, 341)</v>
          </cell>
        </row>
        <row r="25">
          <cell r="B25" t="str">
            <v>Boiler Plant Equipment</v>
          </cell>
          <cell r="C25" t="str">
            <v>(312, 342)</v>
          </cell>
        </row>
        <row r="26">
          <cell r="B26" t="str">
            <v>Engines and Generators</v>
          </cell>
          <cell r="C26">
            <v>343</v>
          </cell>
        </row>
        <row r="27">
          <cell r="B27" t="str">
            <v>Turbogenerator Units</v>
          </cell>
          <cell r="C27" t="str">
            <v>(314, 333, 344)</v>
          </cell>
        </row>
        <row r="28">
          <cell r="B28" t="str">
            <v>Accessory Electric Equipment</v>
          </cell>
          <cell r="C28" t="str">
            <v>(315, 334, 345)</v>
          </cell>
        </row>
        <row r="29">
          <cell r="B29" t="str">
            <v>Misc. Power Plant Equipment</v>
          </cell>
          <cell r="C29" t="str">
            <v>(316, 332, 335,346)</v>
          </cell>
        </row>
        <row r="30">
          <cell r="B30" t="str">
            <v>Subtotal - OTHER PLANT</v>
          </cell>
          <cell r="C30" t="str">
            <v>340-346</v>
          </cell>
        </row>
        <row r="32">
          <cell r="B32" t="str">
            <v>Subtotal - PRODUCTION PLANT</v>
          </cell>
          <cell r="C32" t="str">
            <v>304-346</v>
          </cell>
        </row>
        <row r="34">
          <cell r="B34" t="str">
            <v>C. TRANSMISSION PLANT</v>
          </cell>
        </row>
        <row r="36">
          <cell r="B36" t="str">
            <v>Land and Land Rights</v>
          </cell>
          <cell r="C36" t="str">
            <v>350</v>
          </cell>
        </row>
        <row r="37">
          <cell r="B37" t="str">
            <v>Structures and Improvements</v>
          </cell>
          <cell r="C37" t="str">
            <v>352</v>
          </cell>
        </row>
        <row r="38">
          <cell r="B38" t="str">
            <v>Station Equipment</v>
          </cell>
          <cell r="C38" t="str">
            <v>353</v>
          </cell>
        </row>
        <row r="39">
          <cell r="B39" t="str">
            <v>Towers and Fixtures</v>
          </cell>
          <cell r="C39" t="str">
            <v>354</v>
          </cell>
        </row>
        <row r="40">
          <cell r="B40" t="str">
            <v>Poles and Fixtures</v>
          </cell>
          <cell r="C40" t="str">
            <v>355</v>
          </cell>
        </row>
        <row r="41">
          <cell r="B41" t="str">
            <v>Overhead Conductors and Devices</v>
          </cell>
          <cell r="C41" t="str">
            <v>356</v>
          </cell>
        </row>
        <row r="42">
          <cell r="B42" t="str">
            <v>Underground Conduit</v>
          </cell>
          <cell r="C42" t="str">
            <v>357</v>
          </cell>
        </row>
        <row r="43">
          <cell r="B43" t="str">
            <v>Underground Conductors and Devices</v>
          </cell>
          <cell r="C43" t="str">
            <v>358</v>
          </cell>
        </row>
        <row r="44">
          <cell r="B44" t="str">
            <v>Roads and Trails</v>
          </cell>
          <cell r="C44" t="str">
            <v>359</v>
          </cell>
        </row>
        <row r="45">
          <cell r="B45" t="str">
            <v>Subtotal - TRANSMISSION PLANT</v>
          </cell>
          <cell r="C45" t="str">
            <v>350-359</v>
          </cell>
        </row>
        <row r="47">
          <cell r="B47" t="str">
            <v>D. DISTRIBUTION PLANT</v>
          </cell>
        </row>
        <row r="49">
          <cell r="B49" t="str">
            <v>Land and Land Rights</v>
          </cell>
          <cell r="C49" t="str">
            <v>360</v>
          </cell>
        </row>
        <row r="50">
          <cell r="B50" t="str">
            <v>Structures and Improvements</v>
          </cell>
          <cell r="C50" t="str">
            <v>361</v>
          </cell>
        </row>
        <row r="51">
          <cell r="B51" t="str">
            <v>Station Equipment</v>
          </cell>
          <cell r="C51" t="str">
            <v>362</v>
          </cell>
        </row>
        <row r="52">
          <cell r="B52" t="str">
            <v>Compressor Station Equipment</v>
          </cell>
          <cell r="C52" t="str">
            <v>363</v>
          </cell>
        </row>
        <row r="53">
          <cell r="B53" t="str">
            <v>Poles, Towers and Fixtures</v>
          </cell>
          <cell r="C53" t="str">
            <v>364</v>
          </cell>
        </row>
        <row r="54">
          <cell r="B54" t="str">
            <v>Overhead Conductors and Devices</v>
          </cell>
          <cell r="C54" t="str">
            <v>365</v>
          </cell>
        </row>
        <row r="55">
          <cell r="B55" t="str">
            <v>Underground Conduit</v>
          </cell>
          <cell r="C55" t="str">
            <v>366</v>
          </cell>
        </row>
        <row r="56">
          <cell r="B56" t="str">
            <v>Underground Conductors and Devices</v>
          </cell>
          <cell r="C56" t="str">
            <v>367</v>
          </cell>
        </row>
        <row r="57">
          <cell r="B57" t="str">
            <v>Line Transformers</v>
          </cell>
          <cell r="C57" t="str">
            <v>368</v>
          </cell>
        </row>
        <row r="58">
          <cell r="B58" t="str">
            <v>Services</v>
          </cell>
          <cell r="C58" t="str">
            <v>369</v>
          </cell>
        </row>
        <row r="59">
          <cell r="B59" t="str">
            <v>Meters</v>
          </cell>
          <cell r="C59" t="str">
            <v>370</v>
          </cell>
        </row>
        <row r="60">
          <cell r="B60" t="str">
            <v>Installed on Cust Premise PR_L</v>
          </cell>
          <cell r="C60">
            <v>371</v>
          </cell>
        </row>
        <row r="61">
          <cell r="B61" t="str">
            <v>Other Property on Customers Premise</v>
          </cell>
          <cell r="C61" t="str">
            <v>372</v>
          </cell>
        </row>
        <row r="62">
          <cell r="B62" t="str">
            <v>Street Lighting and Signals</v>
          </cell>
          <cell r="C62" t="str">
            <v>373</v>
          </cell>
        </row>
        <row r="63">
          <cell r="B63" t="str">
            <v>Subtotal - DISTRIBUTION PLANT</v>
          </cell>
          <cell r="C63" t="str">
            <v>374-387</v>
          </cell>
        </row>
        <row r="65">
          <cell r="B65" t="str">
            <v>E. GENERAL PLANT</v>
          </cell>
        </row>
        <row r="67">
          <cell r="B67" t="str">
            <v>Land and Land Rights</v>
          </cell>
          <cell r="C67" t="str">
            <v>389</v>
          </cell>
        </row>
        <row r="68">
          <cell r="B68" t="str">
            <v>Structures and Improvements</v>
          </cell>
          <cell r="C68" t="str">
            <v>390</v>
          </cell>
        </row>
        <row r="69">
          <cell r="B69" t="str">
            <v>Office Furniture and Equipment</v>
          </cell>
          <cell r="C69" t="str">
            <v>391</v>
          </cell>
        </row>
        <row r="70">
          <cell r="B70" t="str">
            <v>Transportation Equipment</v>
          </cell>
          <cell r="C70" t="str">
            <v>392</v>
          </cell>
        </row>
        <row r="71">
          <cell r="B71" t="str">
            <v>Stores Equipment</v>
          </cell>
          <cell r="C71" t="str">
            <v>393</v>
          </cell>
        </row>
        <row r="72">
          <cell r="B72" t="str">
            <v>Tools, Shop and Garage Equipment</v>
          </cell>
          <cell r="C72" t="str">
            <v>394</v>
          </cell>
        </row>
        <row r="73">
          <cell r="B73" t="str">
            <v>Laboratory Equipment</v>
          </cell>
          <cell r="C73" t="str">
            <v>395</v>
          </cell>
        </row>
        <row r="74">
          <cell r="B74" t="str">
            <v>Power Operated Equipment</v>
          </cell>
          <cell r="C74" t="str">
            <v>396</v>
          </cell>
        </row>
        <row r="75">
          <cell r="B75" t="str">
            <v>Communication Equipment</v>
          </cell>
          <cell r="C75" t="str">
            <v>397</v>
          </cell>
        </row>
        <row r="76">
          <cell r="B76" t="str">
            <v>Miscellaneous Equipment</v>
          </cell>
          <cell r="C76" t="str">
            <v>398</v>
          </cell>
        </row>
        <row r="77">
          <cell r="B77" t="str">
            <v>Miscellaneous Equipment-RegA</v>
          </cell>
          <cell r="C77" t="str">
            <v>398</v>
          </cell>
        </row>
        <row r="78">
          <cell r="B78" t="str">
            <v>Other Tangible Property</v>
          </cell>
          <cell r="C78" t="str">
            <v>399</v>
          </cell>
        </row>
        <row r="79">
          <cell r="B79" t="str">
            <v>Subtotal - GENERAL PLANT</v>
          </cell>
          <cell r="C79" t="str">
            <v>389-399</v>
          </cell>
        </row>
        <row r="81">
          <cell r="B81" t="str">
            <v>TOTAL PLANT IN SERVICE</v>
          </cell>
          <cell r="C81" t="str">
            <v>101</v>
          </cell>
        </row>
        <row r="83">
          <cell r="B83" t="str">
            <v>ADDITIONS TO UTILITY PLANT</v>
          </cell>
        </row>
        <row r="84">
          <cell r="B84" t="str">
            <v>Energy  Conservation Programs</v>
          </cell>
          <cell r="C84" t="str">
            <v>182.3</v>
          </cell>
        </row>
        <row r="85">
          <cell r="B85" t="str">
            <v>Property Held for Future Use</v>
          </cell>
          <cell r="C85" t="str">
            <v>105</v>
          </cell>
        </row>
        <row r="86">
          <cell r="B86" t="str">
            <v>Construction Work in Progress</v>
          </cell>
          <cell r="C86" t="str">
            <v>107</v>
          </cell>
        </row>
        <row r="87">
          <cell r="B87" t="str">
            <v>Nuclear Plant Costs - Calvert Cliffs</v>
          </cell>
          <cell r="C87" t="str">
            <v>182.3</v>
          </cell>
        </row>
        <row r="88">
          <cell r="B88" t="str">
            <v>Total Additions to Utility Plant</v>
          </cell>
        </row>
        <row r="90">
          <cell r="B90" t="str">
            <v>TOTAL UTILITY PLANT</v>
          </cell>
        </row>
        <row r="92">
          <cell r="B92" t="str">
            <v>II. DEPRECIATION RESERVE</v>
          </cell>
        </row>
        <row r="94">
          <cell r="B94" t="str">
            <v>Intangible</v>
          </cell>
          <cell r="C94" t="str">
            <v>108.3</v>
          </cell>
        </row>
        <row r="95">
          <cell r="B95" t="str">
            <v>Transmission</v>
          </cell>
          <cell r="C95" t="str">
            <v>108.4</v>
          </cell>
        </row>
        <row r="96">
          <cell r="B96" t="str">
            <v>Procurement Supply</v>
          </cell>
          <cell r="C96">
            <v>108.41</v>
          </cell>
        </row>
        <row r="97">
          <cell r="B97" t="str">
            <v>Radial Transimission</v>
          </cell>
          <cell r="C97">
            <v>108.44</v>
          </cell>
        </row>
        <row r="98">
          <cell r="B98" t="str">
            <v>34kv</v>
          </cell>
          <cell r="C98">
            <v>108.45</v>
          </cell>
        </row>
        <row r="99">
          <cell r="B99" t="str">
            <v>Primary</v>
          </cell>
          <cell r="C99">
            <v>108.46</v>
          </cell>
        </row>
        <row r="100">
          <cell r="B100" t="str">
            <v>Secondary</v>
          </cell>
          <cell r="C100">
            <v>108.47</v>
          </cell>
        </row>
        <row r="101">
          <cell r="B101" t="str">
            <v>Transformers</v>
          </cell>
          <cell r="C101">
            <v>108.48</v>
          </cell>
        </row>
        <row r="102">
          <cell r="B102" t="str">
            <v>Meters</v>
          </cell>
          <cell r="C102">
            <v>108.49</v>
          </cell>
        </row>
        <row r="103">
          <cell r="B103" t="str">
            <v>Services</v>
          </cell>
          <cell r="C103" t="str">
            <v>108.5</v>
          </cell>
        </row>
        <row r="104">
          <cell r="B104" t="str">
            <v>General</v>
          </cell>
          <cell r="C104" t="str">
            <v>108.6</v>
          </cell>
        </row>
        <row r="105">
          <cell r="B105" t="str">
            <v>Streetlighting</v>
          </cell>
          <cell r="C105" t="str">
            <v>108.7</v>
          </cell>
        </row>
        <row r="106">
          <cell r="B106" t="str">
            <v>Subtotal-DEPRECIATION RESERVE</v>
          </cell>
        </row>
        <row r="108">
          <cell r="B108" t="str">
            <v>Dep. Res.- adjust for 13 month avg.</v>
          </cell>
          <cell r="C108" t="str">
            <v>108.9</v>
          </cell>
        </row>
        <row r="110">
          <cell r="B110" t="str">
            <v>TOTAL RESERVE FOR DEPRECIATION</v>
          </cell>
          <cell r="C110" t="str">
            <v>108</v>
          </cell>
        </row>
        <row r="112">
          <cell r="B112" t="str">
            <v>III. OTHER RATE BASE ITEMS</v>
          </cell>
        </row>
        <row r="114">
          <cell r="B114" t="str">
            <v>Fuel Cost</v>
          </cell>
          <cell r="C114">
            <v>183.32</v>
          </cell>
        </row>
        <row r="115">
          <cell r="B115" t="str">
            <v>Prepayments</v>
          </cell>
          <cell r="C115">
            <v>165</v>
          </cell>
        </row>
        <row r="116">
          <cell r="B116" t="str">
            <v>Cash Working Capital</v>
          </cell>
          <cell r="C116" t="str">
            <v>131</v>
          </cell>
        </row>
        <row r="117">
          <cell r="B117" t="str">
            <v>Deferred ITC</v>
          </cell>
          <cell r="C117" t="str">
            <v>255</v>
          </cell>
        </row>
        <row r="118">
          <cell r="B118" t="str">
            <v>Customer Advances for Construction</v>
          </cell>
          <cell r="C118" t="str">
            <v>281</v>
          </cell>
        </row>
        <row r="119">
          <cell r="B119" t="str">
            <v>Materials and Supplies</v>
          </cell>
          <cell r="C119">
            <v>154</v>
          </cell>
        </row>
        <row r="120">
          <cell r="B120" t="str">
            <v>Generation Regulatory Asset</v>
          </cell>
          <cell r="C120">
            <v>182</v>
          </cell>
        </row>
        <row r="121">
          <cell r="B121" t="str">
            <v>Customer Deposits</v>
          </cell>
          <cell r="C121" t="str">
            <v>235</v>
          </cell>
        </row>
        <row r="122">
          <cell r="B122" t="str">
            <v>Deferred Pension Liability</v>
          </cell>
          <cell r="C122" t="str">
            <v>252</v>
          </cell>
        </row>
        <row r="123">
          <cell r="B123" t="str">
            <v>Deferred Income Tax</v>
          </cell>
          <cell r="C123" t="str">
            <v>190</v>
          </cell>
        </row>
        <row r="124">
          <cell r="B124" t="str">
            <v>A/P Financing of Capitalized M&amp;S</v>
          </cell>
          <cell r="C124" t="str">
            <v>283</v>
          </cell>
        </row>
        <row r="125">
          <cell r="B125" t="str">
            <v>Total - OTHER RATE BASE ITEMS</v>
          </cell>
          <cell r="C125" t="str">
            <v>131-283</v>
          </cell>
        </row>
        <row r="127">
          <cell r="B127" t="str">
            <v>TOTAL RATE BASE</v>
          </cell>
        </row>
        <row r="129">
          <cell r="B129" t="str">
            <v>I. OPERATING AND MAINTENANCE EXPENSES</v>
          </cell>
        </row>
        <row r="131">
          <cell r="B131" t="str">
            <v>A. PRODUCTION EXPENSES</v>
          </cell>
        </row>
        <row r="133">
          <cell r="B133" t="str">
            <v>Supervision and Engineering</v>
          </cell>
          <cell r="C133" t="str">
            <v>(500, 535, 546)</v>
          </cell>
        </row>
        <row r="134">
          <cell r="B134" t="str">
            <v>Fuel</v>
          </cell>
          <cell r="C134" t="str">
            <v>(501, 547)</v>
          </cell>
        </row>
        <row r="135">
          <cell r="B135" t="str">
            <v>Generation Expense</v>
          </cell>
          <cell r="C135" t="str">
            <v>(502, 505, 507, 536, 537, 538, 548)</v>
          </cell>
        </row>
        <row r="136">
          <cell r="B136" t="str">
            <v>Misc. Generation Expenses</v>
          </cell>
          <cell r="C136" t="str">
            <v>(539, 549)</v>
          </cell>
        </row>
        <row r="137">
          <cell r="B137" t="str">
            <v>Gas Turbine Lease</v>
          </cell>
          <cell r="C137" t="str">
            <v>(550)</v>
          </cell>
        </row>
        <row r="138">
          <cell r="B138" t="str">
            <v>Supervision and Engineering</v>
          </cell>
          <cell r="C138" t="str">
            <v>(510, 541, 551)</v>
          </cell>
        </row>
        <row r="139">
          <cell r="B139" t="str">
            <v>Maintenance of Structures</v>
          </cell>
          <cell r="C139" t="str">
            <v>(511, 552, 542, 543)</v>
          </cell>
        </row>
        <row r="140">
          <cell r="B140" t="str">
            <v>Maintenance of Generation Plant</v>
          </cell>
          <cell r="C140" t="str">
            <v>(512, 513, 544, 553)</v>
          </cell>
        </row>
        <row r="141">
          <cell r="B141" t="str">
            <v>Maintenance of Misc. Plant</v>
          </cell>
          <cell r="C141" t="str">
            <v>(506, 514, 545, 554)</v>
          </cell>
        </row>
        <row r="142">
          <cell r="B142" t="str">
            <v>Subtotal - Other Production</v>
          </cell>
          <cell r="C142" t="str">
            <v>500-554</v>
          </cell>
        </row>
        <row r="144">
          <cell r="B144" t="str">
            <v>Purchased Power Expenses</v>
          </cell>
          <cell r="C144" t="str">
            <v>555</v>
          </cell>
        </row>
        <row r="146">
          <cell r="B146" t="str">
            <v>Load Dispatch</v>
          </cell>
          <cell r="C146" t="str">
            <v>556</v>
          </cell>
        </row>
        <row r="147">
          <cell r="B147" t="str">
            <v>Other Purchased Power</v>
          </cell>
          <cell r="C147" t="str">
            <v>557</v>
          </cell>
        </row>
        <row r="148">
          <cell r="B148" t="str">
            <v>Subtotal</v>
          </cell>
          <cell r="C148" t="str">
            <v>556-557</v>
          </cell>
        </row>
        <row r="150">
          <cell r="B150" t="str">
            <v>TOTAL PRODUCTION EXPENSE</v>
          </cell>
          <cell r="C150" t="str">
            <v>500-557</v>
          </cell>
        </row>
        <row r="152">
          <cell r="B152" t="str">
            <v>B. TRANSMISSION EXPENSE</v>
          </cell>
        </row>
        <row r="154">
          <cell r="B154" t="str">
            <v>Supervision and Engineering</v>
          </cell>
          <cell r="C154" t="str">
            <v>560</v>
          </cell>
        </row>
        <row r="155">
          <cell r="B155" t="str">
            <v>Load Dispatching</v>
          </cell>
          <cell r="C155" t="str">
            <v>561</v>
          </cell>
        </row>
        <row r="156">
          <cell r="B156" t="str">
            <v>Station Expenses</v>
          </cell>
          <cell r="C156" t="str">
            <v>562</v>
          </cell>
        </row>
        <row r="157">
          <cell r="B157" t="str">
            <v>Overhead Line Expenses</v>
          </cell>
          <cell r="C157" t="str">
            <v>563</v>
          </cell>
        </row>
        <row r="158">
          <cell r="B158" t="str">
            <v>Underground Lines Expenses</v>
          </cell>
          <cell r="C158" t="str">
            <v>564</v>
          </cell>
        </row>
        <row r="159">
          <cell r="B159" t="str">
            <v>Transmission by Others</v>
          </cell>
          <cell r="C159" t="str">
            <v>565</v>
          </cell>
        </row>
        <row r="160">
          <cell r="B160" t="str">
            <v>Miscellaneous Expenses</v>
          </cell>
          <cell r="C160" t="str">
            <v>566</v>
          </cell>
        </row>
        <row r="161">
          <cell r="B161" t="str">
            <v>Rents</v>
          </cell>
          <cell r="C161" t="str">
            <v>567</v>
          </cell>
        </row>
        <row r="162">
          <cell r="B162" t="str">
            <v>Supervision and Engineering</v>
          </cell>
          <cell r="C162" t="str">
            <v>568</v>
          </cell>
        </row>
        <row r="163">
          <cell r="B163" t="str">
            <v>Maintenance of Structures</v>
          </cell>
          <cell r="C163" t="str">
            <v>569</v>
          </cell>
        </row>
        <row r="164">
          <cell r="B164" t="str">
            <v>Maintenance of Station Equipment</v>
          </cell>
          <cell r="C164" t="str">
            <v>570</v>
          </cell>
        </row>
        <row r="165">
          <cell r="B165" t="str">
            <v>Maintenance of Overhead Lines</v>
          </cell>
          <cell r="C165" t="str">
            <v>571</v>
          </cell>
        </row>
        <row r="166">
          <cell r="B166" t="str">
            <v>Maintenance of Underground Lines</v>
          </cell>
          <cell r="C166" t="str">
            <v>572</v>
          </cell>
        </row>
        <row r="167">
          <cell r="B167" t="str">
            <v>Misc Maintenance - Credits</v>
          </cell>
          <cell r="C167" t="str">
            <v>573</v>
          </cell>
        </row>
        <row r="168">
          <cell r="B168" t="str">
            <v>TOTAL TRANSMISSION EXPENSES</v>
          </cell>
          <cell r="C168" t="str">
            <v>560-573</v>
          </cell>
        </row>
        <row r="170">
          <cell r="B170" t="str">
            <v>C. DISTRIBUTION EXPENSE</v>
          </cell>
        </row>
        <row r="172">
          <cell r="B172" t="str">
            <v>Operation Supervision &amp; Engineering</v>
          </cell>
          <cell r="C172" t="str">
            <v>580</v>
          </cell>
        </row>
        <row r="173">
          <cell r="B173" t="str">
            <v>Load Dispatching</v>
          </cell>
          <cell r="C173" t="str">
            <v>581</v>
          </cell>
        </row>
        <row r="174">
          <cell r="B174" t="str">
            <v>Station Expenses</v>
          </cell>
          <cell r="C174" t="str">
            <v>582</v>
          </cell>
        </row>
        <row r="175">
          <cell r="B175" t="str">
            <v>Overhead Line Expenses</v>
          </cell>
          <cell r="C175" t="str">
            <v>583</v>
          </cell>
        </row>
        <row r="176">
          <cell r="B176" t="str">
            <v>Underground Line Expenses</v>
          </cell>
          <cell r="C176" t="str">
            <v>584</v>
          </cell>
        </row>
        <row r="177">
          <cell r="B177" t="str">
            <v>Street Light and Signal Systems</v>
          </cell>
          <cell r="C177" t="str">
            <v>585</v>
          </cell>
        </row>
        <row r="178">
          <cell r="B178" t="str">
            <v>Meter Expenses</v>
          </cell>
          <cell r="C178" t="str">
            <v>586</v>
          </cell>
        </row>
        <row r="179">
          <cell r="B179" t="str">
            <v>Customer Installation Expenses</v>
          </cell>
          <cell r="C179" t="str">
            <v>587</v>
          </cell>
        </row>
        <row r="180">
          <cell r="B180" t="str">
            <v>Misc. Distribution Expenses</v>
          </cell>
          <cell r="C180" t="str">
            <v>588</v>
          </cell>
        </row>
        <row r="181">
          <cell r="B181" t="str">
            <v>Rents</v>
          </cell>
          <cell r="C181" t="str">
            <v>589</v>
          </cell>
        </row>
        <row r="182">
          <cell r="B182" t="str">
            <v>Maint Supervision &amp; Engineering</v>
          </cell>
          <cell r="C182" t="str">
            <v>590</v>
          </cell>
        </row>
        <row r="183">
          <cell r="B183" t="str">
            <v>Maint of Structures</v>
          </cell>
          <cell r="C183" t="str">
            <v>591</v>
          </cell>
        </row>
        <row r="184">
          <cell r="B184" t="str">
            <v>Maintenance of Station Equipment</v>
          </cell>
          <cell r="C184" t="str">
            <v>592</v>
          </cell>
        </row>
        <row r="185">
          <cell r="B185" t="str">
            <v>Maintenance of Overhead Lines</v>
          </cell>
          <cell r="C185" t="str">
            <v>593</v>
          </cell>
        </row>
        <row r="186">
          <cell r="B186" t="str">
            <v>Maintenance of Underground Lines</v>
          </cell>
          <cell r="C186" t="str">
            <v>594</v>
          </cell>
        </row>
        <row r="187">
          <cell r="B187" t="str">
            <v>Maintenance of Line Transformers</v>
          </cell>
          <cell r="C187" t="str">
            <v>595</v>
          </cell>
        </row>
        <row r="188">
          <cell r="B188" t="str">
            <v>Maintenance of Street Lights</v>
          </cell>
          <cell r="C188" t="str">
            <v>596</v>
          </cell>
        </row>
        <row r="189">
          <cell r="B189" t="str">
            <v>Maintenance of Meters</v>
          </cell>
          <cell r="C189" t="str">
            <v>597</v>
          </cell>
        </row>
        <row r="190">
          <cell r="B190" t="str">
            <v>Maintenance of Misc. Plant</v>
          </cell>
          <cell r="C190" t="str">
            <v>598</v>
          </cell>
        </row>
        <row r="191">
          <cell r="B191" t="str">
            <v>Misc. Distribution - Credits</v>
          </cell>
          <cell r="C191" t="str">
            <v>599</v>
          </cell>
        </row>
        <row r="192">
          <cell r="B192" t="str">
            <v>Subtotal - DISTRIBUTION EXPENSES</v>
          </cell>
          <cell r="C192" t="str">
            <v>580-599</v>
          </cell>
        </row>
        <row r="194">
          <cell r="B194" t="str">
            <v>Total - OPER. AND MAINT. EXPENSE</v>
          </cell>
          <cell r="C194" t="str">
            <v>500-599</v>
          </cell>
        </row>
        <row r="196">
          <cell r="B196" t="str">
            <v>D. CUSTOMER ACCOUNTS AND SERVICE</v>
          </cell>
        </row>
        <row r="198">
          <cell r="B198" t="str">
            <v>Supervision</v>
          </cell>
          <cell r="C198" t="str">
            <v>901</v>
          </cell>
        </row>
        <row r="199">
          <cell r="B199" t="str">
            <v>Meter Reading Expenses</v>
          </cell>
          <cell r="C199" t="str">
            <v>902</v>
          </cell>
        </row>
        <row r="200">
          <cell r="B200" t="str">
            <v>Customer Records &amp; Collection Expense</v>
          </cell>
          <cell r="C200" t="str">
            <v>903</v>
          </cell>
        </row>
        <row r="201">
          <cell r="B201" t="str">
            <v>Uncollectible Accounts</v>
          </cell>
          <cell r="C201" t="str">
            <v>904</v>
          </cell>
        </row>
        <row r="202">
          <cell r="B202" t="str">
            <v>Misc Customer Accounts Expenses</v>
          </cell>
          <cell r="C202" t="str">
            <v>905</v>
          </cell>
        </row>
        <row r="203">
          <cell r="B203" t="str">
            <v>Subtotal - Customer Accounts Expense</v>
          </cell>
          <cell r="C203" t="str">
            <v>901-905</v>
          </cell>
        </row>
        <row r="205">
          <cell r="B205" t="str">
            <v>Customer Assistance Exp Electric</v>
          </cell>
          <cell r="C205" t="str">
            <v>(907, 908)</v>
          </cell>
        </row>
        <row r="206">
          <cell r="B206" t="str">
            <v>Supervision</v>
          </cell>
          <cell r="C206" t="str">
            <v>909</v>
          </cell>
        </row>
        <row r="207">
          <cell r="B207" t="str">
            <v>Customer Assistance Expenses</v>
          </cell>
          <cell r="C207" t="str">
            <v>910</v>
          </cell>
        </row>
        <row r="208">
          <cell r="B208" t="str">
            <v>Information, Instructional Advertising</v>
          </cell>
          <cell r="C208" t="str">
            <v>911</v>
          </cell>
        </row>
        <row r="209">
          <cell r="B209" t="str">
            <v>Misc Customer Serv &amp; Inform Expen</v>
          </cell>
          <cell r="C209" t="str">
            <v>912</v>
          </cell>
        </row>
        <row r="210">
          <cell r="B210" t="str">
            <v>Rents</v>
          </cell>
          <cell r="C210" t="str">
            <v>913</v>
          </cell>
        </row>
        <row r="211">
          <cell r="B211" t="str">
            <v>Subtotal - Customer Service &amp; Info.</v>
          </cell>
          <cell r="C211" t="str">
            <v>909-913</v>
          </cell>
        </row>
        <row r="213">
          <cell r="B213" t="str">
            <v>Supervision</v>
          </cell>
          <cell r="C213" t="str">
            <v>915</v>
          </cell>
        </row>
        <row r="214">
          <cell r="B214" t="str">
            <v>Demonstrating &amp; Selling Expenses</v>
          </cell>
          <cell r="C214" t="str">
            <v>916</v>
          </cell>
        </row>
        <row r="215">
          <cell r="B215" t="str">
            <v>Advertising Expenses</v>
          </cell>
          <cell r="C215" t="str">
            <v>917</v>
          </cell>
        </row>
        <row r="216">
          <cell r="B216" t="str">
            <v>Miscellaneous Sales Expenses</v>
          </cell>
          <cell r="C216" t="str">
            <v>918</v>
          </cell>
        </row>
        <row r="217">
          <cell r="B217" t="str">
            <v>Subtotal - Sales Expense</v>
          </cell>
          <cell r="C217" t="str">
            <v>915-919</v>
          </cell>
        </row>
        <row r="219">
          <cell r="B219" t="str">
            <v>Total - CUST ACCTS, SERVS, &amp; SALES EXP</v>
          </cell>
          <cell r="C219" t="str">
            <v>901-919</v>
          </cell>
        </row>
        <row r="221">
          <cell r="B221" t="str">
            <v>E. ADMINISTRATIVE AND GENERAL</v>
          </cell>
        </row>
        <row r="223">
          <cell r="B223" t="str">
            <v>LABOR RELATED EXPENSES</v>
          </cell>
        </row>
        <row r="225">
          <cell r="B225" t="str">
            <v>Administrative &amp; General Salaries</v>
          </cell>
          <cell r="C225" t="str">
            <v>920</v>
          </cell>
        </row>
        <row r="226">
          <cell r="B226" t="str">
            <v>Office Supplies &amp; Expenses</v>
          </cell>
          <cell r="C226" t="str">
            <v>921</v>
          </cell>
        </row>
        <row r="227">
          <cell r="B227" t="str">
            <v>Admin Expenses Transferred-Credit</v>
          </cell>
          <cell r="C227" t="str">
            <v>922</v>
          </cell>
        </row>
        <row r="228">
          <cell r="B228" t="str">
            <v>Outside Services Employed</v>
          </cell>
          <cell r="C228" t="str">
            <v>923</v>
          </cell>
        </row>
        <row r="229">
          <cell r="B229" t="str">
            <v>Employee Pensions and Benefits</v>
          </cell>
          <cell r="C229" t="str">
            <v>926</v>
          </cell>
        </row>
        <row r="230">
          <cell r="B230" t="str">
            <v>Subtotal - O &amp; M Accounts 920-923,926</v>
          </cell>
          <cell r="C230" t="str">
            <v>920-926</v>
          </cell>
        </row>
        <row r="232">
          <cell r="B232" t="str">
            <v>PLANT RELATED EXPENSES</v>
          </cell>
        </row>
        <row r="234">
          <cell r="B234" t="str">
            <v>Property Insurance</v>
          </cell>
          <cell r="C234" t="str">
            <v>924</v>
          </cell>
        </row>
        <row r="235">
          <cell r="B235" t="str">
            <v>Injuries and Damages</v>
          </cell>
          <cell r="C235" t="str">
            <v>925</v>
          </cell>
        </row>
        <row r="236">
          <cell r="B236" t="str">
            <v>Maintenance of General Plant  (also acct 932)</v>
          </cell>
          <cell r="C236" t="str">
            <v>935</v>
          </cell>
        </row>
        <row r="237">
          <cell r="B237" t="str">
            <v>Subtotal - O &amp; M Accounts 924-925</v>
          </cell>
          <cell r="C237" t="str">
            <v>924,925,935</v>
          </cell>
        </row>
        <row r="239">
          <cell r="B239" t="str">
            <v>OTHER A&amp;G EXPENSES</v>
          </cell>
        </row>
        <row r="241">
          <cell r="B241" t="str">
            <v>Franchise Requirements</v>
          </cell>
          <cell r="C241" t="str">
            <v>927</v>
          </cell>
        </row>
        <row r="242">
          <cell r="B242" t="str">
            <v>Regulatory Commission Expenses</v>
          </cell>
          <cell r="C242" t="str">
            <v>928</v>
          </cell>
        </row>
        <row r="243">
          <cell r="B243" t="str">
            <v>Duplicate Charges-Credit</v>
          </cell>
          <cell r="C243" t="str">
            <v>929</v>
          </cell>
        </row>
        <row r="244">
          <cell r="B244" t="str">
            <v>General Advertising Expenses</v>
          </cell>
          <cell r="C244" t="str">
            <v>930.1</v>
          </cell>
        </row>
        <row r="245">
          <cell r="B245" t="str">
            <v>Miscellaneous General Expenses</v>
          </cell>
          <cell r="C245" t="str">
            <v>930.2</v>
          </cell>
        </row>
        <row r="246">
          <cell r="B246" t="str">
            <v>Rents</v>
          </cell>
          <cell r="C246" t="str">
            <v>931</v>
          </cell>
        </row>
        <row r="247">
          <cell r="B247" t="str">
            <v>Misc Expenses - Credit</v>
          </cell>
          <cell r="C247" t="str">
            <v>932</v>
          </cell>
        </row>
        <row r="248">
          <cell r="B248" t="str">
            <v>Subtotal</v>
          </cell>
          <cell r="C248" t="str">
            <v>927-932</v>
          </cell>
        </row>
        <row r="250">
          <cell r="B250" t="str">
            <v>TOTAL A&amp;G EXPENSES</v>
          </cell>
          <cell r="C250" t="str">
            <v>920-932</v>
          </cell>
        </row>
        <row r="252">
          <cell r="B252" t="str">
            <v>TOTAL OPERATING EXPENSES</v>
          </cell>
        </row>
        <row r="254">
          <cell r="B254" t="str">
            <v>II. DEPRECIATION EXPENSE</v>
          </cell>
        </row>
        <row r="256">
          <cell r="B256" t="str">
            <v>Intangible Plant</v>
          </cell>
          <cell r="C256" t="str">
            <v>403.1</v>
          </cell>
        </row>
        <row r="257">
          <cell r="B257" t="str">
            <v>Procurement Supply</v>
          </cell>
          <cell r="C257">
            <v>403.41</v>
          </cell>
        </row>
        <row r="258">
          <cell r="B258" t="str">
            <v>Radial Transmission</v>
          </cell>
          <cell r="C258">
            <v>403.44</v>
          </cell>
        </row>
        <row r="259">
          <cell r="B259" t="str">
            <v>34kv</v>
          </cell>
          <cell r="C259">
            <v>403.45</v>
          </cell>
        </row>
        <row r="260">
          <cell r="B260" t="str">
            <v>Primary</v>
          </cell>
          <cell r="C260">
            <v>403.46</v>
          </cell>
        </row>
        <row r="261">
          <cell r="B261" t="str">
            <v>Secondary</v>
          </cell>
          <cell r="C261">
            <v>403.47</v>
          </cell>
        </row>
        <row r="262">
          <cell r="B262" t="str">
            <v>Transformers</v>
          </cell>
          <cell r="C262">
            <v>403.48</v>
          </cell>
        </row>
        <row r="263">
          <cell r="B263" t="str">
            <v>Meters</v>
          </cell>
          <cell r="C263">
            <v>403.49</v>
          </cell>
        </row>
        <row r="264">
          <cell r="B264" t="str">
            <v>Services</v>
          </cell>
          <cell r="C264" t="str">
            <v>403.5</v>
          </cell>
        </row>
        <row r="265">
          <cell r="B265" t="str">
            <v>General</v>
          </cell>
          <cell r="C265" t="str">
            <v>403.6</v>
          </cell>
        </row>
        <row r="266">
          <cell r="B266" t="str">
            <v>Streetlighting</v>
          </cell>
          <cell r="C266" t="str">
            <v>403.6</v>
          </cell>
        </row>
        <row r="267">
          <cell r="B267" t="str">
            <v>Common Plant</v>
          </cell>
          <cell r="C267" t="str">
            <v>403.7</v>
          </cell>
        </row>
        <row r="268">
          <cell r="B268" t="str">
            <v>Amortization</v>
          </cell>
          <cell r="C268">
            <v>404</v>
          </cell>
        </row>
        <row r="270">
          <cell r="B270" t="str">
            <v>TOTAL DEPRECIATION EXPENSES</v>
          </cell>
          <cell r="C270" t="str">
            <v>403-404</v>
          </cell>
        </row>
        <row r="272">
          <cell r="B272" t="str">
            <v>III. TAXES</v>
          </cell>
        </row>
        <row r="274">
          <cell r="B274" t="str">
            <v>A. GENERAL TAXES</v>
          </cell>
        </row>
        <row r="276">
          <cell r="B276" t="str">
            <v>F.I.C.A. Taxes</v>
          </cell>
          <cell r="C276" t="str">
            <v>408.15</v>
          </cell>
        </row>
        <row r="277">
          <cell r="B277" t="str">
            <v>Federal Unemployment Tax</v>
          </cell>
          <cell r="C277" t="str">
            <v>408.16</v>
          </cell>
        </row>
        <row r="278">
          <cell r="B278" t="str">
            <v>Real Estate Taxes</v>
          </cell>
          <cell r="C278" t="str">
            <v>408.17</v>
          </cell>
        </row>
        <row r="279">
          <cell r="B279" t="str">
            <v>Subtotal - General Taxes</v>
          </cell>
        </row>
        <row r="281">
          <cell r="B281" t="str">
            <v>B. FRANCHISE AND REVENUE TAXES</v>
          </cell>
        </row>
        <row r="283">
          <cell r="B283" t="str">
            <v>Franchise Tax T&amp;D</v>
          </cell>
          <cell r="C283" t="str">
            <v>408.11</v>
          </cell>
        </row>
        <row r="284">
          <cell r="B284" t="str">
            <v>PSC Assessment</v>
          </cell>
          <cell r="C284" t="str">
            <v>408.12</v>
          </cell>
        </row>
        <row r="285">
          <cell r="B285" t="str">
            <v>Franchise Tax Prod</v>
          </cell>
          <cell r="C285">
            <v>408.11</v>
          </cell>
        </row>
        <row r="286">
          <cell r="B286" t="str">
            <v>Franchise</v>
          </cell>
          <cell r="C286" t="str">
            <v>408.13</v>
          </cell>
        </row>
        <row r="287">
          <cell r="B287" t="str">
            <v>Retail Sales &amp; Other</v>
          </cell>
          <cell r="C287" t="str">
            <v>408.14</v>
          </cell>
        </row>
        <row r="288">
          <cell r="B288" t="str">
            <v>Subtotal - Franchise &amp; Gross Receipts</v>
          </cell>
        </row>
        <row r="290">
          <cell r="B290" t="str">
            <v>C. FEDERAL INCOME TAXES</v>
          </cell>
        </row>
        <row r="291">
          <cell r="B291" t="str">
            <v>Federal Income Taxes - Current</v>
          </cell>
        </row>
        <row r="292">
          <cell r="B292" t="str">
            <v>Provision for Deferred FIT</v>
          </cell>
        </row>
        <row r="293">
          <cell r="B293" t="str">
            <v>ITC Adjustment - Net</v>
          </cell>
        </row>
        <row r="294">
          <cell r="B294" t="str">
            <v>Subtotal - Federal Income Taxes</v>
          </cell>
          <cell r="C294" t="str">
            <v>409-411</v>
          </cell>
        </row>
        <row r="296">
          <cell r="B296" t="str">
            <v>TOTAL TAXES</v>
          </cell>
          <cell r="C296" t="str">
            <v>408-411</v>
          </cell>
        </row>
        <row r="298">
          <cell r="B298" t="str">
            <v>TOTAL EXPENSES</v>
          </cell>
        </row>
        <row r="300">
          <cell r="B300" t="str">
            <v>IV. OPERATING REVENUES</v>
          </cell>
        </row>
        <row r="302">
          <cell r="B302" t="str">
            <v>Revenues</v>
          </cell>
          <cell r="C302" t="str">
            <v>440-446</v>
          </cell>
        </row>
        <row r="303">
          <cell r="B303" t="str">
            <v>Other Rev</v>
          </cell>
          <cell r="C303" t="str">
            <v>440-446</v>
          </cell>
        </row>
        <row r="304">
          <cell r="B304" t="str">
            <v>Misc Other Rev</v>
          </cell>
          <cell r="C304" t="str">
            <v>440-446</v>
          </cell>
        </row>
        <row r="305">
          <cell r="B305" t="str">
            <v>Reconnect Charges-Missouri</v>
          </cell>
          <cell r="C305" t="str">
            <v>440-446</v>
          </cell>
        </row>
        <row r="306">
          <cell r="B306" t="str">
            <v>Ot Elec Rev-Off-Sys</v>
          </cell>
          <cell r="C306" t="str">
            <v>440-446</v>
          </cell>
        </row>
        <row r="307">
          <cell r="B307" t="str">
            <v>Rent From Elec Property-Mo</v>
          </cell>
          <cell r="C307" t="str">
            <v>440-446</v>
          </cell>
        </row>
        <row r="308">
          <cell r="B308" t="str">
            <v>Universal Services</v>
          </cell>
          <cell r="C308" t="str">
            <v>440-446</v>
          </cell>
        </row>
        <row r="309">
          <cell r="B309" t="str">
            <v>Interdepartmental Revenues</v>
          </cell>
          <cell r="C309" t="str">
            <v>448</v>
          </cell>
        </row>
        <row r="310">
          <cell r="B310" t="str">
            <v>Excess Fac Revenues</v>
          </cell>
          <cell r="C310" t="str">
            <v>450-456</v>
          </cell>
        </row>
        <row r="311">
          <cell r="B311" t="str">
            <v>Total Operating Revenues</v>
          </cell>
        </row>
        <row r="313">
          <cell r="B313" t="str">
            <v>Gains/Losses from Disp. of Utility Plant</v>
          </cell>
        </row>
        <row r="314">
          <cell r="B314" t="str">
            <v>Gains/Losses from Energy Purchases</v>
          </cell>
        </row>
        <row r="315">
          <cell r="B315" t="str">
            <v>Allowance for Funds During Construction</v>
          </cell>
        </row>
        <row r="316">
          <cell r="B316" t="str">
            <v>Interest on Customer Deposits</v>
          </cell>
        </row>
        <row r="318">
          <cell r="B318" t="str">
            <v>V. NET INCOME</v>
          </cell>
        </row>
        <row r="319">
          <cell r="B319" t="str">
            <v>Rate of Return</v>
          </cell>
        </row>
        <row r="321">
          <cell r="B321" t="str">
            <v>FIT REPORT</v>
          </cell>
        </row>
        <row r="323">
          <cell r="B323" t="str">
            <v>Income before Federal Income Tax</v>
          </cell>
        </row>
        <row r="324">
          <cell r="B324" t="str">
            <v>Statutory Rate</v>
          </cell>
        </row>
        <row r="325">
          <cell r="B325" t="str">
            <v>FIT computed at Statutory rate</v>
          </cell>
        </row>
        <row r="326">
          <cell r="B326" t="str">
            <v>Adjustments to arrive at Current FIT</v>
          </cell>
        </row>
        <row r="327">
          <cell r="B327" t="str">
            <v>Current FIT</v>
          </cell>
        </row>
        <row r="328">
          <cell r="B328" t="str">
            <v>Provision for Deferred FIT</v>
          </cell>
        </row>
        <row r="329">
          <cell r="B329" t="str">
            <v>Open1</v>
          </cell>
        </row>
        <row r="330">
          <cell r="B330" t="str">
            <v>Open2</v>
          </cell>
        </row>
        <row r="331">
          <cell r="B331" t="str">
            <v>ITC Adjustment, net</v>
          </cell>
        </row>
        <row r="333">
          <cell r="B333" t="str">
            <v>FIT- Book tax expense</v>
          </cell>
        </row>
        <row r="339">
          <cell r="B339" t="str">
            <v>SUMMARY REPORT</v>
          </cell>
        </row>
        <row r="340">
          <cell r="B340" t="str">
            <v>OPERATING REVENUES</v>
          </cell>
        </row>
        <row r="341">
          <cell r="B341" t="str">
            <v>Utility Sales Revenues</v>
          </cell>
          <cell r="C341" t="str">
            <v>440-446</v>
          </cell>
        </row>
        <row r="342">
          <cell r="B342" t="str">
            <v>Interdepartmental Revenues</v>
          </cell>
          <cell r="C342" t="str">
            <v>448</v>
          </cell>
        </row>
        <row r="343">
          <cell r="B343" t="str">
            <v>Other Operating Revenues</v>
          </cell>
          <cell r="C343" t="str">
            <v>450-456</v>
          </cell>
        </row>
        <row r="344">
          <cell r="B344" t="str">
            <v>Total Operating Revenues</v>
          </cell>
        </row>
        <row r="347">
          <cell r="B347" t="str">
            <v>OPERATING EXPENSES</v>
          </cell>
        </row>
        <row r="348">
          <cell r="B348" t="str">
            <v>Production</v>
          </cell>
          <cell r="C348" t="str">
            <v>500-555</v>
          </cell>
        </row>
        <row r="349">
          <cell r="B349" t="str">
            <v>Transmission</v>
          </cell>
          <cell r="C349" t="str">
            <v>560-573</v>
          </cell>
        </row>
        <row r="350">
          <cell r="B350" t="str">
            <v>Distribution</v>
          </cell>
          <cell r="C350" t="str">
            <v>580-599</v>
          </cell>
        </row>
        <row r="351">
          <cell r="B351" t="str">
            <v>Customer Acctg &amp; Service</v>
          </cell>
          <cell r="C351" t="str">
            <v>901-919</v>
          </cell>
        </row>
        <row r="352">
          <cell r="B352" t="str">
            <v>Admin &amp; General</v>
          </cell>
          <cell r="C352" t="str">
            <v>920-932</v>
          </cell>
        </row>
        <row r="353">
          <cell r="B353" t="str">
            <v>Total Operating Expenses</v>
          </cell>
        </row>
        <row r="356">
          <cell r="B356" t="str">
            <v>DEPRECIATION EXPENSES</v>
          </cell>
          <cell r="C356" t="str">
            <v>403</v>
          </cell>
        </row>
        <row r="358">
          <cell r="B358" t="str">
            <v>TAXES OTHER THAN INCOME TAX</v>
          </cell>
          <cell r="C358" t="str">
            <v>408</v>
          </cell>
        </row>
        <row r="360">
          <cell r="B360" t="str">
            <v>INCOME BEFORE INCOME TAXES</v>
          </cell>
        </row>
        <row r="362">
          <cell r="B362" t="str">
            <v>FEDERAL INCOME TAXES</v>
          </cell>
        </row>
        <row r="363">
          <cell r="B363" t="str">
            <v>Federal Income Taxes - Current</v>
          </cell>
        </row>
        <row r="364">
          <cell r="B364" t="str">
            <v>Provision for Deferred FIT</v>
          </cell>
        </row>
        <row r="365">
          <cell r="B365" t="str">
            <v>ITC Adjustment - Net</v>
          </cell>
        </row>
        <row r="366">
          <cell r="B366" t="str">
            <v>Subtotal - Federal Income Taxes</v>
          </cell>
          <cell r="C366" t="str">
            <v>409-411</v>
          </cell>
        </row>
        <row r="369">
          <cell r="B369" t="str">
            <v>OPERATING INCOME</v>
          </cell>
        </row>
        <row r="371">
          <cell r="B371" t="str">
            <v>Gains/Losses from Energy Purchases</v>
          </cell>
        </row>
        <row r="372">
          <cell r="B372" t="str">
            <v>Allowance for Funds During Construction</v>
          </cell>
        </row>
        <row r="373">
          <cell r="B373" t="str">
            <v>Interest on Customer Deposits</v>
          </cell>
        </row>
        <row r="376">
          <cell r="B376" t="str">
            <v>NET INCOME</v>
          </cell>
        </row>
        <row r="378">
          <cell r="B378" t="str">
            <v>RATE BASE</v>
          </cell>
        </row>
        <row r="380">
          <cell r="B380" t="str">
            <v>RETURN ON RATE BASE</v>
          </cell>
        </row>
        <row r="381">
          <cell r="B381" t="str">
            <v>Unitized Rate of Return</v>
          </cell>
        </row>
        <row r="392">
          <cell r="B392" t="str">
            <v>REVENUE REQUIREMENTS</v>
          </cell>
        </row>
        <row r="393">
          <cell r="B393" t="str">
            <v>RATE OF RETURN by Function</v>
          </cell>
        </row>
        <row r="394">
          <cell r="B394" t="str">
            <v>Using Target for System</v>
          </cell>
        </row>
        <row r="395">
          <cell r="B395" t="str">
            <v>RATE BASE</v>
          </cell>
        </row>
        <row r="397">
          <cell r="B397" t="str">
            <v>OPERATING EXPENSES</v>
          </cell>
        </row>
        <row r="398">
          <cell r="B398" t="str">
            <v>DEPRECIATION EXPENSE</v>
          </cell>
        </row>
        <row r="399">
          <cell r="B399" t="str">
            <v>GENERAL TAXES</v>
          </cell>
        </row>
        <row r="400">
          <cell r="B400" t="str">
            <v>Other costs (benefits), net of taxes</v>
          </cell>
        </row>
        <row r="401">
          <cell r="B401" t="str">
            <v>Subtotal- Operating Costs to recover</v>
          </cell>
        </row>
        <row r="403">
          <cell r="B403" t="str">
            <v>Target Return on Rate Base- After taxes</v>
          </cell>
        </row>
        <row r="405">
          <cell r="B405" t="str">
            <v>Actual Historic FIT</v>
          </cell>
        </row>
        <row r="406">
          <cell r="B406" t="str">
            <v>Incremental FIT Due to Target ROR</v>
          </cell>
        </row>
        <row r="407">
          <cell r="B407" t="str">
            <v>Targeted FIT</v>
          </cell>
        </row>
        <row r="408">
          <cell r="B408" t="str">
            <v>Provision for Deferred FIT</v>
          </cell>
        </row>
        <row r="409">
          <cell r="B409" t="str">
            <v>ITC Adjustment, net</v>
          </cell>
        </row>
        <row r="410">
          <cell r="B410" t="str">
            <v>FIT to recover</v>
          </cell>
        </row>
        <row r="412">
          <cell r="B412" t="str">
            <v>Subtotal- Rev Req before GRT</v>
          </cell>
        </row>
        <row r="413">
          <cell r="B413" t="str">
            <v>GRT needed</v>
          </cell>
        </row>
        <row r="414">
          <cell r="B414" t="str">
            <v>TOTAL REVENUE REQUIREMENT</v>
          </cell>
        </row>
        <row r="416">
          <cell r="B416" t="str">
            <v>OPERATING REVENUES</v>
          </cell>
        </row>
        <row r="418">
          <cell r="B418" t="str">
            <v>Revenue Excess (Deficiency)</v>
          </cell>
        </row>
        <row r="420">
          <cell r="B420" t="str">
            <v>Revenue to Cost Ratio</v>
          </cell>
        </row>
        <row r="421">
          <cell r="B421" t="str">
            <v>Rev Req at Actual Avg ROR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4">
          <cell r="Y14" t="str">
            <v>None</v>
          </cell>
          <cell r="Z14" t="str">
            <v>EXT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Y15" t="str">
            <v>None%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7">
          <cell r="Y17" t="str">
            <v>TEMP</v>
          </cell>
          <cell r="Z17" t="str">
            <v>EXT</v>
          </cell>
          <cell r="AA17">
            <v>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Y18" t="str">
            <v>TEMP%</v>
          </cell>
          <cell r="Z18">
            <v>1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20">
          <cell r="Y20" t="str">
            <v>PROCURE</v>
          </cell>
          <cell r="Z20" t="str">
            <v>EXT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Y21" t="str">
            <v>PROCURE%</v>
          </cell>
          <cell r="Z21">
            <v>1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3">
          <cell r="Y23" t="str">
            <v>230KV</v>
          </cell>
          <cell r="Z23" t="str">
            <v>EXT</v>
          </cell>
          <cell r="AA23">
            <v>0</v>
          </cell>
          <cell r="AB23">
            <v>1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Y24" t="str">
            <v>230KV%</v>
          </cell>
          <cell r="Z24">
            <v>1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6">
          <cell r="Y26" t="str">
            <v>34KV</v>
          </cell>
          <cell r="Z26" t="str">
            <v>EXT</v>
          </cell>
          <cell r="AA26">
            <v>0</v>
          </cell>
          <cell r="AB26">
            <v>0</v>
          </cell>
          <cell r="AC26">
            <v>1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Y27" t="str">
            <v>34KV%</v>
          </cell>
          <cell r="Z27">
            <v>1</v>
          </cell>
          <cell r="AA27">
            <v>0</v>
          </cell>
          <cell r="AB27">
            <v>0</v>
          </cell>
          <cell r="AC27">
            <v>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9">
          <cell r="Y29" t="str">
            <v>13KV</v>
          </cell>
          <cell r="Z29" t="str">
            <v>EXT</v>
          </cell>
          <cell r="AA29">
            <v>0</v>
          </cell>
          <cell r="AB29">
            <v>0</v>
          </cell>
          <cell r="AC29">
            <v>0</v>
          </cell>
          <cell r="AD29">
            <v>1</v>
          </cell>
          <cell r="AE29">
            <v>0</v>
          </cell>
          <cell r="AF29">
            <v>0</v>
          </cell>
          <cell r="AG29">
            <v>0</v>
          </cell>
        </row>
        <row r="30">
          <cell r="Y30" t="str">
            <v>13KV%</v>
          </cell>
          <cell r="Z30">
            <v>1</v>
          </cell>
          <cell r="AA30">
            <v>0</v>
          </cell>
          <cell r="AB30">
            <v>0</v>
          </cell>
          <cell r="AC30">
            <v>0</v>
          </cell>
          <cell r="AD30">
            <v>1</v>
          </cell>
          <cell r="AE30">
            <v>0</v>
          </cell>
          <cell r="AF30">
            <v>0</v>
          </cell>
          <cell r="AG30">
            <v>0</v>
          </cell>
        </row>
        <row r="32">
          <cell r="Y32" t="str">
            <v>SEC</v>
          </cell>
          <cell r="Z32" t="str">
            <v>EXT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</v>
          </cell>
          <cell r="AF32">
            <v>0</v>
          </cell>
          <cell r="AG32">
            <v>0</v>
          </cell>
        </row>
        <row r="33">
          <cell r="Y33" t="str">
            <v>SEC%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</v>
          </cell>
          <cell r="AF33">
            <v>0</v>
          </cell>
          <cell r="AG33">
            <v>0</v>
          </cell>
        </row>
        <row r="35">
          <cell r="Y35" t="str">
            <v>BILL</v>
          </cell>
          <cell r="Z35" t="str">
            <v>EXT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1</v>
          </cell>
          <cell r="AG35">
            <v>0</v>
          </cell>
        </row>
        <row r="36">
          <cell r="Y36" t="str">
            <v>BILL%</v>
          </cell>
          <cell r="Z36">
            <v>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1</v>
          </cell>
          <cell r="AG36">
            <v>0</v>
          </cell>
        </row>
        <row r="38">
          <cell r="Y38" t="str">
            <v>Onsite</v>
          </cell>
          <cell r="Z38" t="str">
            <v>EXT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</v>
          </cell>
        </row>
        <row r="39">
          <cell r="Y39" t="str">
            <v>Onsite%</v>
          </cell>
          <cell r="Z39">
            <v>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1">
          <cell r="Y41" t="str">
            <v>T-LINES</v>
          </cell>
          <cell r="Z41" t="str">
            <v>EXT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Y42" t="str">
            <v>T-LINES%</v>
          </cell>
          <cell r="Z42">
            <v>1</v>
          </cell>
          <cell r="AA42">
            <v>0</v>
          </cell>
          <cell r="AB42">
            <v>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4">
          <cell r="Y44" t="str">
            <v>T-STATIONS</v>
          </cell>
          <cell r="Z44" t="str">
            <v>EXT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Y45" t="str">
            <v>T-STATIONS%</v>
          </cell>
          <cell r="Z45">
            <v>1</v>
          </cell>
          <cell r="AA45">
            <v>0</v>
          </cell>
          <cell r="AB45">
            <v>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7">
          <cell r="Y47" t="str">
            <v>D-LINES</v>
          </cell>
          <cell r="Z47" t="str">
            <v>EXT</v>
          </cell>
          <cell r="AA47">
            <v>0</v>
          </cell>
          <cell r="AB47">
            <v>0</v>
          </cell>
          <cell r="AC47">
            <v>0</v>
          </cell>
          <cell r="AD47">
            <v>0.8554612647139338</v>
          </cell>
          <cell r="AE47">
            <v>0.1445387352860662</v>
          </cell>
          <cell r="AF47">
            <v>0</v>
          </cell>
          <cell r="AG47">
            <v>0</v>
          </cell>
        </row>
        <row r="48">
          <cell r="Y48" t="str">
            <v>D-LINES%</v>
          </cell>
          <cell r="Z48">
            <v>1</v>
          </cell>
          <cell r="AA48">
            <v>0</v>
          </cell>
          <cell r="AB48">
            <v>0</v>
          </cell>
          <cell r="AC48">
            <v>0</v>
          </cell>
          <cell r="AD48">
            <v>0.8554612647139338</v>
          </cell>
          <cell r="AE48">
            <v>0.1445387352860662</v>
          </cell>
          <cell r="AF48">
            <v>0</v>
          </cell>
          <cell r="AG48">
            <v>0</v>
          </cell>
        </row>
        <row r="50">
          <cell r="Y50" t="str">
            <v>ACCT-360</v>
          </cell>
          <cell r="Z50" t="str">
            <v>EXT</v>
          </cell>
          <cell r="AA50">
            <v>0</v>
          </cell>
          <cell r="AB50">
            <v>0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</row>
        <row r="51">
          <cell r="Y51" t="str">
            <v>ACCT-360%</v>
          </cell>
          <cell r="Z51">
            <v>1</v>
          </cell>
          <cell r="AA51">
            <v>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</row>
        <row r="53">
          <cell r="Y53" t="str">
            <v>ACCT-361</v>
          </cell>
          <cell r="Z53" t="str">
            <v>EXT</v>
          </cell>
          <cell r="AA53">
            <v>0</v>
          </cell>
          <cell r="AB53">
            <v>0</v>
          </cell>
          <cell r="AC53">
            <v>0</v>
          </cell>
          <cell r="AD53">
            <v>1</v>
          </cell>
          <cell r="AE53">
            <v>0</v>
          </cell>
          <cell r="AF53">
            <v>0</v>
          </cell>
          <cell r="AG53">
            <v>0</v>
          </cell>
        </row>
        <row r="54">
          <cell r="Y54" t="str">
            <v>ACCT-361%</v>
          </cell>
          <cell r="Z54">
            <v>1</v>
          </cell>
          <cell r="AA54">
            <v>0</v>
          </cell>
          <cell r="AB54">
            <v>0</v>
          </cell>
          <cell r="AC54">
            <v>0</v>
          </cell>
          <cell r="AD54">
            <v>1</v>
          </cell>
          <cell r="AE54">
            <v>0</v>
          </cell>
          <cell r="AF54">
            <v>0</v>
          </cell>
          <cell r="AG54">
            <v>0</v>
          </cell>
        </row>
        <row r="56">
          <cell r="Y56" t="str">
            <v>ACCT-362</v>
          </cell>
          <cell r="Z56" t="str">
            <v>EXT</v>
          </cell>
          <cell r="AA56">
            <v>0</v>
          </cell>
          <cell r="AB56">
            <v>0</v>
          </cell>
          <cell r="AC56">
            <v>0</v>
          </cell>
          <cell r="AD56">
            <v>1</v>
          </cell>
          <cell r="AE56">
            <v>0</v>
          </cell>
          <cell r="AF56">
            <v>0</v>
          </cell>
          <cell r="AG56">
            <v>0</v>
          </cell>
        </row>
        <row r="57">
          <cell r="Y57" t="str">
            <v>ACCT-362%</v>
          </cell>
          <cell r="Z57">
            <v>1</v>
          </cell>
          <cell r="AA57">
            <v>0</v>
          </cell>
          <cell r="AB57">
            <v>0</v>
          </cell>
          <cell r="AC57">
            <v>0</v>
          </cell>
          <cell r="AD57">
            <v>1</v>
          </cell>
          <cell r="AE57">
            <v>0</v>
          </cell>
          <cell r="AF57">
            <v>0</v>
          </cell>
          <cell r="AG57">
            <v>0</v>
          </cell>
        </row>
        <row r="59">
          <cell r="Y59" t="str">
            <v>POLES</v>
          </cell>
          <cell r="Z59" t="str">
            <v>EXT</v>
          </cell>
          <cell r="AA59">
            <v>0</v>
          </cell>
          <cell r="AB59">
            <v>0</v>
          </cell>
          <cell r="AC59">
            <v>0</v>
          </cell>
          <cell r="AD59">
            <v>0.85</v>
          </cell>
          <cell r="AE59">
            <v>0.15</v>
          </cell>
          <cell r="AF59">
            <v>0</v>
          </cell>
          <cell r="AG59">
            <v>0</v>
          </cell>
        </row>
        <row r="60">
          <cell r="Y60" t="str">
            <v>POLES%</v>
          </cell>
          <cell r="Z60">
            <v>1</v>
          </cell>
          <cell r="AA60">
            <v>0</v>
          </cell>
          <cell r="AB60">
            <v>0</v>
          </cell>
          <cell r="AC60">
            <v>0</v>
          </cell>
          <cell r="AD60">
            <v>0.85</v>
          </cell>
          <cell r="AE60">
            <v>0.15</v>
          </cell>
          <cell r="AF60">
            <v>0</v>
          </cell>
          <cell r="AG60">
            <v>0</v>
          </cell>
        </row>
        <row r="62">
          <cell r="Y62" t="str">
            <v>OHCOND&amp;DEV</v>
          </cell>
          <cell r="Z62" t="str">
            <v>EXT</v>
          </cell>
          <cell r="AA62">
            <v>0</v>
          </cell>
          <cell r="AB62">
            <v>0</v>
          </cell>
          <cell r="AC62">
            <v>0</v>
          </cell>
          <cell r="AD62">
            <v>0.8554612647139338</v>
          </cell>
          <cell r="AE62">
            <v>0.1445387352860662</v>
          </cell>
          <cell r="AF62">
            <v>0</v>
          </cell>
          <cell r="AG62">
            <v>0</v>
          </cell>
        </row>
        <row r="63">
          <cell r="Y63" t="str">
            <v>OHCOND&amp;DEV%</v>
          </cell>
          <cell r="Z63">
            <v>1</v>
          </cell>
          <cell r="AA63">
            <v>0</v>
          </cell>
          <cell r="AB63">
            <v>0</v>
          </cell>
          <cell r="AC63">
            <v>0</v>
          </cell>
          <cell r="AD63">
            <v>0.8554612647139338</v>
          </cell>
          <cell r="AE63">
            <v>0.1445387352860662</v>
          </cell>
          <cell r="AF63">
            <v>0</v>
          </cell>
          <cell r="AG63">
            <v>0</v>
          </cell>
        </row>
        <row r="65">
          <cell r="Y65" t="str">
            <v>UGCONDUIT</v>
          </cell>
          <cell r="Z65" t="str">
            <v>EXT</v>
          </cell>
          <cell r="AA65">
            <v>0</v>
          </cell>
          <cell r="AB65">
            <v>0</v>
          </cell>
          <cell r="AC65">
            <v>0</v>
          </cell>
          <cell r="AD65">
            <v>1</v>
          </cell>
          <cell r="AE65">
            <v>0</v>
          </cell>
          <cell r="AF65">
            <v>0</v>
          </cell>
          <cell r="AG65">
            <v>0</v>
          </cell>
        </row>
        <row r="66">
          <cell r="Y66" t="str">
            <v>UGCONDUIT%</v>
          </cell>
          <cell r="Z66">
            <v>1</v>
          </cell>
          <cell r="AA66">
            <v>0</v>
          </cell>
          <cell r="AB66">
            <v>0</v>
          </cell>
          <cell r="AC66">
            <v>0</v>
          </cell>
          <cell r="AD66">
            <v>1</v>
          </cell>
          <cell r="AE66">
            <v>0</v>
          </cell>
          <cell r="AF66">
            <v>0</v>
          </cell>
          <cell r="AG66">
            <v>0</v>
          </cell>
        </row>
        <row r="68">
          <cell r="Y68" t="str">
            <v>UGCOND&amp;DEV</v>
          </cell>
          <cell r="Z68" t="str">
            <v>EXT</v>
          </cell>
          <cell r="AA68">
            <v>0</v>
          </cell>
          <cell r="AB68">
            <v>0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</row>
        <row r="69">
          <cell r="Y69" t="str">
            <v>UGCOND&amp;DEV%</v>
          </cell>
          <cell r="Z69">
            <v>1</v>
          </cell>
          <cell r="AA69">
            <v>0</v>
          </cell>
          <cell r="AB69">
            <v>0</v>
          </cell>
          <cell r="AC69">
            <v>0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</row>
        <row r="71">
          <cell r="Y71" t="str">
            <v>LINETRANS</v>
          </cell>
          <cell r="Z71" t="str">
            <v>EXT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</v>
          </cell>
          <cell r="AF71">
            <v>0</v>
          </cell>
          <cell r="AG71">
            <v>0</v>
          </cell>
        </row>
        <row r="72">
          <cell r="Y72" t="str">
            <v>LINETRANS%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</row>
        <row r="74">
          <cell r="Y74" t="str">
            <v>PROPHELD</v>
          </cell>
          <cell r="Z74" t="str">
            <v>EXT</v>
          </cell>
          <cell r="AA74">
            <v>16209073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</row>
        <row r="75">
          <cell r="Y75" t="str">
            <v>PROPHELD%</v>
          </cell>
          <cell r="Z75">
            <v>16209073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</row>
        <row r="77">
          <cell r="Y77" t="str">
            <v>SUB-901</v>
          </cell>
          <cell r="Z77" t="str">
            <v>EXT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1</v>
          </cell>
        </row>
        <row r="78">
          <cell r="Y78" t="str">
            <v>SUB-901%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80">
          <cell r="Y80" t="str">
            <v>SUB-902</v>
          </cell>
          <cell r="Z80" t="str">
            <v>EXT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1</v>
          </cell>
        </row>
        <row r="81">
          <cell r="Y81" t="str">
            <v>SUB-902%</v>
          </cell>
          <cell r="Z81">
            <v>1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3">
          <cell r="Y83" t="str">
            <v>SUB-903</v>
          </cell>
          <cell r="Z83" t="str">
            <v>EXT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1</v>
          </cell>
        </row>
        <row r="84">
          <cell r="Y84" t="str">
            <v>SUB-903%</v>
          </cell>
          <cell r="Z84">
            <v>1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1</v>
          </cell>
        </row>
        <row r="86">
          <cell r="Y86" t="str">
            <v>CWC-Direct</v>
          </cell>
          <cell r="Z86" t="str">
            <v>EXT</v>
          </cell>
          <cell r="AA86">
            <v>16209073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Y87" t="str">
            <v>CWC-Direct%</v>
          </cell>
          <cell r="Z87">
            <v>16209073</v>
          </cell>
          <cell r="AA87">
            <v>1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9">
          <cell r="Y89" t="str">
            <v>RADIAL-SUB354</v>
          </cell>
          <cell r="Z89" t="str">
            <v>EXT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</row>
        <row r="90">
          <cell r="Y90" t="str">
            <v>RADIAL-SUB354%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</row>
        <row r="92">
          <cell r="Y92" t="str">
            <v>RADIAL-SUB355</v>
          </cell>
          <cell r="Z92" t="str">
            <v>EXT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</row>
        <row r="93">
          <cell r="Y93" t="str">
            <v>RADIAL-SUB355%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</row>
        <row r="95">
          <cell r="Y95" t="str">
            <v>RADIAL-SUB356</v>
          </cell>
          <cell r="Z95" t="str">
            <v>EXT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</row>
        <row r="96">
          <cell r="Y96" t="str">
            <v>RADIAL-SUB356%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</row>
        <row r="98">
          <cell r="Y98" t="str">
            <v>DIR-EES</v>
          </cell>
          <cell r="Z98" t="str">
            <v>EXT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</row>
        <row r="99">
          <cell r="Y99" t="str">
            <v>DIR-EES%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</row>
        <row r="101">
          <cell r="Y101" t="str">
            <v>DIR-FRANCHISE</v>
          </cell>
          <cell r="Z101" t="str">
            <v>EXT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</row>
        <row r="102">
          <cell r="Y102" t="str">
            <v>DIR-FRANCHISE%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4">
          <cell r="Y104" t="str">
            <v>DIR-UNI</v>
          </cell>
          <cell r="Z104" t="str">
            <v>EXT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</row>
        <row r="105">
          <cell r="Y105" t="str">
            <v>DIR-UNI%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</row>
        <row r="107">
          <cell r="Y107" t="str">
            <v>DIR-REGASSETS</v>
          </cell>
          <cell r="Z107" t="str">
            <v>EXT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</row>
        <row r="108">
          <cell r="Y108" t="str">
            <v>DIR-REGASSETS%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</row>
        <row r="110">
          <cell r="Y110" t="str">
            <v>TRANSREV</v>
          </cell>
          <cell r="Z110" t="str">
            <v>EXT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</row>
        <row r="111">
          <cell r="Y111" t="str">
            <v>TRANSREV%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</row>
        <row r="113">
          <cell r="Y113" t="str">
            <v>UNCOLLECT-FUN</v>
          </cell>
          <cell r="Z113" t="str">
            <v>EXT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</row>
        <row r="114">
          <cell r="Y114" t="str">
            <v>UNCOLLECT-FUN%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</row>
        <row r="116">
          <cell r="Y116" t="str">
            <v>FCALLCTR</v>
          </cell>
          <cell r="Z116" t="str">
            <v>EXT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</row>
        <row r="117">
          <cell r="Y117" t="str">
            <v>FCALLCTR%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</row>
        <row r="119">
          <cell r="Y119" t="str">
            <v>P-TAX</v>
          </cell>
          <cell r="Z119" t="str">
            <v>INT</v>
          </cell>
          <cell r="AA119">
            <v>30214763.109599922</v>
          </cell>
          <cell r="AB119">
            <v>6143524.757509361</v>
          </cell>
          <cell r="AC119">
            <v>0</v>
          </cell>
          <cell r="AD119">
            <v>9150943.3641522173</v>
          </cell>
          <cell r="AE119">
            <v>5045328.6591965556</v>
          </cell>
          <cell r="AF119">
            <v>0</v>
          </cell>
          <cell r="AG119">
            <v>1001390.5701647373</v>
          </cell>
        </row>
        <row r="120">
          <cell r="Y120" t="str">
            <v>P-TAX%</v>
          </cell>
          <cell r="Z120">
            <v>51555950.460622795</v>
          </cell>
          <cell r="AA120">
            <v>0.58605772640497122</v>
          </cell>
          <cell r="AB120">
            <v>0.11916228296870676</v>
          </cell>
          <cell r="AC120">
            <v>0</v>
          </cell>
          <cell r="AD120">
            <v>0.17749538670888221</v>
          </cell>
          <cell r="AE120">
            <v>9.7861228706278183E-2</v>
          </cell>
          <cell r="AF120">
            <v>0</v>
          </cell>
          <cell r="AG120">
            <v>1.9423375211161619E-2</v>
          </cell>
        </row>
        <row r="122">
          <cell r="Y122" t="str">
            <v>OPEXP</v>
          </cell>
          <cell r="Z122" t="str">
            <v>INT</v>
          </cell>
          <cell r="AA122">
            <v>1620680.1864463892</v>
          </cell>
          <cell r="AB122">
            <v>313168.60587148229</v>
          </cell>
          <cell r="AC122">
            <v>1.7288432403721551E-252</v>
          </cell>
          <cell r="AD122">
            <v>437253.45784555911</v>
          </cell>
          <cell r="AE122">
            <v>106918.63839635495</v>
          </cell>
          <cell r="AF122">
            <v>2.0985642172913255E-253</v>
          </cell>
          <cell r="AG122">
            <v>545511.70628972398</v>
          </cell>
        </row>
        <row r="123">
          <cell r="Y123" t="str">
            <v>OPEXP%</v>
          </cell>
          <cell r="Z123">
            <v>3023532.5948495092</v>
          </cell>
          <cell r="AA123">
            <v>0.5360220654499197</v>
          </cell>
          <cell r="AB123">
            <v>0.1035770563231086</v>
          </cell>
          <cell r="AC123">
            <v>5.7179580048754361E-259</v>
          </cell>
          <cell r="AD123">
            <v>0.14461675015192704</v>
          </cell>
          <cell r="AE123">
            <v>3.5362158350297733E-2</v>
          </cell>
          <cell r="AF123">
            <v>6.9407692871119118E-260</v>
          </cell>
          <cell r="AG123">
            <v>0.18042196972474703</v>
          </cell>
        </row>
        <row r="125">
          <cell r="Y125" t="str">
            <v>MiscCust</v>
          </cell>
          <cell r="Z125" t="str">
            <v>INT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222487.48001299999</v>
          </cell>
        </row>
        <row r="126">
          <cell r="Y126" t="str">
            <v>MiscCust%</v>
          </cell>
          <cell r="Z126">
            <v>222487.48001299999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1</v>
          </cell>
        </row>
        <row r="128">
          <cell r="Y128" t="str">
            <v>REVREQ-W</v>
          </cell>
          <cell r="Z128" t="str">
            <v>INT</v>
          </cell>
          <cell r="AA128">
            <v>3691167.0542476173</v>
          </cell>
          <cell r="AB128">
            <v>0</v>
          </cell>
          <cell r="AC128">
            <v>3.5898168822965667E-251</v>
          </cell>
          <cell r="AD128">
            <v>864919.73138104693</v>
          </cell>
          <cell r="AE128">
            <v>-22047.563478275901</v>
          </cell>
          <cell r="AF128">
            <v>0</v>
          </cell>
          <cell r="AG128">
            <v>0</v>
          </cell>
        </row>
        <row r="129">
          <cell r="Y129" t="str">
            <v>REVREQ-W%</v>
          </cell>
          <cell r="Z129">
            <v>4534039.2221503882</v>
          </cell>
          <cell r="AA129">
            <v>0.81410126233909896</v>
          </cell>
          <cell r="AB129">
            <v>0</v>
          </cell>
          <cell r="AC129">
            <v>7.9174808739171007E-258</v>
          </cell>
          <cell r="AD129">
            <v>0.19076141361010016</v>
          </cell>
          <cell r="AE129">
            <v>-4.8626759491990591E-3</v>
          </cell>
          <cell r="AF129">
            <v>0</v>
          </cell>
          <cell r="AG129">
            <v>0</v>
          </cell>
        </row>
        <row r="131">
          <cell r="Y131" t="str">
            <v>REVREQ-CUST</v>
          </cell>
          <cell r="Z131" t="str">
            <v>INT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417330.62509468663</v>
          </cell>
          <cell r="AF131">
            <v>4.3585128284084757E-252</v>
          </cell>
          <cell r="AG131">
            <v>622798.26885244623</v>
          </cell>
        </row>
        <row r="132">
          <cell r="Y132" t="str">
            <v>REVREQ-CUST%</v>
          </cell>
          <cell r="Z132">
            <v>1040128.8939471329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0.40122972020417547</v>
          </cell>
          <cell r="AF132">
            <v>4.1903583813238513E-258</v>
          </cell>
          <cell r="AG132">
            <v>0.59877027979582453</v>
          </cell>
        </row>
        <row r="134">
          <cell r="Y134" t="str">
            <v>REVREQxT</v>
          </cell>
          <cell r="Z134" t="str">
            <v>INT</v>
          </cell>
          <cell r="AA134">
            <v>3691167.0542476173</v>
          </cell>
          <cell r="AB134">
            <v>0</v>
          </cell>
          <cell r="AC134">
            <v>3.5898168822965667E-251</v>
          </cell>
          <cell r="AD134">
            <v>864919.73138104693</v>
          </cell>
          <cell r="AE134">
            <v>395283.06161641073</v>
          </cell>
          <cell r="AF134">
            <v>4.3575155224566267E-252</v>
          </cell>
          <cell r="AG134">
            <v>592917.67498382414</v>
          </cell>
        </row>
        <row r="135">
          <cell r="Y135" t="str">
            <v>REVREQxT%</v>
          </cell>
          <cell r="Z135">
            <v>5544287.5222288985</v>
          </cell>
          <cell r="AA135">
            <v>0.66576039562315215</v>
          </cell>
          <cell r="AB135">
            <v>0</v>
          </cell>
          <cell r="AC135">
            <v>6.4748028811705619E-258</v>
          </cell>
          <cell r="AD135">
            <v>0.1560019620038274</v>
          </cell>
          <cell r="AE135">
            <v>7.1295556017177866E-2</v>
          </cell>
          <cell r="AF135">
            <v>7.859468876723823E-259</v>
          </cell>
          <cell r="AG135">
            <v>0.10694208635584272</v>
          </cell>
        </row>
        <row r="137">
          <cell r="Y137" t="str">
            <v>REVREQ</v>
          </cell>
          <cell r="Z137" t="str">
            <v>INT</v>
          </cell>
          <cell r="AA137">
            <v>3691167.0542476173</v>
          </cell>
          <cell r="AB137">
            <v>561395.53315514768</v>
          </cell>
          <cell r="AC137">
            <v>3.5898168822965667E-251</v>
          </cell>
          <cell r="AD137">
            <v>864919.73138104693</v>
          </cell>
          <cell r="AE137">
            <v>395283.06161641073</v>
          </cell>
          <cell r="AF137">
            <v>4.3575155224566267E-252</v>
          </cell>
          <cell r="AG137">
            <v>592917.67498382414</v>
          </cell>
        </row>
        <row r="138">
          <cell r="Y138" t="str">
            <v>REVREQ%</v>
          </cell>
          <cell r="Z138">
            <v>6105683.0553840455</v>
          </cell>
          <cell r="AA138">
            <v>0.60454612870753477</v>
          </cell>
          <cell r="AB138">
            <v>9.1946392903592356E-2</v>
          </cell>
          <cell r="AC138">
            <v>5.8794681114851418E-258</v>
          </cell>
          <cell r="AD138">
            <v>0.14165814431169221</v>
          </cell>
          <cell r="AE138">
            <v>6.474018681134236E-2</v>
          </cell>
          <cell r="AF138">
            <v>7.1368190633710189E-259</v>
          </cell>
          <cell r="AG138">
            <v>9.7109147265838511E-2</v>
          </cell>
        </row>
        <row r="140">
          <cell r="Y140" t="str">
            <v>LABOR</v>
          </cell>
          <cell r="Z140" t="str">
            <v>INT</v>
          </cell>
          <cell r="AA140">
            <v>329471.37232734001</v>
          </cell>
          <cell r="AB140">
            <v>51821.821241599988</v>
          </cell>
          <cell r="AC140">
            <v>0</v>
          </cell>
          <cell r="AD140">
            <v>89682.45914407268</v>
          </cell>
          <cell r="AE140">
            <v>24043.530981447304</v>
          </cell>
          <cell r="AF140">
            <v>0</v>
          </cell>
          <cell r="AG140">
            <v>201499.74460770003</v>
          </cell>
        </row>
        <row r="141">
          <cell r="Y141" t="str">
            <v>LABOR%</v>
          </cell>
          <cell r="Z141">
            <v>696518.92830216</v>
          </cell>
          <cell r="AA141">
            <v>0.47302572685348554</v>
          </cell>
          <cell r="AB141">
            <v>7.4401167198601861E-2</v>
          </cell>
          <cell r="AC141">
            <v>0</v>
          </cell>
          <cell r="AD141">
            <v>0.12875810764063991</v>
          </cell>
          <cell r="AE141">
            <v>3.451956580714325E-2</v>
          </cell>
          <cell r="AF141">
            <v>0</v>
          </cell>
          <cell r="AG141">
            <v>0.28929543250012946</v>
          </cell>
        </row>
        <row r="143">
          <cell r="Y143" t="str">
            <v>PTLABOR</v>
          </cell>
          <cell r="Z143" t="str">
            <v>INT</v>
          </cell>
          <cell r="AA143">
            <v>338896.25948361109</v>
          </cell>
          <cell r="AB143">
            <v>56040.747651310958</v>
          </cell>
          <cell r="AC143">
            <v>0</v>
          </cell>
          <cell r="AD143">
            <v>94070.38236212742</v>
          </cell>
          <cell r="AE143">
            <v>30318.725244169174</v>
          </cell>
          <cell r="AF143">
            <v>0</v>
          </cell>
          <cell r="AG143">
            <v>172883.22348340132</v>
          </cell>
        </row>
        <row r="144">
          <cell r="Y144" t="str">
            <v>PTLABOR%</v>
          </cell>
          <cell r="Z144">
            <v>692209.33822461998</v>
          </cell>
          <cell r="AA144">
            <v>0.48958637332575283</v>
          </cell>
          <cell r="AB144">
            <v>8.0959248245688786E-2</v>
          </cell>
          <cell r="AC144">
            <v>0</v>
          </cell>
          <cell r="AD144">
            <v>0.1358987479183672</v>
          </cell>
          <cell r="AE144">
            <v>4.3799936767583501E-2</v>
          </cell>
          <cell r="AF144">
            <v>0</v>
          </cell>
          <cell r="AG144">
            <v>0.24975569374260767</v>
          </cell>
        </row>
        <row r="146">
          <cell r="Y146" t="str">
            <v>PRODPT</v>
          </cell>
          <cell r="Z146" t="str">
            <v>INT</v>
          </cell>
          <cell r="AA146">
            <v>29764062.124405373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Y147" t="str">
            <v>PRODPT%</v>
          </cell>
          <cell r="Z147">
            <v>29764062.124405373</v>
          </cell>
          <cell r="AA147">
            <v>1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</row>
        <row r="149">
          <cell r="Y149" t="str">
            <v>TRANSPT</v>
          </cell>
          <cell r="Z149" t="str">
            <v>INT</v>
          </cell>
          <cell r="AA149">
            <v>0</v>
          </cell>
          <cell r="AB149">
            <v>6072634.9994002413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</row>
        <row r="150">
          <cell r="Y150" t="str">
            <v>TRANSPT%</v>
          </cell>
          <cell r="Z150">
            <v>6072634.9994002413</v>
          </cell>
          <cell r="AA150">
            <v>0</v>
          </cell>
          <cell r="AB150">
            <v>1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2">
          <cell r="Y152" t="str">
            <v>DISTPT</v>
          </cell>
          <cell r="Z152" t="str">
            <v>INT</v>
          </cell>
          <cell r="AA152">
            <v>0</v>
          </cell>
          <cell r="AB152">
            <v>0</v>
          </cell>
          <cell r="AC152">
            <v>0</v>
          </cell>
          <cell r="AD152">
            <v>9028262.0750150681</v>
          </cell>
          <cell r="AE152">
            <v>5012438.2656417321</v>
          </cell>
          <cell r="AF152">
            <v>0</v>
          </cell>
          <cell r="AG152">
            <v>405225.61447788001</v>
          </cell>
        </row>
        <row r="153">
          <cell r="Y153" t="str">
            <v>DISTPT%</v>
          </cell>
          <cell r="Z153">
            <v>14445925.95513468</v>
          </cell>
          <cell r="AA153">
            <v>0</v>
          </cell>
          <cell r="AB153">
            <v>0</v>
          </cell>
          <cell r="AC153">
            <v>0</v>
          </cell>
          <cell r="AD153">
            <v>0.62496942757802587</v>
          </cell>
          <cell r="AE153">
            <v>0.34697936852293665</v>
          </cell>
          <cell r="AF153">
            <v>0</v>
          </cell>
          <cell r="AG153">
            <v>2.8051203899037435E-2</v>
          </cell>
        </row>
        <row r="155">
          <cell r="Y155" t="str">
            <v>GENPT</v>
          </cell>
          <cell r="Z155" t="str">
            <v>INT</v>
          </cell>
          <cell r="AA155">
            <v>450700.98519455042</v>
          </cell>
          <cell r="AB155">
            <v>70889.758109120143</v>
          </cell>
          <cell r="AC155">
            <v>0</v>
          </cell>
          <cell r="AD155">
            <v>122681.28913714866</v>
          </cell>
          <cell r="AE155">
            <v>32890.393554823495</v>
          </cell>
          <cell r="AF155">
            <v>0</v>
          </cell>
          <cell r="AG155">
            <v>275641.95568685728</v>
          </cell>
        </row>
        <row r="156">
          <cell r="Y156" t="str">
            <v>GENPT%</v>
          </cell>
          <cell r="Z156">
            <v>952804.38168250001</v>
          </cell>
          <cell r="AA156">
            <v>0.47302572685348554</v>
          </cell>
          <cell r="AB156">
            <v>7.4401167198601861E-2</v>
          </cell>
          <cell r="AC156">
            <v>0</v>
          </cell>
          <cell r="AD156">
            <v>0.12875810764063989</v>
          </cell>
          <cell r="AE156">
            <v>3.451956580714325E-2</v>
          </cell>
          <cell r="AF156">
            <v>0</v>
          </cell>
          <cell r="AG156">
            <v>0.28929543250012946</v>
          </cell>
        </row>
        <row r="158">
          <cell r="Y158" t="str">
            <v>T-LABOR</v>
          </cell>
          <cell r="Z158" t="str">
            <v>INT</v>
          </cell>
          <cell r="AA158">
            <v>0</v>
          </cell>
          <cell r="AB158">
            <v>51821.821241599988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</row>
        <row r="159">
          <cell r="Y159" t="str">
            <v>T-LABOR%</v>
          </cell>
          <cell r="Z159">
            <v>51821.821241599988</v>
          </cell>
          <cell r="AA159">
            <v>0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</row>
        <row r="161">
          <cell r="Y161" t="str">
            <v>D-LABOR</v>
          </cell>
          <cell r="Z161" t="str">
            <v>INT</v>
          </cell>
          <cell r="AA161">
            <v>0</v>
          </cell>
          <cell r="AB161">
            <v>0</v>
          </cell>
          <cell r="AC161">
            <v>0</v>
          </cell>
          <cell r="AD161">
            <v>89682.45914407268</v>
          </cell>
          <cell r="AE161">
            <v>24043.530981447304</v>
          </cell>
          <cell r="AF161">
            <v>0</v>
          </cell>
          <cell r="AG161">
            <v>42574.663448940017</v>
          </cell>
        </row>
        <row r="162">
          <cell r="Y162" t="str">
            <v>D-LABOR%</v>
          </cell>
          <cell r="Z162">
            <v>156300.65357446001</v>
          </cell>
          <cell r="AA162">
            <v>0</v>
          </cell>
          <cell r="AB162">
            <v>0</v>
          </cell>
          <cell r="AC162">
            <v>0</v>
          </cell>
          <cell r="AD162">
            <v>0.57378172831087293</v>
          </cell>
          <cell r="AE162">
            <v>0.15382872964119254</v>
          </cell>
          <cell r="AF162">
            <v>0</v>
          </cell>
          <cell r="AG162">
            <v>0.27238954204793447</v>
          </cell>
        </row>
        <row r="164">
          <cell r="Y164" t="str">
            <v>NET-INC</v>
          </cell>
          <cell r="Z164" t="str">
            <v>INT</v>
          </cell>
          <cell r="AA164">
            <v>929966.31712827075</v>
          </cell>
          <cell r="AB164">
            <v>3778.8623605414905</v>
          </cell>
          <cell r="AC164">
            <v>1.0733975466849264E-250</v>
          </cell>
          <cell r="AD164">
            <v>-13844.505614769907</v>
          </cell>
          <cell r="AE164">
            <v>127569.00983319551</v>
          </cell>
          <cell r="AF164">
            <v>1.3029484858999607E-251</v>
          </cell>
          <cell r="AG164">
            <v>-92900.050473777868</v>
          </cell>
        </row>
        <row r="165">
          <cell r="Y165" t="str">
            <v>NET-INC%</v>
          </cell>
          <cell r="Z165">
            <v>954569.6332334599</v>
          </cell>
          <cell r="AA165">
            <v>0.97422575027675129</v>
          </cell>
          <cell r="AB165">
            <v>3.9587079129483381E-3</v>
          </cell>
          <cell r="AC165">
            <v>1.1244832323535738E-256</v>
          </cell>
          <cell r="AD165">
            <v>-1.4503400414984649E-2</v>
          </cell>
          <cell r="AE165">
            <v>0.13364033947012838</v>
          </cell>
          <cell r="AF165">
            <v>1.3649590774079207E-257</v>
          </cell>
          <cell r="AG165">
            <v>-9.7321397244843247E-2</v>
          </cell>
        </row>
        <row r="167">
          <cell r="Y167" t="str">
            <v>TOTALO&amp;M</v>
          </cell>
          <cell r="Z167" t="str">
            <v>INT</v>
          </cell>
          <cell r="AA167">
            <v>3357779.6088836901</v>
          </cell>
          <cell r="AB167">
            <v>495574.67572956276</v>
          </cell>
          <cell r="AC167">
            <v>4.2935120603930716E-251</v>
          </cell>
          <cell r="AD167">
            <v>775366.51275650051</v>
          </cell>
          <cell r="AE167">
            <v>353391.82007981907</v>
          </cell>
          <cell r="AF167">
            <v>5.2116991095792417E-252</v>
          </cell>
          <cell r="AG167">
            <v>578513.38660457835</v>
          </cell>
        </row>
        <row r="168">
          <cell r="Y168" t="str">
            <v>TOTALO&amp;M%</v>
          </cell>
          <cell r="Z168">
            <v>5560626.0040541505</v>
          </cell>
          <cell r="AA168">
            <v>0.60384920806319187</v>
          </cell>
          <cell r="AB168">
            <v>8.9122101606590398E-2</v>
          </cell>
          <cell r="AC168">
            <v>7.721274650125275E-258</v>
          </cell>
          <cell r="AD168">
            <v>0.13943870927323559</v>
          </cell>
          <cell r="AE168">
            <v>6.3552524449975153E-2</v>
          </cell>
          <cell r="AF168">
            <v>9.3725042931847729E-259</v>
          </cell>
          <cell r="AG168">
            <v>0.10403745660700699</v>
          </cell>
        </row>
        <row r="170">
          <cell r="Y170" t="str">
            <v>TPIS</v>
          </cell>
          <cell r="Z170" t="str">
            <v>INT</v>
          </cell>
          <cell r="AA170">
            <v>30214763.109599922</v>
          </cell>
          <cell r="AB170">
            <v>6143524.757509361</v>
          </cell>
          <cell r="AC170">
            <v>0</v>
          </cell>
          <cell r="AD170">
            <v>9150943.3641522173</v>
          </cell>
          <cell r="AE170">
            <v>5045328.6591965556</v>
          </cell>
          <cell r="AF170">
            <v>0</v>
          </cell>
          <cell r="AG170">
            <v>1001390.5701647373</v>
          </cell>
        </row>
        <row r="171">
          <cell r="Y171" t="str">
            <v>TPIS%</v>
          </cell>
          <cell r="Z171">
            <v>51555950.460622795</v>
          </cell>
          <cell r="AA171">
            <v>0.58605772640497122</v>
          </cell>
          <cell r="AB171">
            <v>0.11916228296870676</v>
          </cell>
          <cell r="AC171">
            <v>0</v>
          </cell>
          <cell r="AD171">
            <v>0.17749538670888221</v>
          </cell>
          <cell r="AE171">
            <v>9.7861228706278183E-2</v>
          </cell>
          <cell r="AF171">
            <v>0</v>
          </cell>
          <cell r="AG171">
            <v>1.9423375211161619E-2</v>
          </cell>
        </row>
        <row r="173">
          <cell r="Y173" t="str">
            <v>CWIP</v>
          </cell>
          <cell r="Z173" t="str">
            <v>INT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  <row r="174">
          <cell r="Y174" t="str">
            <v>CWIP%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</row>
        <row r="176">
          <cell r="Y176" t="str">
            <v>ACCUMDEFIT</v>
          </cell>
          <cell r="Z176" t="str">
            <v>INT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</row>
        <row r="177">
          <cell r="Y177" t="str">
            <v>ACCUMDEFIT%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</row>
        <row r="179">
          <cell r="Y179" t="str">
            <v>OTHERPT</v>
          </cell>
          <cell r="Z179" t="str">
            <v>INT</v>
          </cell>
          <cell r="AA179">
            <v>29764062.124405373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Y180" t="str">
            <v>OTHERPT%</v>
          </cell>
          <cell r="Z180">
            <v>29764062.124405373</v>
          </cell>
          <cell r="AA180">
            <v>1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</row>
        <row r="182">
          <cell r="Y182" t="str">
            <v>INC</v>
          </cell>
          <cell r="Z182" t="str">
            <v>INT</v>
          </cell>
          <cell r="AA182">
            <v>929966.31712827075</v>
          </cell>
          <cell r="AB182">
            <v>3778.8623605414905</v>
          </cell>
          <cell r="AC182">
            <v>1.0733975466849264E-250</v>
          </cell>
          <cell r="AD182">
            <v>-13844.505614769907</v>
          </cell>
          <cell r="AE182">
            <v>127569.00983319551</v>
          </cell>
          <cell r="AF182">
            <v>1.3029484858999607E-251</v>
          </cell>
          <cell r="AG182">
            <v>-92900.050473777868</v>
          </cell>
        </row>
        <row r="183">
          <cell r="Y183" t="str">
            <v>INC%</v>
          </cell>
          <cell r="Z183">
            <v>954569.6332334599</v>
          </cell>
          <cell r="AA183">
            <v>0.97422575027675129</v>
          </cell>
          <cell r="AB183">
            <v>3.9587079129483381E-3</v>
          </cell>
          <cell r="AC183">
            <v>1.1244832323535738E-256</v>
          </cell>
          <cell r="AD183">
            <v>-1.4503400414984649E-2</v>
          </cell>
          <cell r="AE183">
            <v>0.13364033947012838</v>
          </cell>
          <cell r="AF183">
            <v>1.3649590774079207E-257</v>
          </cell>
          <cell r="AG183">
            <v>-9.7321397244843247E-2</v>
          </cell>
        </row>
        <row r="185">
          <cell r="Y185" t="str">
            <v>TBD</v>
          </cell>
          <cell r="Z185" t="str">
            <v>EXT</v>
          </cell>
          <cell r="AA185">
            <v>1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Y186" t="str">
            <v>TBD%</v>
          </cell>
          <cell r="Z186">
            <v>1</v>
          </cell>
          <cell r="AA186">
            <v>1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</row>
        <row r="189">
          <cell r="Y189" t="str">
            <v>Last row of range "FFACTOR".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turn to Accrual Adjustment"/>
      <sheetName val="Original TCJA Adjustment"/>
      <sheetName val="EOY General Ledger Balances"/>
    </sheetNames>
    <sheetDataSet>
      <sheetData sheetId="0"/>
      <sheetData sheetId="1">
        <row r="4">
          <cell r="C4" t="str">
            <v>Tax-</v>
          </cell>
          <cell r="D4" t="str">
            <v>Income St.</v>
          </cell>
          <cell r="E4" t="str">
            <v>Bal. Sheet</v>
          </cell>
        </row>
        <row r="5">
          <cell r="C5" t="str">
            <v>Effected</v>
          </cell>
          <cell r="D5" t="str">
            <v>Account</v>
          </cell>
          <cell r="E5" t="str">
            <v>Account</v>
          </cell>
        </row>
        <row r="10">
          <cell r="C10">
            <v>216.42723991059663</v>
          </cell>
          <cell r="D10" t="str">
            <v>409111</v>
          </cell>
          <cell r="E10" t="str">
            <v>236100</v>
          </cell>
        </row>
        <row r="11">
          <cell r="D11">
            <v>0</v>
          </cell>
          <cell r="E11">
            <v>0</v>
          </cell>
        </row>
        <row r="12">
          <cell r="C12">
            <v>-0.51280000000000003</v>
          </cell>
          <cell r="D12" t="str">
            <v>411134</v>
          </cell>
          <cell r="E12" t="str">
            <v>190340</v>
          </cell>
          <cell r="F12" t="str">
            <v>GL001</v>
          </cell>
        </row>
        <row r="13">
          <cell r="C13">
            <v>616.38560000000007</v>
          </cell>
          <cell r="D13" t="str">
            <v>411134</v>
          </cell>
          <cell r="E13" t="str">
            <v>190340</v>
          </cell>
          <cell r="F13" t="str">
            <v>GL001</v>
          </cell>
        </row>
        <row r="14">
          <cell r="C14">
            <v>3345480.5061960001</v>
          </cell>
          <cell r="D14" t="str">
            <v>411141</v>
          </cell>
          <cell r="E14" t="str">
            <v>282100</v>
          </cell>
          <cell r="F14" t="str">
            <v>GL001</v>
          </cell>
        </row>
        <row r="15">
          <cell r="C15">
            <v>-843671.19282800006</v>
          </cell>
          <cell r="D15" t="str">
            <v>411141</v>
          </cell>
          <cell r="E15" t="str">
            <v>282100</v>
          </cell>
          <cell r="F15" t="str">
            <v>GL001</v>
          </cell>
        </row>
        <row r="16">
          <cell r="C16">
            <v>458443.14102800278</v>
          </cell>
          <cell r="D16" t="str">
            <v>411141</v>
          </cell>
          <cell r="E16" t="str">
            <v>282100</v>
          </cell>
          <cell r="F16" t="str">
            <v>GL001</v>
          </cell>
        </row>
        <row r="17">
          <cell r="C17">
            <v>-3079492.5435760035</v>
          </cell>
          <cell r="D17" t="str">
            <v>411141</v>
          </cell>
          <cell r="E17" t="str">
            <v>282100</v>
          </cell>
          <cell r="F17" t="str">
            <v>GL001</v>
          </cell>
        </row>
        <row r="18">
          <cell r="C18">
            <v>7711.8274119999896</v>
          </cell>
          <cell r="D18" t="str">
            <v>411141</v>
          </cell>
          <cell r="E18" t="str">
            <v>282100</v>
          </cell>
          <cell r="F18" t="str">
            <v>GL001</v>
          </cell>
        </row>
        <row r="19">
          <cell r="C19">
            <v>164837.76520000002</v>
          </cell>
          <cell r="D19" t="str">
            <v>410124</v>
          </cell>
          <cell r="E19" t="str">
            <v>283400</v>
          </cell>
          <cell r="F19" t="str">
            <v>GL001</v>
          </cell>
        </row>
        <row r="20">
          <cell r="C20">
            <v>0</v>
          </cell>
          <cell r="D20" t="str">
            <v>410130</v>
          </cell>
          <cell r="E20" t="str">
            <v>190124</v>
          </cell>
          <cell r="F20" t="str">
            <v>GL001</v>
          </cell>
        </row>
        <row r="21">
          <cell r="C21">
            <v>-4321171.0610792786</v>
          </cell>
          <cell r="D21" t="str">
            <v>411141</v>
          </cell>
          <cell r="E21" t="str">
            <v>282100</v>
          </cell>
          <cell r="F21" t="str">
            <v>GL001</v>
          </cell>
        </row>
        <row r="22">
          <cell r="C22">
            <v>-616.12920000000008</v>
          </cell>
          <cell r="D22" t="str">
            <v>409111</v>
          </cell>
          <cell r="E22" t="str">
            <v>236100</v>
          </cell>
          <cell r="F22" t="str">
            <v>GL001</v>
          </cell>
        </row>
        <row r="23">
          <cell r="C23">
            <v>17337.768</v>
          </cell>
          <cell r="D23" t="str">
            <v>409111</v>
          </cell>
          <cell r="E23" t="str">
            <v>236100</v>
          </cell>
          <cell r="F23" t="str">
            <v>GL001</v>
          </cell>
        </row>
        <row r="24">
          <cell r="C24">
            <v>-1600.9616000000001</v>
          </cell>
          <cell r="D24" t="str">
            <v>409111</v>
          </cell>
          <cell r="E24" t="str">
            <v>236100</v>
          </cell>
          <cell r="F24" t="str">
            <v>GL001</v>
          </cell>
        </row>
        <row r="25">
          <cell r="C25">
            <v>-23736.7428</v>
          </cell>
          <cell r="D25" t="str">
            <v>410137</v>
          </cell>
          <cell r="E25" t="str">
            <v>190331</v>
          </cell>
          <cell r="F25" t="str">
            <v>GL001</v>
          </cell>
        </row>
        <row r="26">
          <cell r="C26">
            <v>-139735.43600000002</v>
          </cell>
          <cell r="D26" t="str">
            <v>411141</v>
          </cell>
          <cell r="E26" t="str">
            <v>282100</v>
          </cell>
          <cell r="F26" t="str">
            <v>GL001</v>
          </cell>
        </row>
        <row r="27">
          <cell r="C27">
            <v>56957.978000000003</v>
          </cell>
          <cell r="D27" t="str">
            <v>411141</v>
          </cell>
          <cell r="E27" t="str">
            <v>282100</v>
          </cell>
          <cell r="F27" t="str">
            <v>GL001</v>
          </cell>
        </row>
        <row r="28">
          <cell r="C28">
            <v>-31099.920055999995</v>
          </cell>
          <cell r="D28" t="str">
            <v>410130</v>
          </cell>
          <cell r="E28" t="str">
            <v>190124</v>
          </cell>
          <cell r="F28" t="str">
            <v>GL001</v>
          </cell>
        </row>
        <row r="29">
          <cell r="C29">
            <v>-9042.4588000000003</v>
          </cell>
          <cell r="D29" t="str">
            <v>411141</v>
          </cell>
          <cell r="E29" t="str">
            <v>282100</v>
          </cell>
          <cell r="F29" t="str">
            <v>GL001</v>
          </cell>
        </row>
        <row r="30">
          <cell r="C30">
            <v>0</v>
          </cell>
          <cell r="D30" t="str">
            <v>410121</v>
          </cell>
          <cell r="E30" t="str">
            <v>283100</v>
          </cell>
          <cell r="F30" t="str">
            <v>GL001</v>
          </cell>
        </row>
        <row r="31">
          <cell r="C31">
            <v>-1337883.4056000002</v>
          </cell>
          <cell r="D31" t="str">
            <v>411126</v>
          </cell>
          <cell r="E31" t="str">
            <v>190260</v>
          </cell>
          <cell r="F31" t="str">
            <v>GL001</v>
          </cell>
        </row>
        <row r="32">
          <cell r="C32">
            <v>304198.3444</v>
          </cell>
          <cell r="D32" t="str">
            <v>411126</v>
          </cell>
          <cell r="E32" t="str">
            <v>190260</v>
          </cell>
          <cell r="F32" t="str">
            <v>GL001</v>
          </cell>
        </row>
        <row r="33">
          <cell r="C33">
            <v>0</v>
          </cell>
          <cell r="D33" t="str">
            <v>409111</v>
          </cell>
          <cell r="E33" t="str">
            <v>236100</v>
          </cell>
          <cell r="F33" t="str">
            <v>GL001</v>
          </cell>
        </row>
        <row r="34">
          <cell r="C34">
            <v>0</v>
          </cell>
          <cell r="D34" t="str">
            <v>409111</v>
          </cell>
          <cell r="E34" t="str">
            <v>236100</v>
          </cell>
          <cell r="F34" t="str">
            <v>GL001</v>
          </cell>
        </row>
        <row r="35">
          <cell r="C35">
            <v>0</v>
          </cell>
          <cell r="D35">
            <v>0</v>
          </cell>
          <cell r="E35">
            <v>0</v>
          </cell>
          <cell r="F35" t="str">
            <v>GL001</v>
          </cell>
        </row>
        <row r="36">
          <cell r="C36">
            <v>0</v>
          </cell>
          <cell r="D36" t="str">
            <v>410130</v>
          </cell>
          <cell r="E36" t="str">
            <v>190124</v>
          </cell>
          <cell r="F36" t="str">
            <v>GL001</v>
          </cell>
        </row>
        <row r="37">
          <cell r="C37">
            <v>0</v>
          </cell>
          <cell r="D37">
            <v>0</v>
          </cell>
          <cell r="E37">
            <v>0</v>
          </cell>
          <cell r="F37" t="str">
            <v>GL001</v>
          </cell>
        </row>
        <row r="38">
          <cell r="C38">
            <v>0</v>
          </cell>
          <cell r="D38" t="str">
            <v>410130</v>
          </cell>
          <cell r="E38" t="str">
            <v>190124</v>
          </cell>
          <cell r="F38" t="str">
            <v>GL001</v>
          </cell>
        </row>
        <row r="39">
          <cell r="C39">
            <v>0</v>
          </cell>
          <cell r="D39">
            <v>0</v>
          </cell>
          <cell r="E39">
            <v>0</v>
          </cell>
          <cell r="F39" t="str">
            <v>GL001</v>
          </cell>
        </row>
        <row r="40">
          <cell r="C40">
            <v>0</v>
          </cell>
          <cell r="D40" t="str">
            <v>410251</v>
          </cell>
          <cell r="E40" t="str">
            <v>283251</v>
          </cell>
          <cell r="F40" t="str">
            <v>GLGAS</v>
          </cell>
        </row>
        <row r="41">
          <cell r="C41">
            <v>-10615.472800000001</v>
          </cell>
          <cell r="D41" t="str">
            <v>409111</v>
          </cell>
          <cell r="E41" t="str">
            <v>236100</v>
          </cell>
          <cell r="F41" t="str">
            <v>GL001</v>
          </cell>
        </row>
        <row r="42">
          <cell r="C42">
            <v>787215.43320000009</v>
          </cell>
          <cell r="D42" t="str">
            <v>410136</v>
          </cell>
          <cell r="E42" t="str">
            <v>190330</v>
          </cell>
          <cell r="F42" t="str">
            <v>GL001</v>
          </cell>
        </row>
        <row r="43">
          <cell r="C43">
            <v>0</v>
          </cell>
          <cell r="D43" t="str">
            <v>410128</v>
          </cell>
          <cell r="E43" t="str">
            <v>283123</v>
          </cell>
          <cell r="F43" t="str">
            <v>GL001</v>
          </cell>
        </row>
        <row r="44">
          <cell r="C44">
            <v>0</v>
          </cell>
          <cell r="D44" t="str">
            <v>410128</v>
          </cell>
          <cell r="E44" t="str">
            <v>283123</v>
          </cell>
          <cell r="F44" t="str">
            <v>GL001</v>
          </cell>
        </row>
        <row r="45">
          <cell r="C45">
            <v>0</v>
          </cell>
          <cell r="D45" t="str">
            <v>411118</v>
          </cell>
          <cell r="E45" t="str">
            <v>283921</v>
          </cell>
          <cell r="F45" t="str">
            <v>GL001</v>
          </cell>
        </row>
        <row r="46">
          <cell r="C46">
            <v>-0.25640000000000002</v>
          </cell>
          <cell r="D46" t="str">
            <v>410139</v>
          </cell>
          <cell r="E46" t="str">
            <v>283139</v>
          </cell>
          <cell r="F46" t="str">
            <v>GL001</v>
          </cell>
        </row>
        <row r="47">
          <cell r="C47">
            <v>0</v>
          </cell>
          <cell r="D47" t="str">
            <v>411116</v>
          </cell>
          <cell r="E47" t="str">
            <v>283116</v>
          </cell>
          <cell r="F47" t="str">
            <v>GL001</v>
          </cell>
        </row>
        <row r="48">
          <cell r="C48">
            <v>0</v>
          </cell>
          <cell r="D48" t="str">
            <v>410131</v>
          </cell>
          <cell r="E48" t="str">
            <v>190310</v>
          </cell>
          <cell r="F48" t="str">
            <v>GL001</v>
          </cell>
        </row>
        <row r="49">
          <cell r="C49">
            <v>0</v>
          </cell>
          <cell r="D49" t="str">
            <v>411141</v>
          </cell>
          <cell r="E49" t="str">
            <v>282100</v>
          </cell>
          <cell r="F49" t="str">
            <v>GL001</v>
          </cell>
        </row>
        <row r="50">
          <cell r="C50">
            <v>-299256.23440000002</v>
          </cell>
          <cell r="D50" t="str">
            <v>411117</v>
          </cell>
          <cell r="E50" t="str">
            <v>190117</v>
          </cell>
          <cell r="F50" t="str">
            <v>GLGAS</v>
          </cell>
        </row>
        <row r="51">
          <cell r="C51">
            <v>-440748.31038799998</v>
          </cell>
          <cell r="D51" t="str">
            <v>411116</v>
          </cell>
          <cell r="E51" t="str">
            <v>283116</v>
          </cell>
          <cell r="F51" t="str">
            <v>GL001</v>
          </cell>
        </row>
        <row r="52">
          <cell r="C52">
            <v>0</v>
          </cell>
          <cell r="D52">
            <v>0</v>
          </cell>
          <cell r="E52">
            <v>0</v>
          </cell>
          <cell r="F52" t="str">
            <v>GL001</v>
          </cell>
        </row>
        <row r="53">
          <cell r="C53">
            <v>-239881.17360000001</v>
          </cell>
          <cell r="D53" t="str">
            <v>410130</v>
          </cell>
          <cell r="E53" t="str">
            <v>190124</v>
          </cell>
          <cell r="F53" t="str">
            <v>GL001</v>
          </cell>
        </row>
        <row r="54">
          <cell r="C54">
            <v>0</v>
          </cell>
          <cell r="D54" t="str">
            <v>411122</v>
          </cell>
          <cell r="E54" t="str">
            <v>283900</v>
          </cell>
          <cell r="F54" t="str">
            <v>GL001</v>
          </cell>
        </row>
        <row r="55">
          <cell r="C55">
            <v>0</v>
          </cell>
          <cell r="D55" t="str">
            <v>410130</v>
          </cell>
          <cell r="E55" t="str">
            <v>190124</v>
          </cell>
          <cell r="F55" t="str">
            <v>GL001</v>
          </cell>
        </row>
        <row r="56">
          <cell r="C56">
            <v>0</v>
          </cell>
          <cell r="D56" t="str">
            <v>410130</v>
          </cell>
          <cell r="E56" t="str">
            <v>190124</v>
          </cell>
          <cell r="F56" t="str">
            <v>GL001</v>
          </cell>
        </row>
        <row r="57">
          <cell r="C57">
            <v>0</v>
          </cell>
          <cell r="D57" t="str">
            <v>410131</v>
          </cell>
          <cell r="E57" t="str">
            <v>190310</v>
          </cell>
          <cell r="F57" t="str">
            <v>GL001</v>
          </cell>
        </row>
        <row r="58">
          <cell r="C58">
            <v>0</v>
          </cell>
          <cell r="D58" t="str">
            <v>411126</v>
          </cell>
          <cell r="E58" t="str">
            <v>190260</v>
          </cell>
          <cell r="F58" t="str">
            <v>GL001</v>
          </cell>
        </row>
        <row r="59">
          <cell r="C59">
            <v>-9.7432000687718401E-2</v>
          </cell>
          <cell r="D59" t="str">
            <v>410130</v>
          </cell>
          <cell r="E59" t="str">
            <v>190124</v>
          </cell>
          <cell r="F59" t="str">
            <v>GL001</v>
          </cell>
        </row>
        <row r="60">
          <cell r="C60">
            <v>0</v>
          </cell>
          <cell r="D60" t="str">
            <v>410130</v>
          </cell>
          <cell r="E60" t="str">
            <v>190124</v>
          </cell>
          <cell r="F60" t="str">
            <v>GL001</v>
          </cell>
        </row>
        <row r="61">
          <cell r="C61">
            <v>0</v>
          </cell>
          <cell r="D61" t="str">
            <v>410130</v>
          </cell>
          <cell r="E61" t="str">
            <v>190230</v>
          </cell>
          <cell r="F61" t="str">
            <v>GL001</v>
          </cell>
        </row>
        <row r="62">
          <cell r="C62">
            <v>-38460</v>
          </cell>
          <cell r="D62" t="str">
            <v>411104</v>
          </cell>
          <cell r="E62" t="str">
            <v>190124</v>
          </cell>
          <cell r="F62" t="str">
            <v>GL001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12885574.2074396</v>
          </cell>
          <cell r="D65" t="str">
            <v>410120</v>
          </cell>
          <cell r="E65" t="str">
            <v>190230</v>
          </cell>
          <cell r="F65" t="str">
            <v>GL001</v>
          </cell>
        </row>
        <row r="66">
          <cell r="C66">
            <v>0</v>
          </cell>
          <cell r="D66">
            <v>0</v>
          </cell>
          <cell r="E66">
            <v>0</v>
          </cell>
        </row>
        <row r="67">
          <cell r="C67">
            <v>202539.334</v>
          </cell>
          <cell r="D67" t="str">
            <v>410120</v>
          </cell>
          <cell r="E67" t="str">
            <v>190230</v>
          </cell>
          <cell r="F67" t="str">
            <v>GL001</v>
          </cell>
        </row>
        <row r="68">
          <cell r="C68">
            <v>7414117.2083562287</v>
          </cell>
          <cell r="E68" t="str">
            <v>216000</v>
          </cell>
        </row>
        <row r="69">
          <cell r="C69">
            <v>7392699.3471562313</v>
          </cell>
          <cell r="D69" t="str">
            <v>Tax Rate</v>
          </cell>
          <cell r="E69">
            <v>0.25640000000000002</v>
          </cell>
        </row>
        <row r="70">
          <cell r="C70">
            <v>21417.861199997365</v>
          </cell>
        </row>
      </sheetData>
      <sheetData sheetId="2"/>
      <sheetData sheetId="3">
        <row r="3">
          <cell r="A3" t="str">
            <v>Unit</v>
          </cell>
          <cell r="C3" t="str">
            <v>Account</v>
          </cell>
          <cell r="E3" t="str">
            <v>Sum Total Amt</v>
          </cell>
        </row>
        <row r="4">
          <cell r="A4" t="str">
            <v>GL001</v>
          </cell>
          <cell r="C4" t="str">
            <v>100000</v>
          </cell>
          <cell r="E4">
            <v>0</v>
          </cell>
        </row>
        <row r="5">
          <cell r="A5" t="str">
            <v>GL001</v>
          </cell>
          <cell r="C5" t="str">
            <v>100001</v>
          </cell>
          <cell r="E5">
            <v>0</v>
          </cell>
        </row>
        <row r="6">
          <cell r="A6" t="str">
            <v>GL001</v>
          </cell>
          <cell r="C6" t="str">
            <v>100002</v>
          </cell>
          <cell r="E6">
            <v>0</v>
          </cell>
        </row>
        <row r="7">
          <cell r="A7" t="str">
            <v>GL001</v>
          </cell>
          <cell r="C7" t="str">
            <v>100003</v>
          </cell>
          <cell r="E7">
            <v>0</v>
          </cell>
        </row>
        <row r="8">
          <cell r="A8" t="str">
            <v>GL001</v>
          </cell>
          <cell r="C8" t="str">
            <v>100004</v>
          </cell>
          <cell r="E8">
            <v>0</v>
          </cell>
        </row>
        <row r="9">
          <cell r="A9" t="str">
            <v>GL001</v>
          </cell>
          <cell r="C9" t="str">
            <v>100005</v>
          </cell>
          <cell r="E9">
            <v>0</v>
          </cell>
        </row>
        <row r="10">
          <cell r="A10" t="str">
            <v>GL001</v>
          </cell>
          <cell r="C10" t="str">
            <v>100007</v>
          </cell>
          <cell r="E10">
            <v>0</v>
          </cell>
        </row>
        <row r="11">
          <cell r="A11" t="str">
            <v>GL001</v>
          </cell>
          <cell r="C11" t="str">
            <v>100009</v>
          </cell>
          <cell r="E11">
            <v>0</v>
          </cell>
        </row>
        <row r="12">
          <cell r="A12" t="str">
            <v>GL001</v>
          </cell>
          <cell r="C12" t="str">
            <v>101000</v>
          </cell>
          <cell r="E12">
            <v>2302229684.2800002</v>
          </cell>
        </row>
        <row r="13">
          <cell r="A13" t="str">
            <v>GL001</v>
          </cell>
          <cell r="C13" t="str">
            <v>101100</v>
          </cell>
          <cell r="E13">
            <v>5213046.84</v>
          </cell>
        </row>
        <row r="14">
          <cell r="A14" t="str">
            <v>GL001</v>
          </cell>
          <cell r="C14" t="str">
            <v>105000</v>
          </cell>
          <cell r="E14">
            <v>872755.63</v>
          </cell>
        </row>
        <row r="15">
          <cell r="A15" t="str">
            <v>GL001</v>
          </cell>
          <cell r="C15" t="str">
            <v>106100</v>
          </cell>
          <cell r="E15">
            <v>479034351.97000003</v>
          </cell>
        </row>
        <row r="16">
          <cell r="A16" t="str">
            <v>GL001</v>
          </cell>
          <cell r="C16" t="str">
            <v>107000</v>
          </cell>
          <cell r="E16">
            <v>31491668.149999999</v>
          </cell>
        </row>
        <row r="17">
          <cell r="A17" t="str">
            <v>GL001</v>
          </cell>
          <cell r="C17" t="str">
            <v>107002</v>
          </cell>
          <cell r="E17">
            <v>272243.89</v>
          </cell>
        </row>
        <row r="18">
          <cell r="A18" t="str">
            <v>GL001</v>
          </cell>
          <cell r="C18" t="str">
            <v>108100</v>
          </cell>
          <cell r="E18">
            <v>-817348254.54999995</v>
          </cell>
        </row>
        <row r="19">
          <cell r="A19" t="str">
            <v>GL001</v>
          </cell>
          <cell r="C19" t="str">
            <v>108150</v>
          </cell>
          <cell r="E19">
            <v>-7341034.0800000001</v>
          </cell>
        </row>
        <row r="20">
          <cell r="A20" t="str">
            <v>GL001</v>
          </cell>
          <cell r="C20" t="str">
            <v>108200</v>
          </cell>
          <cell r="E20">
            <v>23060533.5</v>
          </cell>
        </row>
        <row r="21">
          <cell r="A21" t="str">
            <v>GL001</v>
          </cell>
          <cell r="C21" t="str">
            <v>108202</v>
          </cell>
          <cell r="E21">
            <v>266308.43</v>
          </cell>
        </row>
        <row r="22">
          <cell r="A22" t="str">
            <v>GL001</v>
          </cell>
          <cell r="C22" t="str">
            <v>111000</v>
          </cell>
          <cell r="E22">
            <v>-18929631.5</v>
          </cell>
        </row>
        <row r="23">
          <cell r="A23" t="str">
            <v>GL001</v>
          </cell>
          <cell r="C23" t="str">
            <v>111100</v>
          </cell>
          <cell r="E23">
            <v>0</v>
          </cell>
        </row>
        <row r="24">
          <cell r="A24" t="str">
            <v>GL001</v>
          </cell>
          <cell r="C24" t="str">
            <v>111101</v>
          </cell>
          <cell r="E24">
            <v>0</v>
          </cell>
        </row>
        <row r="25">
          <cell r="A25" t="str">
            <v>GL001</v>
          </cell>
          <cell r="C25" t="str">
            <v>111102</v>
          </cell>
          <cell r="E25">
            <v>0</v>
          </cell>
        </row>
        <row r="26">
          <cell r="A26" t="str">
            <v>GL001</v>
          </cell>
          <cell r="C26" t="str">
            <v>111103</v>
          </cell>
          <cell r="E26">
            <v>0</v>
          </cell>
        </row>
        <row r="27">
          <cell r="A27" t="str">
            <v>GL001</v>
          </cell>
          <cell r="C27" t="str">
            <v>111104</v>
          </cell>
          <cell r="E27">
            <v>0</v>
          </cell>
        </row>
        <row r="28">
          <cell r="A28" t="str">
            <v>GL001</v>
          </cell>
          <cell r="C28" t="str">
            <v>111105</v>
          </cell>
          <cell r="E28">
            <v>0</v>
          </cell>
        </row>
        <row r="29">
          <cell r="A29" t="str">
            <v>GL001</v>
          </cell>
          <cell r="C29" t="str">
            <v>111106</v>
          </cell>
          <cell r="E29">
            <v>0</v>
          </cell>
        </row>
        <row r="30">
          <cell r="A30" t="str">
            <v>GL001</v>
          </cell>
          <cell r="C30" t="str">
            <v>111107</v>
          </cell>
          <cell r="E30">
            <v>0</v>
          </cell>
        </row>
        <row r="31">
          <cell r="A31" t="str">
            <v>GL001</v>
          </cell>
          <cell r="C31" t="str">
            <v>111108</v>
          </cell>
          <cell r="E31">
            <v>0</v>
          </cell>
        </row>
        <row r="32">
          <cell r="A32" t="str">
            <v>GL001</v>
          </cell>
          <cell r="C32" t="str">
            <v>111109</v>
          </cell>
          <cell r="E32">
            <v>0</v>
          </cell>
        </row>
        <row r="33">
          <cell r="A33" t="str">
            <v>GL001</v>
          </cell>
          <cell r="C33" t="str">
            <v>111110</v>
          </cell>
          <cell r="E33">
            <v>0</v>
          </cell>
        </row>
        <row r="34">
          <cell r="A34" t="str">
            <v>GL001</v>
          </cell>
          <cell r="C34" t="str">
            <v>111115</v>
          </cell>
          <cell r="E34">
            <v>0</v>
          </cell>
        </row>
        <row r="35">
          <cell r="A35" t="str">
            <v>GL001</v>
          </cell>
          <cell r="C35" t="str">
            <v>111116</v>
          </cell>
          <cell r="E35">
            <v>0</v>
          </cell>
        </row>
        <row r="36">
          <cell r="A36" t="str">
            <v>GL001</v>
          </cell>
          <cell r="C36" t="str">
            <v>111117</v>
          </cell>
          <cell r="E36">
            <v>0</v>
          </cell>
        </row>
        <row r="37">
          <cell r="A37" t="str">
            <v>GL001</v>
          </cell>
          <cell r="C37" t="str">
            <v>111118</v>
          </cell>
          <cell r="E37">
            <v>0</v>
          </cell>
        </row>
        <row r="38">
          <cell r="A38" t="str">
            <v>GL001</v>
          </cell>
          <cell r="C38" t="str">
            <v>111119</v>
          </cell>
          <cell r="E38">
            <v>0</v>
          </cell>
        </row>
        <row r="39">
          <cell r="A39" t="str">
            <v>GL001</v>
          </cell>
          <cell r="C39" t="str">
            <v>111120</v>
          </cell>
          <cell r="E39">
            <v>0</v>
          </cell>
        </row>
        <row r="40">
          <cell r="A40" t="str">
            <v>GL001</v>
          </cell>
          <cell r="C40" t="str">
            <v>111122</v>
          </cell>
          <cell r="E40">
            <v>0</v>
          </cell>
        </row>
        <row r="41">
          <cell r="A41" t="str">
            <v>GL001</v>
          </cell>
          <cell r="C41" t="str">
            <v>111123</v>
          </cell>
          <cell r="E41">
            <v>0</v>
          </cell>
        </row>
        <row r="42">
          <cell r="A42" t="str">
            <v>GL001</v>
          </cell>
          <cell r="C42" t="str">
            <v>111124</v>
          </cell>
          <cell r="E42">
            <v>0</v>
          </cell>
        </row>
        <row r="43">
          <cell r="A43" t="str">
            <v>GL001</v>
          </cell>
          <cell r="C43" t="str">
            <v>111125</v>
          </cell>
          <cell r="E43">
            <v>0</v>
          </cell>
        </row>
        <row r="44">
          <cell r="A44" t="str">
            <v>GL001</v>
          </cell>
          <cell r="C44" t="str">
            <v>111126</v>
          </cell>
          <cell r="E44">
            <v>0</v>
          </cell>
        </row>
        <row r="45">
          <cell r="A45" t="str">
            <v>GL001</v>
          </cell>
          <cell r="C45" t="str">
            <v>111127</v>
          </cell>
          <cell r="E45">
            <v>0</v>
          </cell>
        </row>
        <row r="46">
          <cell r="A46" t="str">
            <v>GL001</v>
          </cell>
          <cell r="C46" t="str">
            <v>111128</v>
          </cell>
          <cell r="E46">
            <v>0</v>
          </cell>
        </row>
        <row r="47">
          <cell r="A47" t="str">
            <v>GL001</v>
          </cell>
          <cell r="C47" t="str">
            <v>111129</v>
          </cell>
          <cell r="E47">
            <v>0</v>
          </cell>
        </row>
        <row r="48">
          <cell r="A48" t="str">
            <v>GL001</v>
          </cell>
          <cell r="C48" t="str">
            <v>111130</v>
          </cell>
          <cell r="E48">
            <v>0</v>
          </cell>
        </row>
        <row r="49">
          <cell r="A49" t="str">
            <v>GL001</v>
          </cell>
          <cell r="C49" t="str">
            <v>111131</v>
          </cell>
          <cell r="E49">
            <v>0</v>
          </cell>
        </row>
        <row r="50">
          <cell r="A50" t="str">
            <v>GL001</v>
          </cell>
          <cell r="C50" t="str">
            <v>111132</v>
          </cell>
          <cell r="E50">
            <v>0</v>
          </cell>
        </row>
        <row r="51">
          <cell r="A51" t="str">
            <v>GL001</v>
          </cell>
          <cell r="C51" t="str">
            <v>111133</v>
          </cell>
          <cell r="E51">
            <v>0</v>
          </cell>
        </row>
        <row r="52">
          <cell r="A52" t="str">
            <v>GL001</v>
          </cell>
          <cell r="C52" t="str">
            <v>111200</v>
          </cell>
          <cell r="E52">
            <v>0</v>
          </cell>
        </row>
        <row r="53">
          <cell r="A53" t="str">
            <v>GL001</v>
          </cell>
          <cell r="C53" t="str">
            <v>111210</v>
          </cell>
          <cell r="E53">
            <v>0</v>
          </cell>
        </row>
        <row r="54">
          <cell r="A54" t="str">
            <v>GL001</v>
          </cell>
          <cell r="C54" t="str">
            <v>111300</v>
          </cell>
          <cell r="E54">
            <v>0</v>
          </cell>
        </row>
        <row r="55">
          <cell r="A55" t="str">
            <v>GL001</v>
          </cell>
          <cell r="C55" t="str">
            <v>111310</v>
          </cell>
          <cell r="E55">
            <v>0</v>
          </cell>
        </row>
        <row r="56">
          <cell r="A56" t="str">
            <v>GL001</v>
          </cell>
          <cell r="C56" t="str">
            <v>111400</v>
          </cell>
          <cell r="E56">
            <v>0</v>
          </cell>
        </row>
        <row r="57">
          <cell r="A57" t="str">
            <v>GL001</v>
          </cell>
          <cell r="C57" t="str">
            <v>111410</v>
          </cell>
          <cell r="E57">
            <v>0</v>
          </cell>
        </row>
        <row r="58">
          <cell r="A58" t="str">
            <v>GL001</v>
          </cell>
          <cell r="C58" t="str">
            <v>111500</v>
          </cell>
          <cell r="E58">
            <v>0</v>
          </cell>
        </row>
        <row r="59">
          <cell r="A59" t="str">
            <v>GL001</v>
          </cell>
          <cell r="C59" t="str">
            <v>111600</v>
          </cell>
          <cell r="E59">
            <v>0</v>
          </cell>
        </row>
        <row r="60">
          <cell r="A60" t="str">
            <v>GL001</v>
          </cell>
          <cell r="C60" t="str">
            <v>111700</v>
          </cell>
          <cell r="E60">
            <v>0</v>
          </cell>
        </row>
        <row r="61">
          <cell r="A61" t="str">
            <v>GL001</v>
          </cell>
          <cell r="C61" t="str">
            <v>111800</v>
          </cell>
          <cell r="E61">
            <v>0</v>
          </cell>
        </row>
        <row r="62">
          <cell r="A62" t="str">
            <v>GL001</v>
          </cell>
          <cell r="C62" t="str">
            <v>111900</v>
          </cell>
          <cell r="E62">
            <v>0</v>
          </cell>
        </row>
        <row r="63">
          <cell r="A63" t="str">
            <v>GL001</v>
          </cell>
          <cell r="C63" t="str">
            <v>118100</v>
          </cell>
          <cell r="E63">
            <v>13126399.800000001</v>
          </cell>
        </row>
        <row r="64">
          <cell r="A64" t="str">
            <v>GL001</v>
          </cell>
          <cell r="C64" t="str">
            <v>118110</v>
          </cell>
          <cell r="E64">
            <v>796830.34</v>
          </cell>
        </row>
        <row r="65">
          <cell r="A65" t="str">
            <v>GL001</v>
          </cell>
          <cell r="C65" t="str">
            <v>118200</v>
          </cell>
          <cell r="E65">
            <v>101559.9</v>
          </cell>
        </row>
        <row r="66">
          <cell r="A66" t="str">
            <v>GL001</v>
          </cell>
          <cell r="C66" t="str">
            <v>119100</v>
          </cell>
          <cell r="E66">
            <v>-5848867.0300000003</v>
          </cell>
        </row>
        <row r="67">
          <cell r="A67" t="str">
            <v>GL001</v>
          </cell>
          <cell r="C67" t="str">
            <v>119200</v>
          </cell>
          <cell r="E67">
            <v>38016.29</v>
          </cell>
        </row>
        <row r="68">
          <cell r="A68" t="str">
            <v>GL001</v>
          </cell>
          <cell r="C68" t="str">
            <v>121200</v>
          </cell>
          <cell r="E68">
            <v>0</v>
          </cell>
        </row>
        <row r="69">
          <cell r="A69" t="str">
            <v>GL001</v>
          </cell>
          <cell r="C69" t="str">
            <v>122100</v>
          </cell>
          <cell r="E69">
            <v>-53204.76</v>
          </cell>
        </row>
        <row r="70">
          <cell r="A70" t="str">
            <v>GL001</v>
          </cell>
          <cell r="C70" t="str">
            <v>123010</v>
          </cell>
          <cell r="E70">
            <v>55673510.840000004</v>
          </cell>
        </row>
        <row r="71">
          <cell r="A71" t="str">
            <v>GL001</v>
          </cell>
          <cell r="C71" t="str">
            <v>123099</v>
          </cell>
          <cell r="E71">
            <v>0</v>
          </cell>
        </row>
        <row r="72">
          <cell r="A72" t="str">
            <v>GL001</v>
          </cell>
          <cell r="C72" t="str">
            <v>123100</v>
          </cell>
          <cell r="E72">
            <v>0</v>
          </cell>
        </row>
        <row r="73">
          <cell r="A73" t="str">
            <v>GL001</v>
          </cell>
          <cell r="C73" t="str">
            <v>123102</v>
          </cell>
          <cell r="E73">
            <v>1000</v>
          </cell>
        </row>
        <row r="74">
          <cell r="A74" t="str">
            <v>GL001</v>
          </cell>
          <cell r="C74" t="str">
            <v>123122</v>
          </cell>
          <cell r="E74">
            <v>10327118.619999999</v>
          </cell>
        </row>
        <row r="75">
          <cell r="A75" t="str">
            <v>GL001</v>
          </cell>
          <cell r="C75" t="str">
            <v>123200</v>
          </cell>
          <cell r="E75">
            <v>26151905.699999999</v>
          </cell>
        </row>
        <row r="76">
          <cell r="A76" t="str">
            <v>GL001</v>
          </cell>
          <cell r="C76" t="str">
            <v>124000</v>
          </cell>
          <cell r="E76">
            <v>0</v>
          </cell>
        </row>
        <row r="77">
          <cell r="A77" t="str">
            <v>GL001</v>
          </cell>
          <cell r="C77" t="str">
            <v>131008</v>
          </cell>
          <cell r="E77">
            <v>1075.3</v>
          </cell>
        </row>
        <row r="78">
          <cell r="A78" t="str">
            <v>GL001</v>
          </cell>
          <cell r="C78" t="str">
            <v>131009</v>
          </cell>
          <cell r="E78">
            <v>0</v>
          </cell>
        </row>
        <row r="79">
          <cell r="A79" t="str">
            <v>GL001</v>
          </cell>
          <cell r="C79" t="str">
            <v>131010</v>
          </cell>
          <cell r="E79">
            <v>0</v>
          </cell>
        </row>
        <row r="80">
          <cell r="A80" t="str">
            <v>GL001</v>
          </cell>
          <cell r="C80" t="str">
            <v>131011</v>
          </cell>
          <cell r="E80">
            <v>490</v>
          </cell>
        </row>
        <row r="81">
          <cell r="A81" t="str">
            <v>GL001</v>
          </cell>
          <cell r="C81" t="str">
            <v>131012</v>
          </cell>
          <cell r="E81">
            <v>498.87</v>
          </cell>
        </row>
        <row r="82">
          <cell r="A82" t="str">
            <v>GL001</v>
          </cell>
          <cell r="C82" t="str">
            <v>131013</v>
          </cell>
          <cell r="E82">
            <v>0</v>
          </cell>
        </row>
        <row r="83">
          <cell r="A83" t="str">
            <v>GL001</v>
          </cell>
          <cell r="C83" t="str">
            <v>131015</v>
          </cell>
          <cell r="E83">
            <v>0</v>
          </cell>
        </row>
        <row r="84">
          <cell r="A84" t="str">
            <v>GL001</v>
          </cell>
          <cell r="C84" t="str">
            <v>131016</v>
          </cell>
          <cell r="E84">
            <v>0</v>
          </cell>
        </row>
        <row r="85">
          <cell r="A85" t="str">
            <v>GL001</v>
          </cell>
          <cell r="C85" t="str">
            <v>131017</v>
          </cell>
          <cell r="E85">
            <v>0</v>
          </cell>
        </row>
        <row r="86">
          <cell r="A86" t="str">
            <v>GL001</v>
          </cell>
          <cell r="C86" t="str">
            <v>131018</v>
          </cell>
          <cell r="E86">
            <v>0</v>
          </cell>
        </row>
        <row r="87">
          <cell r="A87" t="str">
            <v>GL001</v>
          </cell>
          <cell r="C87" t="str">
            <v>131019</v>
          </cell>
          <cell r="E87">
            <v>0</v>
          </cell>
        </row>
        <row r="88">
          <cell r="A88" t="str">
            <v>GL001</v>
          </cell>
          <cell r="C88" t="str">
            <v>131020</v>
          </cell>
          <cell r="E88">
            <v>0</v>
          </cell>
        </row>
        <row r="89">
          <cell r="A89" t="str">
            <v>GL001</v>
          </cell>
          <cell r="C89" t="str">
            <v>131021</v>
          </cell>
          <cell r="E89">
            <v>0</v>
          </cell>
        </row>
        <row r="90">
          <cell r="A90" t="str">
            <v>GL001</v>
          </cell>
          <cell r="C90" t="str">
            <v>131022</v>
          </cell>
          <cell r="E90">
            <v>3239.26</v>
          </cell>
        </row>
        <row r="91">
          <cell r="A91" t="str">
            <v>GL001</v>
          </cell>
          <cell r="C91" t="str">
            <v>131023</v>
          </cell>
          <cell r="E91">
            <v>756.94</v>
          </cell>
        </row>
        <row r="92">
          <cell r="A92" t="str">
            <v>GL001</v>
          </cell>
          <cell r="C92" t="str">
            <v>131024</v>
          </cell>
          <cell r="E92">
            <v>451.16</v>
          </cell>
        </row>
        <row r="93">
          <cell r="A93" t="str">
            <v>GL001</v>
          </cell>
          <cell r="C93" t="str">
            <v>131025</v>
          </cell>
          <cell r="E93">
            <v>0</v>
          </cell>
        </row>
        <row r="94">
          <cell r="A94" t="str">
            <v>GL001</v>
          </cell>
          <cell r="C94" t="str">
            <v>131026</v>
          </cell>
          <cell r="E94">
            <v>2653.18</v>
          </cell>
        </row>
        <row r="95">
          <cell r="A95" t="str">
            <v>GL001</v>
          </cell>
          <cell r="C95" t="str">
            <v>131028</v>
          </cell>
          <cell r="E95">
            <v>0</v>
          </cell>
        </row>
        <row r="96">
          <cell r="A96" t="str">
            <v>GL001</v>
          </cell>
          <cell r="C96" t="str">
            <v>131030</v>
          </cell>
          <cell r="E96">
            <v>3578.1</v>
          </cell>
        </row>
        <row r="97">
          <cell r="A97" t="str">
            <v>GL001</v>
          </cell>
          <cell r="C97" t="str">
            <v>131031</v>
          </cell>
          <cell r="E97">
            <v>0</v>
          </cell>
        </row>
        <row r="98">
          <cell r="A98" t="str">
            <v>GL001</v>
          </cell>
          <cell r="C98" t="str">
            <v>131032</v>
          </cell>
          <cell r="E98">
            <v>500</v>
          </cell>
        </row>
        <row r="99">
          <cell r="A99" t="str">
            <v>GL001</v>
          </cell>
          <cell r="C99" t="str">
            <v>131033</v>
          </cell>
          <cell r="E99">
            <v>0</v>
          </cell>
        </row>
        <row r="100">
          <cell r="A100" t="str">
            <v>GL001</v>
          </cell>
          <cell r="C100" t="str">
            <v>131034</v>
          </cell>
          <cell r="E100">
            <v>0</v>
          </cell>
        </row>
        <row r="101">
          <cell r="A101" t="str">
            <v>GL001</v>
          </cell>
          <cell r="C101" t="str">
            <v>131040</v>
          </cell>
          <cell r="E101">
            <v>0</v>
          </cell>
        </row>
        <row r="102">
          <cell r="A102" t="str">
            <v>GL001</v>
          </cell>
          <cell r="C102" t="str">
            <v>131041</v>
          </cell>
          <cell r="E102">
            <v>0</v>
          </cell>
        </row>
        <row r="103">
          <cell r="A103" t="str">
            <v>GL001</v>
          </cell>
          <cell r="C103" t="str">
            <v>131042</v>
          </cell>
          <cell r="E103">
            <v>0</v>
          </cell>
        </row>
        <row r="104">
          <cell r="A104" t="str">
            <v>GL001</v>
          </cell>
          <cell r="C104" t="str">
            <v>131043</v>
          </cell>
          <cell r="E104">
            <v>0</v>
          </cell>
        </row>
        <row r="105">
          <cell r="A105" t="str">
            <v>GL001</v>
          </cell>
          <cell r="C105" t="str">
            <v>131044</v>
          </cell>
          <cell r="E105">
            <v>0</v>
          </cell>
        </row>
        <row r="106">
          <cell r="A106" t="str">
            <v>GL001</v>
          </cell>
          <cell r="C106" t="str">
            <v>131045</v>
          </cell>
          <cell r="E106">
            <v>0</v>
          </cell>
        </row>
        <row r="107">
          <cell r="A107" t="str">
            <v>GL001</v>
          </cell>
          <cell r="C107" t="str">
            <v>131050</v>
          </cell>
          <cell r="E107">
            <v>0</v>
          </cell>
        </row>
        <row r="108">
          <cell r="A108" t="str">
            <v>GL001</v>
          </cell>
          <cell r="C108" t="str">
            <v>131051</v>
          </cell>
          <cell r="E108">
            <v>0</v>
          </cell>
        </row>
        <row r="109">
          <cell r="A109" t="str">
            <v>GL001</v>
          </cell>
          <cell r="C109" t="str">
            <v>131052</v>
          </cell>
          <cell r="E109">
            <v>0</v>
          </cell>
        </row>
        <row r="110">
          <cell r="A110" t="str">
            <v>GL001</v>
          </cell>
          <cell r="C110" t="str">
            <v>131054</v>
          </cell>
          <cell r="E110">
            <v>0</v>
          </cell>
        </row>
        <row r="111">
          <cell r="A111" t="str">
            <v>GL001</v>
          </cell>
          <cell r="C111" t="str">
            <v>131055</v>
          </cell>
          <cell r="E111">
            <v>0</v>
          </cell>
        </row>
        <row r="112">
          <cell r="A112" t="str">
            <v>GL001</v>
          </cell>
          <cell r="C112" t="str">
            <v>131056</v>
          </cell>
          <cell r="E112">
            <v>0</v>
          </cell>
        </row>
        <row r="113">
          <cell r="A113" t="str">
            <v>GL001</v>
          </cell>
          <cell r="C113" t="str">
            <v>131057</v>
          </cell>
          <cell r="E113">
            <v>0</v>
          </cell>
        </row>
        <row r="114">
          <cell r="A114" t="str">
            <v>GL001</v>
          </cell>
          <cell r="C114" t="str">
            <v>131058</v>
          </cell>
          <cell r="E114">
            <v>0</v>
          </cell>
        </row>
        <row r="115">
          <cell r="A115" t="str">
            <v>GL001</v>
          </cell>
          <cell r="C115" t="str">
            <v>131060</v>
          </cell>
          <cell r="E115">
            <v>2097.11</v>
          </cell>
        </row>
        <row r="116">
          <cell r="A116" t="str">
            <v>GL001</v>
          </cell>
          <cell r="C116" t="str">
            <v>131062</v>
          </cell>
          <cell r="E116">
            <v>500</v>
          </cell>
        </row>
        <row r="117">
          <cell r="A117" t="str">
            <v>GL001</v>
          </cell>
          <cell r="C117" t="str">
            <v>131070</v>
          </cell>
          <cell r="E117">
            <v>0</v>
          </cell>
        </row>
        <row r="118">
          <cell r="A118" t="str">
            <v>GL001</v>
          </cell>
          <cell r="C118" t="str">
            <v>131081</v>
          </cell>
          <cell r="E118">
            <v>440.34</v>
          </cell>
        </row>
        <row r="119">
          <cell r="A119" t="str">
            <v>GL001</v>
          </cell>
          <cell r="C119" t="str">
            <v>131082</v>
          </cell>
          <cell r="E119">
            <v>0</v>
          </cell>
        </row>
        <row r="120">
          <cell r="A120" t="str">
            <v>GL001</v>
          </cell>
          <cell r="C120" t="str">
            <v>131083</v>
          </cell>
          <cell r="E120">
            <v>0</v>
          </cell>
        </row>
        <row r="121">
          <cell r="A121" t="str">
            <v>GL001</v>
          </cell>
          <cell r="C121" t="str">
            <v>131084</v>
          </cell>
          <cell r="E121">
            <v>0</v>
          </cell>
        </row>
        <row r="122">
          <cell r="A122" t="str">
            <v>GL001</v>
          </cell>
          <cell r="C122" t="str">
            <v>131090</v>
          </cell>
          <cell r="E122">
            <v>70978.720000000001</v>
          </cell>
        </row>
        <row r="123">
          <cell r="A123" t="str">
            <v>GL001</v>
          </cell>
          <cell r="C123" t="str">
            <v>131092</v>
          </cell>
          <cell r="E123">
            <v>0</v>
          </cell>
        </row>
        <row r="124">
          <cell r="A124" t="str">
            <v>GL001</v>
          </cell>
          <cell r="C124" t="str">
            <v>131093</v>
          </cell>
          <cell r="E124">
            <v>438.03</v>
          </cell>
        </row>
        <row r="125">
          <cell r="A125" t="str">
            <v>GL001</v>
          </cell>
          <cell r="C125" t="str">
            <v>131110</v>
          </cell>
          <cell r="E125">
            <v>10394.06</v>
          </cell>
        </row>
        <row r="126">
          <cell r="A126" t="str">
            <v>GL001</v>
          </cell>
          <cell r="C126" t="str">
            <v>131122</v>
          </cell>
          <cell r="E126">
            <v>0</v>
          </cell>
        </row>
        <row r="127">
          <cell r="A127" t="str">
            <v>GL001</v>
          </cell>
          <cell r="C127" t="str">
            <v>131130</v>
          </cell>
          <cell r="E127">
            <v>0</v>
          </cell>
        </row>
        <row r="128">
          <cell r="A128" t="str">
            <v>GL001</v>
          </cell>
          <cell r="C128" t="str">
            <v>131160</v>
          </cell>
          <cell r="E128">
            <v>0</v>
          </cell>
        </row>
        <row r="129">
          <cell r="A129" t="str">
            <v>GL001</v>
          </cell>
          <cell r="C129" t="str">
            <v>131161</v>
          </cell>
          <cell r="E129">
            <v>0</v>
          </cell>
        </row>
        <row r="130">
          <cell r="A130" t="str">
            <v>GL001</v>
          </cell>
          <cell r="C130" t="str">
            <v>131162</v>
          </cell>
          <cell r="E130">
            <v>995.63</v>
          </cell>
        </row>
        <row r="131">
          <cell r="A131" t="str">
            <v>GL001</v>
          </cell>
          <cell r="C131" t="str">
            <v>131163</v>
          </cell>
          <cell r="E131">
            <v>0</v>
          </cell>
        </row>
        <row r="132">
          <cell r="A132" t="str">
            <v>GL001</v>
          </cell>
          <cell r="C132" t="str">
            <v>131164</v>
          </cell>
          <cell r="E132">
            <v>1194.3599999999999</v>
          </cell>
        </row>
        <row r="133">
          <cell r="A133" t="str">
            <v>GL001</v>
          </cell>
          <cell r="C133" t="str">
            <v>131165</v>
          </cell>
          <cell r="E133">
            <v>0</v>
          </cell>
        </row>
        <row r="134">
          <cell r="A134" t="str">
            <v>GL001</v>
          </cell>
          <cell r="C134" t="str">
            <v>131180</v>
          </cell>
          <cell r="E134">
            <v>5056.6000000000004</v>
          </cell>
        </row>
        <row r="135">
          <cell r="A135" t="str">
            <v>GL001</v>
          </cell>
          <cell r="C135" t="str">
            <v>131182</v>
          </cell>
          <cell r="E135">
            <v>0</v>
          </cell>
        </row>
        <row r="136">
          <cell r="A136" t="str">
            <v>GL001</v>
          </cell>
          <cell r="C136" t="str">
            <v>131183</v>
          </cell>
          <cell r="E136">
            <v>0</v>
          </cell>
        </row>
        <row r="137">
          <cell r="A137" t="str">
            <v>GL001</v>
          </cell>
          <cell r="C137" t="str">
            <v>131200</v>
          </cell>
          <cell r="E137">
            <v>0</v>
          </cell>
        </row>
        <row r="138">
          <cell r="A138" t="str">
            <v>GL001</v>
          </cell>
          <cell r="C138" t="str">
            <v>131201</v>
          </cell>
          <cell r="E138">
            <v>1041298.71</v>
          </cell>
        </row>
        <row r="139">
          <cell r="A139" t="str">
            <v>GL001</v>
          </cell>
          <cell r="C139" t="str">
            <v>131202</v>
          </cell>
          <cell r="E139">
            <v>0</v>
          </cell>
        </row>
        <row r="140">
          <cell r="A140" t="str">
            <v>GL001</v>
          </cell>
          <cell r="C140" t="str">
            <v>131209</v>
          </cell>
          <cell r="E140">
            <v>0</v>
          </cell>
        </row>
        <row r="141">
          <cell r="A141" t="str">
            <v>GL001</v>
          </cell>
          <cell r="C141" t="str">
            <v>131210</v>
          </cell>
          <cell r="E141">
            <v>0</v>
          </cell>
        </row>
        <row r="142">
          <cell r="A142" t="str">
            <v>GL001</v>
          </cell>
          <cell r="C142" t="str">
            <v>131211</v>
          </cell>
          <cell r="E142">
            <v>0</v>
          </cell>
        </row>
        <row r="143">
          <cell r="A143" t="str">
            <v>GL001</v>
          </cell>
          <cell r="C143" t="str">
            <v>131212</v>
          </cell>
          <cell r="E143">
            <v>0</v>
          </cell>
        </row>
        <row r="144">
          <cell r="A144" t="str">
            <v>GL001</v>
          </cell>
          <cell r="C144" t="str">
            <v>131213</v>
          </cell>
          <cell r="E144">
            <v>0</v>
          </cell>
        </row>
        <row r="145">
          <cell r="A145" t="str">
            <v>GL001</v>
          </cell>
          <cell r="C145" t="str">
            <v>131214</v>
          </cell>
          <cell r="E145">
            <v>0</v>
          </cell>
        </row>
        <row r="146">
          <cell r="A146" t="str">
            <v>GL001</v>
          </cell>
          <cell r="C146" t="str">
            <v>131991</v>
          </cell>
          <cell r="E146">
            <v>0</v>
          </cell>
        </row>
        <row r="147">
          <cell r="A147" t="str">
            <v>GL001</v>
          </cell>
          <cell r="C147" t="str">
            <v>131995</v>
          </cell>
          <cell r="E147">
            <v>453760</v>
          </cell>
        </row>
        <row r="148">
          <cell r="A148" t="str">
            <v>GL001</v>
          </cell>
          <cell r="C148" t="str">
            <v>131996</v>
          </cell>
          <cell r="E148">
            <v>2500000</v>
          </cell>
        </row>
        <row r="149">
          <cell r="A149" t="str">
            <v>GL001</v>
          </cell>
          <cell r="C149" t="str">
            <v>131997</v>
          </cell>
          <cell r="E149">
            <v>1782374.42</v>
          </cell>
        </row>
        <row r="150">
          <cell r="A150" t="str">
            <v>GL001</v>
          </cell>
          <cell r="C150" t="str">
            <v>131998</v>
          </cell>
          <cell r="E150">
            <v>0</v>
          </cell>
        </row>
        <row r="151">
          <cell r="A151" t="str">
            <v>GL001</v>
          </cell>
          <cell r="C151" t="str">
            <v>134100</v>
          </cell>
          <cell r="E151">
            <v>0</v>
          </cell>
        </row>
        <row r="152">
          <cell r="A152" t="str">
            <v>GL001</v>
          </cell>
          <cell r="C152" t="str">
            <v>134200</v>
          </cell>
          <cell r="E152">
            <v>64852.89</v>
          </cell>
        </row>
        <row r="153">
          <cell r="A153" t="str">
            <v>GL001</v>
          </cell>
          <cell r="C153" t="str">
            <v>135100</v>
          </cell>
          <cell r="E153">
            <v>500</v>
          </cell>
        </row>
        <row r="154">
          <cell r="A154" t="str">
            <v>GL001</v>
          </cell>
          <cell r="C154" t="str">
            <v>135101</v>
          </cell>
          <cell r="E154">
            <v>0</v>
          </cell>
        </row>
        <row r="155">
          <cell r="A155" t="str">
            <v>GL001</v>
          </cell>
          <cell r="C155" t="str">
            <v>135102</v>
          </cell>
          <cell r="E155">
            <v>0</v>
          </cell>
        </row>
        <row r="156">
          <cell r="A156" t="str">
            <v>GL001</v>
          </cell>
          <cell r="C156" t="str">
            <v>135103</v>
          </cell>
          <cell r="E156">
            <v>0</v>
          </cell>
        </row>
        <row r="157">
          <cell r="A157" t="str">
            <v>GL001</v>
          </cell>
          <cell r="C157" t="str">
            <v>135104</v>
          </cell>
          <cell r="E157">
            <v>0</v>
          </cell>
        </row>
        <row r="158">
          <cell r="A158" t="str">
            <v>GL001</v>
          </cell>
          <cell r="C158" t="str">
            <v>135105</v>
          </cell>
          <cell r="E158">
            <v>-0.14000000000000001</v>
          </cell>
        </row>
        <row r="159">
          <cell r="A159" t="str">
            <v>GL001</v>
          </cell>
          <cell r="C159" t="str">
            <v>135107</v>
          </cell>
          <cell r="E159">
            <v>499.91</v>
          </cell>
        </row>
        <row r="160">
          <cell r="A160" t="str">
            <v>GL001</v>
          </cell>
          <cell r="C160" t="str">
            <v>135108</v>
          </cell>
          <cell r="E160">
            <v>100</v>
          </cell>
        </row>
        <row r="161">
          <cell r="A161" t="str">
            <v>GL001</v>
          </cell>
          <cell r="C161" t="str">
            <v>135109</v>
          </cell>
          <cell r="E161">
            <v>360</v>
          </cell>
        </row>
        <row r="162">
          <cell r="A162" t="str">
            <v>GL001</v>
          </cell>
          <cell r="C162" t="str">
            <v>135111</v>
          </cell>
          <cell r="E162">
            <v>0</v>
          </cell>
        </row>
        <row r="163">
          <cell r="A163" t="str">
            <v>GL001</v>
          </cell>
          <cell r="C163" t="str">
            <v>135112</v>
          </cell>
          <cell r="E163">
            <v>0</v>
          </cell>
        </row>
        <row r="164">
          <cell r="A164" t="str">
            <v>GL001</v>
          </cell>
          <cell r="C164" t="str">
            <v>135118</v>
          </cell>
          <cell r="E164">
            <v>0</v>
          </cell>
        </row>
        <row r="165">
          <cell r="A165" t="str">
            <v>GL001</v>
          </cell>
          <cell r="C165" t="str">
            <v>135120</v>
          </cell>
          <cell r="E165">
            <v>0</v>
          </cell>
        </row>
        <row r="166">
          <cell r="A166" t="str">
            <v>GL001</v>
          </cell>
          <cell r="C166" t="str">
            <v>135121</v>
          </cell>
          <cell r="E166">
            <v>2000</v>
          </cell>
        </row>
        <row r="167">
          <cell r="A167" t="str">
            <v>GL001</v>
          </cell>
          <cell r="C167" t="str">
            <v>135210</v>
          </cell>
          <cell r="E167">
            <v>100028</v>
          </cell>
        </row>
        <row r="168">
          <cell r="A168" t="str">
            <v>GL001</v>
          </cell>
          <cell r="C168" t="str">
            <v>135230</v>
          </cell>
          <cell r="E168">
            <v>2537.33</v>
          </cell>
        </row>
        <row r="169">
          <cell r="A169" t="str">
            <v>GL001</v>
          </cell>
          <cell r="C169" t="str">
            <v>135240</v>
          </cell>
          <cell r="E169">
            <v>91674.53</v>
          </cell>
        </row>
        <row r="170">
          <cell r="A170" t="str">
            <v>GL001</v>
          </cell>
          <cell r="C170" t="str">
            <v>135250</v>
          </cell>
          <cell r="E170">
            <v>0</v>
          </cell>
        </row>
        <row r="171">
          <cell r="A171" t="str">
            <v>GL001</v>
          </cell>
          <cell r="C171" t="str">
            <v>135260</v>
          </cell>
          <cell r="E171">
            <v>0</v>
          </cell>
        </row>
        <row r="172">
          <cell r="A172" t="str">
            <v>GL001</v>
          </cell>
          <cell r="C172" t="str">
            <v>135261</v>
          </cell>
          <cell r="E172">
            <v>6675.3</v>
          </cell>
        </row>
        <row r="173">
          <cell r="A173" t="str">
            <v>GL001</v>
          </cell>
          <cell r="C173" t="str">
            <v>135262</v>
          </cell>
          <cell r="E173">
            <v>8714.07</v>
          </cell>
        </row>
        <row r="174">
          <cell r="A174" t="str">
            <v>GL001</v>
          </cell>
          <cell r="C174" t="str">
            <v>135270</v>
          </cell>
          <cell r="E174">
            <v>0</v>
          </cell>
        </row>
        <row r="175">
          <cell r="A175" t="str">
            <v>GL001</v>
          </cell>
          <cell r="C175" t="str">
            <v>135275</v>
          </cell>
          <cell r="E175">
            <v>0</v>
          </cell>
        </row>
        <row r="176">
          <cell r="A176" t="str">
            <v>GL001</v>
          </cell>
          <cell r="C176" t="str">
            <v>135280</v>
          </cell>
          <cell r="E176">
            <v>0</v>
          </cell>
        </row>
        <row r="177">
          <cell r="A177" t="str">
            <v>GL001</v>
          </cell>
          <cell r="C177" t="str">
            <v>135430</v>
          </cell>
          <cell r="E177">
            <v>0</v>
          </cell>
        </row>
        <row r="178">
          <cell r="A178" t="str">
            <v>GL001</v>
          </cell>
          <cell r="C178" t="str">
            <v>135999</v>
          </cell>
          <cell r="E178">
            <v>0</v>
          </cell>
        </row>
        <row r="179">
          <cell r="A179" t="str">
            <v>GL001</v>
          </cell>
          <cell r="C179" t="str">
            <v>136100</v>
          </cell>
          <cell r="E179">
            <v>0</v>
          </cell>
        </row>
        <row r="180">
          <cell r="A180" t="str">
            <v>GL001</v>
          </cell>
          <cell r="C180" t="str">
            <v>136200</v>
          </cell>
          <cell r="E180">
            <v>0</v>
          </cell>
        </row>
        <row r="181">
          <cell r="A181" t="str">
            <v>GL001</v>
          </cell>
          <cell r="C181" t="str">
            <v>136400</v>
          </cell>
          <cell r="E181">
            <v>0</v>
          </cell>
        </row>
        <row r="182">
          <cell r="A182" t="str">
            <v>GL001</v>
          </cell>
          <cell r="C182" t="str">
            <v>141000</v>
          </cell>
          <cell r="E182">
            <v>0</v>
          </cell>
        </row>
        <row r="183">
          <cell r="A183" t="str">
            <v>GL001</v>
          </cell>
          <cell r="C183" t="str">
            <v>141010</v>
          </cell>
          <cell r="E183">
            <v>0</v>
          </cell>
        </row>
        <row r="184">
          <cell r="A184" t="str">
            <v>GL001</v>
          </cell>
          <cell r="C184" t="str">
            <v>141015</v>
          </cell>
          <cell r="E184">
            <v>0</v>
          </cell>
        </row>
        <row r="185">
          <cell r="A185" t="str">
            <v>GL001</v>
          </cell>
          <cell r="C185" t="str">
            <v>142100</v>
          </cell>
          <cell r="E185">
            <v>41068470.149999999</v>
          </cell>
        </row>
        <row r="186">
          <cell r="A186" t="str">
            <v>GL001</v>
          </cell>
          <cell r="C186" t="str">
            <v>142101</v>
          </cell>
          <cell r="E186">
            <v>4987790.32</v>
          </cell>
        </row>
        <row r="187">
          <cell r="A187" t="str">
            <v>GL001</v>
          </cell>
          <cell r="C187" t="str">
            <v>142110</v>
          </cell>
          <cell r="E187">
            <v>0</v>
          </cell>
        </row>
        <row r="188">
          <cell r="A188" t="str">
            <v>GL001</v>
          </cell>
          <cell r="C188" t="str">
            <v>142200</v>
          </cell>
          <cell r="E188">
            <v>0</v>
          </cell>
        </row>
        <row r="189">
          <cell r="A189" t="str">
            <v>GL001</v>
          </cell>
          <cell r="C189" t="str">
            <v>142300</v>
          </cell>
          <cell r="E189">
            <v>0</v>
          </cell>
        </row>
        <row r="190">
          <cell r="A190" t="str">
            <v>GL001</v>
          </cell>
          <cell r="C190" t="str">
            <v>143003</v>
          </cell>
          <cell r="E190">
            <v>0</v>
          </cell>
        </row>
        <row r="191">
          <cell r="A191" t="str">
            <v>GL001</v>
          </cell>
          <cell r="C191" t="str">
            <v>143100</v>
          </cell>
          <cell r="E191">
            <v>2285843.11</v>
          </cell>
        </row>
        <row r="192">
          <cell r="A192" t="str">
            <v>GL001</v>
          </cell>
          <cell r="C192" t="str">
            <v>143102</v>
          </cell>
          <cell r="E192">
            <v>1658394.9</v>
          </cell>
        </row>
        <row r="193">
          <cell r="A193" t="str">
            <v>GL001</v>
          </cell>
          <cell r="C193" t="str">
            <v>143105</v>
          </cell>
          <cell r="E193">
            <v>0</v>
          </cell>
        </row>
        <row r="194">
          <cell r="A194" t="str">
            <v>GL001</v>
          </cell>
          <cell r="C194" t="str">
            <v>143106</v>
          </cell>
          <cell r="E194">
            <v>0</v>
          </cell>
        </row>
        <row r="195">
          <cell r="A195" t="str">
            <v>GL001</v>
          </cell>
          <cell r="C195" t="str">
            <v>143107</v>
          </cell>
          <cell r="E195">
            <v>0</v>
          </cell>
        </row>
        <row r="196">
          <cell r="A196" t="str">
            <v>GL001</v>
          </cell>
          <cell r="C196" t="str">
            <v>143108</v>
          </cell>
          <cell r="E196">
            <v>0</v>
          </cell>
        </row>
        <row r="197">
          <cell r="A197" t="str">
            <v>GL001</v>
          </cell>
          <cell r="C197" t="str">
            <v>143109</v>
          </cell>
          <cell r="E197">
            <v>0</v>
          </cell>
        </row>
        <row r="198">
          <cell r="A198" t="str">
            <v>GL001</v>
          </cell>
          <cell r="C198" t="str">
            <v>143110</v>
          </cell>
          <cell r="E198">
            <v>4564404.57</v>
          </cell>
        </row>
        <row r="199">
          <cell r="A199" t="str">
            <v>GL001</v>
          </cell>
          <cell r="C199" t="str">
            <v>143111</v>
          </cell>
          <cell r="E199">
            <v>0</v>
          </cell>
        </row>
        <row r="200">
          <cell r="A200" t="str">
            <v>GL001</v>
          </cell>
          <cell r="C200" t="str">
            <v>143112</v>
          </cell>
          <cell r="E200">
            <v>306.93</v>
          </cell>
        </row>
        <row r="201">
          <cell r="A201" t="str">
            <v>GL001</v>
          </cell>
          <cell r="C201" t="str">
            <v>143174</v>
          </cell>
          <cell r="E201">
            <v>0</v>
          </cell>
        </row>
        <row r="202">
          <cell r="A202" t="str">
            <v>GL001</v>
          </cell>
          <cell r="C202" t="str">
            <v>143176</v>
          </cell>
          <cell r="E202">
            <v>0</v>
          </cell>
        </row>
        <row r="203">
          <cell r="A203" t="str">
            <v>GL001</v>
          </cell>
          <cell r="C203" t="str">
            <v>143185</v>
          </cell>
          <cell r="E203">
            <v>1512140.87</v>
          </cell>
        </row>
        <row r="204">
          <cell r="A204" t="str">
            <v>GL001</v>
          </cell>
          <cell r="C204" t="str">
            <v>143186</v>
          </cell>
          <cell r="E204">
            <v>0</v>
          </cell>
        </row>
        <row r="205">
          <cell r="A205" t="str">
            <v>GL001</v>
          </cell>
          <cell r="C205" t="str">
            <v>143200</v>
          </cell>
          <cell r="E205">
            <v>-239.86</v>
          </cell>
        </row>
        <row r="206">
          <cell r="A206" t="str">
            <v>GL001</v>
          </cell>
          <cell r="C206" t="str">
            <v>143201</v>
          </cell>
          <cell r="E206">
            <v>197.47</v>
          </cell>
        </row>
        <row r="207">
          <cell r="A207" t="str">
            <v>GL001</v>
          </cell>
          <cell r="C207" t="str">
            <v>143203</v>
          </cell>
          <cell r="E207">
            <v>0</v>
          </cell>
        </row>
        <row r="208">
          <cell r="A208" t="str">
            <v>GL001</v>
          </cell>
          <cell r="C208" t="str">
            <v>143300</v>
          </cell>
          <cell r="E208">
            <v>0</v>
          </cell>
        </row>
        <row r="209">
          <cell r="A209" t="str">
            <v>GL001</v>
          </cell>
          <cell r="C209" t="str">
            <v>143320</v>
          </cell>
          <cell r="E209">
            <v>0</v>
          </cell>
        </row>
        <row r="210">
          <cell r="A210" t="str">
            <v>GL001</v>
          </cell>
          <cell r="C210" t="str">
            <v>143400</v>
          </cell>
          <cell r="E210">
            <v>0</v>
          </cell>
        </row>
        <row r="211">
          <cell r="A211" t="str">
            <v>GL001</v>
          </cell>
          <cell r="C211" t="str">
            <v>143500</v>
          </cell>
          <cell r="E211">
            <v>0</v>
          </cell>
        </row>
        <row r="212">
          <cell r="A212" t="str">
            <v>GL001</v>
          </cell>
          <cell r="C212" t="str">
            <v>143700</v>
          </cell>
          <cell r="E212">
            <v>0</v>
          </cell>
        </row>
        <row r="213">
          <cell r="A213" t="str">
            <v>GL001</v>
          </cell>
          <cell r="C213" t="str">
            <v>143900</v>
          </cell>
          <cell r="E213">
            <v>0</v>
          </cell>
        </row>
        <row r="214">
          <cell r="A214" t="str">
            <v>GL001</v>
          </cell>
          <cell r="C214" t="str">
            <v>143995</v>
          </cell>
          <cell r="E214">
            <v>-30179.78</v>
          </cell>
        </row>
        <row r="215">
          <cell r="A215" t="str">
            <v>GL001</v>
          </cell>
          <cell r="C215" t="str">
            <v>143999</v>
          </cell>
          <cell r="E215">
            <v>0</v>
          </cell>
        </row>
        <row r="216">
          <cell r="A216" t="str">
            <v>GL001</v>
          </cell>
          <cell r="C216" t="str">
            <v>144100</v>
          </cell>
          <cell r="E216">
            <v>-181464.74</v>
          </cell>
        </row>
        <row r="217">
          <cell r="A217" t="str">
            <v>GL001</v>
          </cell>
          <cell r="C217" t="str">
            <v>144200</v>
          </cell>
          <cell r="E217">
            <v>-168535.26</v>
          </cell>
        </row>
        <row r="218">
          <cell r="A218" t="str">
            <v>GL001</v>
          </cell>
          <cell r="C218" t="str">
            <v>144400</v>
          </cell>
          <cell r="E218">
            <v>0</v>
          </cell>
        </row>
        <row r="219">
          <cell r="A219" t="str">
            <v>GL001</v>
          </cell>
          <cell r="C219" t="str">
            <v>146000</v>
          </cell>
          <cell r="E219">
            <v>0</v>
          </cell>
        </row>
        <row r="220">
          <cell r="A220" t="str">
            <v>GL001</v>
          </cell>
          <cell r="C220" t="str">
            <v>146100</v>
          </cell>
          <cell r="E220">
            <v>231404.84</v>
          </cell>
        </row>
        <row r="221">
          <cell r="A221" t="str">
            <v>GL001</v>
          </cell>
          <cell r="C221" t="str">
            <v>146200</v>
          </cell>
          <cell r="E221">
            <v>642544.23</v>
          </cell>
        </row>
        <row r="222">
          <cell r="A222" t="str">
            <v>GL001</v>
          </cell>
          <cell r="C222" t="str">
            <v>146800</v>
          </cell>
          <cell r="E222">
            <v>0</v>
          </cell>
        </row>
        <row r="223">
          <cell r="A223" t="str">
            <v>GL001</v>
          </cell>
          <cell r="C223" t="str">
            <v>146801</v>
          </cell>
          <cell r="E223">
            <v>2464696</v>
          </cell>
        </row>
        <row r="224">
          <cell r="A224" t="str">
            <v>GL001</v>
          </cell>
          <cell r="C224" t="str">
            <v>146900</v>
          </cell>
          <cell r="E224">
            <v>1675964.87</v>
          </cell>
        </row>
        <row r="225">
          <cell r="A225" t="str">
            <v>GL001</v>
          </cell>
          <cell r="C225" t="str">
            <v>151058</v>
          </cell>
          <cell r="E225">
            <v>-24238.62</v>
          </cell>
        </row>
        <row r="226">
          <cell r="A226" t="str">
            <v>GL001</v>
          </cell>
          <cell r="C226" t="str">
            <v>151059</v>
          </cell>
          <cell r="E226">
            <v>0</v>
          </cell>
        </row>
        <row r="227">
          <cell r="A227" t="str">
            <v>GL001</v>
          </cell>
          <cell r="C227" t="str">
            <v>151060</v>
          </cell>
          <cell r="E227">
            <v>0.01</v>
          </cell>
        </row>
        <row r="228">
          <cell r="A228" t="str">
            <v>GL001</v>
          </cell>
          <cell r="C228" t="str">
            <v>151100</v>
          </cell>
          <cell r="E228">
            <v>14213764.98</v>
          </cell>
        </row>
        <row r="229">
          <cell r="A229" t="str">
            <v>GL001</v>
          </cell>
          <cell r="C229" t="str">
            <v>151101</v>
          </cell>
          <cell r="E229">
            <v>-4019.44</v>
          </cell>
        </row>
        <row r="230">
          <cell r="A230" t="str">
            <v>GL001</v>
          </cell>
          <cell r="C230" t="str">
            <v>151110</v>
          </cell>
          <cell r="E230">
            <v>0</v>
          </cell>
        </row>
        <row r="231">
          <cell r="A231" t="str">
            <v>GL001</v>
          </cell>
          <cell r="C231" t="str">
            <v>151130</v>
          </cell>
          <cell r="E231">
            <v>674388.82</v>
          </cell>
        </row>
        <row r="232">
          <cell r="A232" t="str">
            <v>GL001</v>
          </cell>
          <cell r="C232" t="str">
            <v>151200</v>
          </cell>
          <cell r="E232">
            <v>9240547.4000000004</v>
          </cell>
        </row>
        <row r="233">
          <cell r="A233" t="str">
            <v>GL001</v>
          </cell>
          <cell r="C233" t="str">
            <v>151300</v>
          </cell>
          <cell r="E233">
            <v>11395.82</v>
          </cell>
        </row>
        <row r="234">
          <cell r="A234" t="str">
            <v>GL001</v>
          </cell>
          <cell r="C234" t="str">
            <v>151410</v>
          </cell>
          <cell r="E234">
            <v>0</v>
          </cell>
        </row>
        <row r="235">
          <cell r="A235" t="str">
            <v>GL001</v>
          </cell>
          <cell r="C235" t="str">
            <v>151547</v>
          </cell>
          <cell r="E235">
            <v>0</v>
          </cell>
        </row>
        <row r="236">
          <cell r="A236" t="str">
            <v>GL001</v>
          </cell>
          <cell r="C236" t="str">
            <v>151548</v>
          </cell>
          <cell r="E236">
            <v>0</v>
          </cell>
        </row>
        <row r="237">
          <cell r="A237" t="str">
            <v>GL001</v>
          </cell>
          <cell r="C237" t="str">
            <v>152057</v>
          </cell>
          <cell r="E237">
            <v>3602.97</v>
          </cell>
        </row>
        <row r="238">
          <cell r="A238" t="str">
            <v>GL001</v>
          </cell>
          <cell r="C238" t="str">
            <v>154000</v>
          </cell>
          <cell r="E238">
            <v>24052724.710000001</v>
          </cell>
        </row>
        <row r="239">
          <cell r="A239" t="str">
            <v>GL001</v>
          </cell>
          <cell r="C239" t="str">
            <v>154100</v>
          </cell>
          <cell r="E239">
            <v>693650.38</v>
          </cell>
        </row>
        <row r="240">
          <cell r="A240" t="str">
            <v>GL001</v>
          </cell>
          <cell r="C240" t="str">
            <v>154110</v>
          </cell>
          <cell r="E240">
            <v>0</v>
          </cell>
        </row>
        <row r="241">
          <cell r="A241" t="str">
            <v>GL001</v>
          </cell>
          <cell r="C241" t="str">
            <v>154120</v>
          </cell>
          <cell r="E241">
            <v>0</v>
          </cell>
        </row>
        <row r="242">
          <cell r="A242" t="str">
            <v>GL001</v>
          </cell>
          <cell r="C242" t="str">
            <v>154130</v>
          </cell>
          <cell r="E242">
            <v>0</v>
          </cell>
        </row>
        <row r="243">
          <cell r="A243" t="str">
            <v>GL001</v>
          </cell>
          <cell r="C243" t="str">
            <v>154210</v>
          </cell>
          <cell r="E243">
            <v>0</v>
          </cell>
        </row>
        <row r="244">
          <cell r="A244" t="str">
            <v>GL001</v>
          </cell>
          <cell r="C244" t="str">
            <v>154220</v>
          </cell>
          <cell r="E244">
            <v>0</v>
          </cell>
        </row>
        <row r="245">
          <cell r="A245" t="str">
            <v>GL001</v>
          </cell>
          <cell r="C245" t="str">
            <v>154310</v>
          </cell>
          <cell r="E245">
            <v>0</v>
          </cell>
        </row>
        <row r="246">
          <cell r="A246" t="str">
            <v>GL001</v>
          </cell>
          <cell r="C246" t="str">
            <v>154410</v>
          </cell>
          <cell r="E246">
            <v>0</v>
          </cell>
        </row>
        <row r="247">
          <cell r="A247" t="str">
            <v>GL001</v>
          </cell>
          <cell r="C247" t="str">
            <v>154420</v>
          </cell>
          <cell r="E247">
            <v>0</v>
          </cell>
        </row>
        <row r="248">
          <cell r="A248" t="str">
            <v>GL001</v>
          </cell>
          <cell r="C248" t="str">
            <v>154510</v>
          </cell>
          <cell r="E248">
            <v>0</v>
          </cell>
        </row>
        <row r="249">
          <cell r="A249" t="str">
            <v>GL001</v>
          </cell>
          <cell r="C249" t="str">
            <v>154520</v>
          </cell>
          <cell r="E249">
            <v>0</v>
          </cell>
        </row>
        <row r="250">
          <cell r="A250" t="str">
            <v>GL001</v>
          </cell>
          <cell r="C250" t="str">
            <v>154610</v>
          </cell>
          <cell r="E250">
            <v>0</v>
          </cell>
        </row>
        <row r="251">
          <cell r="A251" t="str">
            <v>GL001</v>
          </cell>
          <cell r="C251" t="str">
            <v>154620</v>
          </cell>
          <cell r="E251">
            <v>0</v>
          </cell>
        </row>
        <row r="252">
          <cell r="A252" t="str">
            <v>GL001</v>
          </cell>
          <cell r="C252" t="str">
            <v>154630</v>
          </cell>
          <cell r="E252">
            <v>0</v>
          </cell>
        </row>
        <row r="253">
          <cell r="A253" t="str">
            <v>GL001</v>
          </cell>
          <cell r="C253" t="str">
            <v>154660</v>
          </cell>
          <cell r="E253">
            <v>0</v>
          </cell>
        </row>
        <row r="254">
          <cell r="A254" t="str">
            <v>GL001</v>
          </cell>
          <cell r="C254" t="str">
            <v>154700</v>
          </cell>
          <cell r="E254">
            <v>24696.52</v>
          </cell>
        </row>
        <row r="255">
          <cell r="A255" t="str">
            <v>GL001</v>
          </cell>
          <cell r="C255" t="str">
            <v>154802</v>
          </cell>
          <cell r="E255">
            <v>0</v>
          </cell>
        </row>
        <row r="256">
          <cell r="A256" t="str">
            <v>GL001</v>
          </cell>
          <cell r="C256" t="str">
            <v>154810</v>
          </cell>
          <cell r="E256">
            <v>0</v>
          </cell>
        </row>
        <row r="257">
          <cell r="A257" t="str">
            <v>GL001</v>
          </cell>
          <cell r="C257" t="str">
            <v>154910</v>
          </cell>
          <cell r="E257">
            <v>3876953.45</v>
          </cell>
        </row>
        <row r="258">
          <cell r="A258" t="str">
            <v>GL001</v>
          </cell>
          <cell r="C258" t="str">
            <v>154911</v>
          </cell>
          <cell r="E258">
            <v>-1554216.83</v>
          </cell>
        </row>
        <row r="259">
          <cell r="A259" t="str">
            <v>GL001</v>
          </cell>
          <cell r="C259" t="str">
            <v>154920</v>
          </cell>
          <cell r="E259">
            <v>0</v>
          </cell>
        </row>
        <row r="260">
          <cell r="A260" t="str">
            <v>GL001</v>
          </cell>
          <cell r="C260" t="str">
            <v>154930</v>
          </cell>
          <cell r="E260">
            <v>0</v>
          </cell>
        </row>
        <row r="261">
          <cell r="A261" t="str">
            <v>GL001</v>
          </cell>
          <cell r="C261" t="str">
            <v>154940</v>
          </cell>
          <cell r="E261">
            <v>0</v>
          </cell>
        </row>
        <row r="262">
          <cell r="A262" t="str">
            <v>GL001</v>
          </cell>
          <cell r="C262" t="str">
            <v>154950</v>
          </cell>
          <cell r="E262">
            <v>15140.28</v>
          </cell>
        </row>
        <row r="263">
          <cell r="A263" t="str">
            <v>GL001</v>
          </cell>
          <cell r="C263" t="str">
            <v>154951</v>
          </cell>
          <cell r="E263">
            <v>15018.03</v>
          </cell>
        </row>
        <row r="264">
          <cell r="A264" t="str">
            <v>GL001</v>
          </cell>
          <cell r="C264" t="str">
            <v>154952</v>
          </cell>
          <cell r="E264">
            <v>15935.07</v>
          </cell>
        </row>
        <row r="265">
          <cell r="A265" t="str">
            <v>GL001</v>
          </cell>
          <cell r="C265" t="str">
            <v>154980</v>
          </cell>
          <cell r="E265">
            <v>3310276.8</v>
          </cell>
        </row>
        <row r="266">
          <cell r="A266" t="str">
            <v>GL001</v>
          </cell>
          <cell r="C266" t="str">
            <v>154990</v>
          </cell>
          <cell r="E266">
            <v>770069.3</v>
          </cell>
        </row>
        <row r="267">
          <cell r="A267" t="str">
            <v>GL001</v>
          </cell>
          <cell r="C267" t="str">
            <v>156155</v>
          </cell>
          <cell r="E267">
            <v>0</v>
          </cell>
        </row>
        <row r="268">
          <cell r="A268" t="str">
            <v>GL001</v>
          </cell>
          <cell r="C268" t="str">
            <v>156158</v>
          </cell>
          <cell r="E268">
            <v>0</v>
          </cell>
        </row>
        <row r="269">
          <cell r="A269" t="str">
            <v>GL001</v>
          </cell>
          <cell r="C269" t="str">
            <v>156159</v>
          </cell>
          <cell r="E269">
            <v>0</v>
          </cell>
        </row>
        <row r="270">
          <cell r="A270" t="str">
            <v>GL001</v>
          </cell>
          <cell r="C270" t="str">
            <v>156185</v>
          </cell>
          <cell r="E270">
            <v>0</v>
          </cell>
        </row>
        <row r="271">
          <cell r="A271" t="str">
            <v>GL001</v>
          </cell>
          <cell r="C271" t="str">
            <v>156186</v>
          </cell>
          <cell r="E271">
            <v>0</v>
          </cell>
        </row>
        <row r="272">
          <cell r="A272" t="str">
            <v>GL001</v>
          </cell>
          <cell r="C272" t="str">
            <v>158100</v>
          </cell>
          <cell r="E272">
            <v>8266.23</v>
          </cell>
        </row>
        <row r="273">
          <cell r="A273" t="str">
            <v>GL001</v>
          </cell>
          <cell r="C273" t="str">
            <v>163001</v>
          </cell>
          <cell r="E273">
            <v>1644.4</v>
          </cell>
        </row>
        <row r="274">
          <cell r="A274" t="str">
            <v>GL001</v>
          </cell>
          <cell r="C274" t="str">
            <v>163002</v>
          </cell>
          <cell r="E274">
            <v>0</v>
          </cell>
        </row>
        <row r="275">
          <cell r="A275" t="str">
            <v>GL001</v>
          </cell>
          <cell r="C275" t="str">
            <v>163011</v>
          </cell>
          <cell r="E275">
            <v>0</v>
          </cell>
        </row>
        <row r="276">
          <cell r="A276" t="str">
            <v>GL001</v>
          </cell>
          <cell r="C276" t="str">
            <v>163025</v>
          </cell>
          <cell r="E276">
            <v>0</v>
          </cell>
        </row>
        <row r="277">
          <cell r="A277" t="str">
            <v>GL001</v>
          </cell>
          <cell r="C277" t="str">
            <v>163050</v>
          </cell>
          <cell r="E277">
            <v>0</v>
          </cell>
        </row>
        <row r="278">
          <cell r="A278" t="str">
            <v>GL001</v>
          </cell>
          <cell r="C278" t="str">
            <v>163081</v>
          </cell>
          <cell r="E278">
            <v>176</v>
          </cell>
        </row>
        <row r="279">
          <cell r="A279" t="str">
            <v>GL001</v>
          </cell>
          <cell r="C279" t="str">
            <v>163082</v>
          </cell>
          <cell r="E279">
            <v>0</v>
          </cell>
        </row>
        <row r="280">
          <cell r="A280" t="str">
            <v>GL001</v>
          </cell>
          <cell r="C280" t="str">
            <v>163083</v>
          </cell>
          <cell r="E280">
            <v>0</v>
          </cell>
        </row>
        <row r="281">
          <cell r="A281" t="str">
            <v>GL001</v>
          </cell>
          <cell r="C281" t="str">
            <v>163084</v>
          </cell>
          <cell r="E281">
            <v>0</v>
          </cell>
        </row>
        <row r="282">
          <cell r="A282" t="str">
            <v>GL001</v>
          </cell>
          <cell r="C282" t="str">
            <v>163085</v>
          </cell>
          <cell r="E282">
            <v>0</v>
          </cell>
        </row>
        <row r="283">
          <cell r="A283" t="str">
            <v>GL001</v>
          </cell>
          <cell r="C283" t="str">
            <v>163086</v>
          </cell>
          <cell r="E283">
            <v>785.18</v>
          </cell>
        </row>
        <row r="284">
          <cell r="A284" t="str">
            <v>GL001</v>
          </cell>
          <cell r="C284" t="str">
            <v>163087</v>
          </cell>
          <cell r="E284">
            <v>0</v>
          </cell>
        </row>
        <row r="285">
          <cell r="A285" t="str">
            <v>GL001</v>
          </cell>
          <cell r="C285" t="str">
            <v>163100</v>
          </cell>
          <cell r="E285">
            <v>-210.29</v>
          </cell>
        </row>
        <row r="286">
          <cell r="A286" t="str">
            <v>GL001</v>
          </cell>
          <cell r="C286" t="str">
            <v>163181</v>
          </cell>
          <cell r="E286">
            <v>0</v>
          </cell>
        </row>
        <row r="287">
          <cell r="A287" t="str">
            <v>GL001</v>
          </cell>
          <cell r="C287" t="str">
            <v>163316</v>
          </cell>
          <cell r="E287">
            <v>633.44000000000005</v>
          </cell>
        </row>
        <row r="288">
          <cell r="A288" t="str">
            <v>GL001</v>
          </cell>
          <cell r="C288" t="str">
            <v>163327</v>
          </cell>
          <cell r="E288">
            <v>4925.67</v>
          </cell>
        </row>
        <row r="289">
          <cell r="A289" t="str">
            <v>GL001</v>
          </cell>
          <cell r="C289" t="str">
            <v>163330</v>
          </cell>
          <cell r="E289">
            <v>0</v>
          </cell>
        </row>
        <row r="290">
          <cell r="A290" t="str">
            <v>GL001</v>
          </cell>
          <cell r="C290" t="str">
            <v>163331</v>
          </cell>
          <cell r="E290">
            <v>0</v>
          </cell>
        </row>
        <row r="291">
          <cell r="A291" t="str">
            <v>GL001</v>
          </cell>
          <cell r="C291" t="str">
            <v>163996</v>
          </cell>
          <cell r="E291">
            <v>13737.08</v>
          </cell>
        </row>
        <row r="292">
          <cell r="A292" t="str">
            <v>GL001</v>
          </cell>
          <cell r="C292" t="str">
            <v>163997</v>
          </cell>
          <cell r="E292">
            <v>0</v>
          </cell>
        </row>
        <row r="293">
          <cell r="A293" t="str">
            <v>GL001</v>
          </cell>
          <cell r="C293" t="str">
            <v>163999</v>
          </cell>
          <cell r="E293">
            <v>960</v>
          </cell>
        </row>
        <row r="294">
          <cell r="A294" t="str">
            <v>GL001</v>
          </cell>
          <cell r="C294" t="str">
            <v>165100</v>
          </cell>
          <cell r="E294">
            <v>2869868.17</v>
          </cell>
        </row>
        <row r="295">
          <cell r="A295" t="str">
            <v>GL001</v>
          </cell>
          <cell r="C295" t="str">
            <v>165200</v>
          </cell>
          <cell r="E295">
            <v>286.49</v>
          </cell>
        </row>
        <row r="296">
          <cell r="A296" t="str">
            <v>GL001</v>
          </cell>
          <cell r="C296" t="str">
            <v>165210</v>
          </cell>
          <cell r="E296">
            <v>0</v>
          </cell>
        </row>
        <row r="297">
          <cell r="A297" t="str">
            <v>GL001</v>
          </cell>
          <cell r="C297" t="str">
            <v>165300</v>
          </cell>
          <cell r="E297">
            <v>681469.2</v>
          </cell>
        </row>
        <row r="298">
          <cell r="A298" t="str">
            <v>GL001</v>
          </cell>
          <cell r="C298" t="str">
            <v>165350</v>
          </cell>
          <cell r="E298">
            <v>1636423</v>
          </cell>
        </row>
        <row r="299">
          <cell r="A299" t="str">
            <v>GL001</v>
          </cell>
          <cell r="C299" t="str">
            <v>165351</v>
          </cell>
          <cell r="E299">
            <v>857280</v>
          </cell>
        </row>
        <row r="300">
          <cell r="A300" t="str">
            <v>GL001</v>
          </cell>
          <cell r="C300" t="str">
            <v>165352</v>
          </cell>
          <cell r="E300">
            <v>137917.69</v>
          </cell>
        </row>
        <row r="301">
          <cell r="A301" t="str">
            <v>GL001</v>
          </cell>
          <cell r="C301" t="str">
            <v>165400</v>
          </cell>
          <cell r="E301">
            <v>971763.13</v>
          </cell>
        </row>
        <row r="302">
          <cell r="A302" t="str">
            <v>GL001</v>
          </cell>
          <cell r="C302" t="str">
            <v>165500</v>
          </cell>
          <cell r="E302">
            <v>1329583</v>
          </cell>
        </row>
        <row r="303">
          <cell r="A303" t="str">
            <v>GL001</v>
          </cell>
          <cell r="C303" t="str">
            <v>165600</v>
          </cell>
          <cell r="E303">
            <v>483093.63</v>
          </cell>
        </row>
        <row r="304">
          <cell r="A304" t="str">
            <v>GL001</v>
          </cell>
          <cell r="C304" t="str">
            <v>165800</v>
          </cell>
          <cell r="E304">
            <v>56446.64</v>
          </cell>
        </row>
        <row r="305">
          <cell r="A305" t="str">
            <v>GL001</v>
          </cell>
          <cell r="C305" t="str">
            <v>165900</v>
          </cell>
          <cell r="E305">
            <v>446252.01</v>
          </cell>
        </row>
        <row r="306">
          <cell r="A306" t="str">
            <v>GL001</v>
          </cell>
          <cell r="C306" t="str">
            <v>171000</v>
          </cell>
          <cell r="E306">
            <v>7160.21</v>
          </cell>
        </row>
        <row r="307">
          <cell r="A307" t="str">
            <v>GL001</v>
          </cell>
          <cell r="C307" t="str">
            <v>172100</v>
          </cell>
          <cell r="E307">
            <v>0</v>
          </cell>
        </row>
        <row r="308">
          <cell r="A308" t="str">
            <v>GL001</v>
          </cell>
          <cell r="C308" t="str">
            <v>172200</v>
          </cell>
          <cell r="E308">
            <v>49848</v>
          </cell>
        </row>
        <row r="309">
          <cell r="A309" t="str">
            <v>GL001</v>
          </cell>
          <cell r="C309" t="str">
            <v>172300</v>
          </cell>
          <cell r="E309">
            <v>0.03</v>
          </cell>
        </row>
        <row r="310">
          <cell r="A310" t="str">
            <v>GL001</v>
          </cell>
          <cell r="C310" t="str">
            <v>173100</v>
          </cell>
          <cell r="E310">
            <v>17850464</v>
          </cell>
        </row>
        <row r="311">
          <cell r="A311" t="str">
            <v>GL001</v>
          </cell>
          <cell r="C311" t="str">
            <v>175200</v>
          </cell>
          <cell r="E311">
            <v>0</v>
          </cell>
        </row>
        <row r="312">
          <cell r="A312" t="str">
            <v>GL001</v>
          </cell>
          <cell r="C312" t="str">
            <v>175300</v>
          </cell>
          <cell r="E312">
            <v>6227058.1399999997</v>
          </cell>
        </row>
        <row r="313">
          <cell r="A313" t="str">
            <v>GL001</v>
          </cell>
          <cell r="C313" t="str">
            <v>175600</v>
          </cell>
          <cell r="E313">
            <v>53000</v>
          </cell>
        </row>
        <row r="314">
          <cell r="A314" t="str">
            <v>GL001</v>
          </cell>
          <cell r="C314" t="str">
            <v>181001</v>
          </cell>
          <cell r="E314">
            <v>0</v>
          </cell>
        </row>
        <row r="315">
          <cell r="A315" t="str">
            <v>GL001</v>
          </cell>
          <cell r="C315" t="str">
            <v>181002</v>
          </cell>
          <cell r="E315">
            <v>0</v>
          </cell>
        </row>
        <row r="316">
          <cell r="A316" t="str">
            <v>GL001</v>
          </cell>
          <cell r="C316" t="str">
            <v>181101</v>
          </cell>
          <cell r="E316">
            <v>0</v>
          </cell>
        </row>
        <row r="317">
          <cell r="A317" t="str">
            <v>GL001</v>
          </cell>
          <cell r="C317" t="str">
            <v>181102</v>
          </cell>
          <cell r="E317">
            <v>376324.47</v>
          </cell>
        </row>
        <row r="318">
          <cell r="A318" t="str">
            <v>GL001</v>
          </cell>
          <cell r="C318" t="str">
            <v>181103</v>
          </cell>
          <cell r="E318">
            <v>318985.48</v>
          </cell>
        </row>
        <row r="319">
          <cell r="A319" t="str">
            <v>GL001</v>
          </cell>
          <cell r="C319" t="str">
            <v>181240</v>
          </cell>
          <cell r="E319">
            <v>0</v>
          </cell>
        </row>
        <row r="320">
          <cell r="A320" t="str">
            <v>GL001</v>
          </cell>
          <cell r="C320" t="str">
            <v>181250</v>
          </cell>
          <cell r="E320">
            <v>0</v>
          </cell>
        </row>
        <row r="321">
          <cell r="A321" t="str">
            <v>GL001</v>
          </cell>
          <cell r="C321" t="str">
            <v>181260</v>
          </cell>
          <cell r="E321">
            <v>0</v>
          </cell>
        </row>
        <row r="322">
          <cell r="A322" t="str">
            <v>GL001</v>
          </cell>
          <cell r="C322" t="str">
            <v>181290</v>
          </cell>
          <cell r="E322">
            <v>0</v>
          </cell>
        </row>
        <row r="323">
          <cell r="A323" t="str">
            <v>GL001</v>
          </cell>
          <cell r="C323" t="str">
            <v>181300</v>
          </cell>
          <cell r="E323">
            <v>0</v>
          </cell>
        </row>
        <row r="324">
          <cell r="A324" t="str">
            <v>GL001</v>
          </cell>
          <cell r="C324" t="str">
            <v>181400</v>
          </cell>
          <cell r="E324">
            <v>40321.440000000002</v>
          </cell>
        </row>
        <row r="325">
          <cell r="A325" t="str">
            <v>GL001</v>
          </cell>
          <cell r="C325" t="str">
            <v>181500</v>
          </cell>
          <cell r="E325">
            <v>280810.62</v>
          </cell>
        </row>
        <row r="326">
          <cell r="A326" t="str">
            <v>GL001</v>
          </cell>
          <cell r="C326" t="str">
            <v>181801</v>
          </cell>
          <cell r="E326">
            <v>1951790.47</v>
          </cell>
        </row>
        <row r="327">
          <cell r="A327" t="str">
            <v>GL001</v>
          </cell>
          <cell r="C327" t="str">
            <v>181802</v>
          </cell>
          <cell r="E327">
            <v>0</v>
          </cell>
        </row>
        <row r="328">
          <cell r="A328" t="str">
            <v>GL001</v>
          </cell>
          <cell r="C328" t="str">
            <v>181803</v>
          </cell>
          <cell r="E328">
            <v>410944.23</v>
          </cell>
        </row>
        <row r="329">
          <cell r="A329" t="str">
            <v>GL001</v>
          </cell>
          <cell r="C329" t="str">
            <v>181898</v>
          </cell>
          <cell r="E329">
            <v>0</v>
          </cell>
        </row>
        <row r="330">
          <cell r="A330" t="str">
            <v>GL001</v>
          </cell>
          <cell r="C330" t="str">
            <v>181983</v>
          </cell>
          <cell r="E330">
            <v>646271.13</v>
          </cell>
        </row>
        <row r="331">
          <cell r="A331" t="str">
            <v>GL001</v>
          </cell>
          <cell r="C331" t="str">
            <v>181984</v>
          </cell>
          <cell r="E331">
            <v>738144.8</v>
          </cell>
        </row>
        <row r="332">
          <cell r="A332" t="str">
            <v>GL001</v>
          </cell>
          <cell r="C332" t="str">
            <v>181985</v>
          </cell>
          <cell r="E332">
            <v>285421.94</v>
          </cell>
        </row>
        <row r="333">
          <cell r="A333" t="str">
            <v>GL001</v>
          </cell>
          <cell r="C333" t="str">
            <v>181986</v>
          </cell>
          <cell r="E333">
            <v>1210279.19</v>
          </cell>
        </row>
        <row r="334">
          <cell r="A334" t="str">
            <v>GL001</v>
          </cell>
          <cell r="C334" t="str">
            <v>181987</v>
          </cell>
          <cell r="E334">
            <v>593509.52</v>
          </cell>
        </row>
        <row r="335">
          <cell r="A335" t="str">
            <v>GL001</v>
          </cell>
          <cell r="C335" t="str">
            <v>182303</v>
          </cell>
          <cell r="E335">
            <v>-52022.13</v>
          </cell>
        </row>
        <row r="336">
          <cell r="A336" t="str">
            <v>GL001</v>
          </cell>
          <cell r="C336" t="str">
            <v>182308</v>
          </cell>
          <cell r="E336">
            <v>4877897.37</v>
          </cell>
        </row>
        <row r="337">
          <cell r="A337" t="str">
            <v>GL001</v>
          </cell>
          <cell r="C337" t="str">
            <v>182309</v>
          </cell>
          <cell r="E337">
            <v>0</v>
          </cell>
        </row>
        <row r="338">
          <cell r="A338" t="str">
            <v>GL001</v>
          </cell>
          <cell r="C338" t="str">
            <v>182310</v>
          </cell>
          <cell r="E338">
            <v>0</v>
          </cell>
        </row>
        <row r="339">
          <cell r="A339" t="str">
            <v>GL001</v>
          </cell>
          <cell r="C339" t="str">
            <v>182311</v>
          </cell>
          <cell r="E339">
            <v>13333691.41</v>
          </cell>
        </row>
        <row r="340">
          <cell r="A340" t="str">
            <v>GL001</v>
          </cell>
          <cell r="C340" t="str">
            <v>182315</v>
          </cell>
          <cell r="E340">
            <v>0</v>
          </cell>
        </row>
        <row r="341">
          <cell r="A341" t="str">
            <v>GL001</v>
          </cell>
          <cell r="C341" t="str">
            <v>182316</v>
          </cell>
          <cell r="E341">
            <v>0</v>
          </cell>
        </row>
        <row r="342">
          <cell r="A342" t="str">
            <v>GL001</v>
          </cell>
          <cell r="C342" t="str">
            <v>182317</v>
          </cell>
          <cell r="E342">
            <v>804612.18</v>
          </cell>
        </row>
        <row r="343">
          <cell r="A343" t="str">
            <v>GL001</v>
          </cell>
          <cell r="C343" t="str">
            <v>182318</v>
          </cell>
          <cell r="E343">
            <v>5433656.7800000003</v>
          </cell>
        </row>
        <row r="344">
          <cell r="A344" t="str">
            <v>GL001</v>
          </cell>
          <cell r="C344" t="str">
            <v>182319</v>
          </cell>
          <cell r="E344">
            <v>13491783.92</v>
          </cell>
        </row>
        <row r="345">
          <cell r="A345" t="str">
            <v>GL001</v>
          </cell>
          <cell r="C345" t="str">
            <v>182320</v>
          </cell>
          <cell r="E345">
            <v>123391.53</v>
          </cell>
        </row>
        <row r="346">
          <cell r="A346" t="str">
            <v>GL001</v>
          </cell>
          <cell r="C346" t="str">
            <v>182321</v>
          </cell>
          <cell r="E346">
            <v>544406.28</v>
          </cell>
        </row>
        <row r="347">
          <cell r="A347" t="str">
            <v>GL001</v>
          </cell>
          <cell r="C347" t="str">
            <v>182323</v>
          </cell>
          <cell r="E347">
            <v>0</v>
          </cell>
        </row>
        <row r="348">
          <cell r="A348" t="str">
            <v>GL001</v>
          </cell>
          <cell r="C348" t="str">
            <v>182324</v>
          </cell>
          <cell r="E348">
            <v>277677.09999999998</v>
          </cell>
        </row>
        <row r="349">
          <cell r="A349" t="str">
            <v>GL001</v>
          </cell>
          <cell r="C349" t="str">
            <v>182325</v>
          </cell>
          <cell r="E349">
            <v>54024.89</v>
          </cell>
        </row>
        <row r="350">
          <cell r="A350" t="str">
            <v>GL001</v>
          </cell>
          <cell r="C350" t="str">
            <v>182326</v>
          </cell>
          <cell r="E350">
            <v>0</v>
          </cell>
        </row>
        <row r="351">
          <cell r="A351" t="str">
            <v>GL001</v>
          </cell>
          <cell r="C351" t="str">
            <v>182329</v>
          </cell>
          <cell r="E351">
            <v>136211.4</v>
          </cell>
        </row>
        <row r="352">
          <cell r="A352" t="str">
            <v>GL001</v>
          </cell>
          <cell r="C352" t="str">
            <v>182330</v>
          </cell>
          <cell r="E352">
            <v>0</v>
          </cell>
        </row>
        <row r="353">
          <cell r="A353" t="str">
            <v>GL001</v>
          </cell>
          <cell r="C353" t="str">
            <v>182331</v>
          </cell>
          <cell r="E353">
            <v>148116.01</v>
          </cell>
        </row>
        <row r="354">
          <cell r="A354" t="str">
            <v>GL001</v>
          </cell>
          <cell r="C354" t="str">
            <v>182332</v>
          </cell>
          <cell r="E354">
            <v>9317879.9499999993</v>
          </cell>
        </row>
        <row r="355">
          <cell r="A355" t="str">
            <v>GL001</v>
          </cell>
          <cell r="C355" t="str">
            <v>182333</v>
          </cell>
          <cell r="E355">
            <v>0</v>
          </cell>
        </row>
        <row r="356">
          <cell r="A356" t="str">
            <v>GL001</v>
          </cell>
          <cell r="C356" t="str">
            <v>182334</v>
          </cell>
          <cell r="E356">
            <v>0</v>
          </cell>
        </row>
        <row r="357">
          <cell r="A357" t="str">
            <v>GL001</v>
          </cell>
          <cell r="C357" t="str">
            <v>182336</v>
          </cell>
          <cell r="E357">
            <v>0</v>
          </cell>
        </row>
        <row r="358">
          <cell r="A358" t="str">
            <v>GL001</v>
          </cell>
          <cell r="C358" t="str">
            <v>182337</v>
          </cell>
          <cell r="E358">
            <v>443109.06</v>
          </cell>
        </row>
        <row r="359">
          <cell r="A359" t="str">
            <v>GL001</v>
          </cell>
          <cell r="C359" t="str">
            <v>182338</v>
          </cell>
          <cell r="E359">
            <v>706381.39</v>
          </cell>
        </row>
        <row r="360">
          <cell r="A360" t="str">
            <v>GL001</v>
          </cell>
          <cell r="C360" t="str">
            <v>182339</v>
          </cell>
          <cell r="E360">
            <v>963712.07</v>
          </cell>
        </row>
        <row r="361">
          <cell r="A361" t="str">
            <v>GL001</v>
          </cell>
          <cell r="C361" t="str">
            <v>182340</v>
          </cell>
          <cell r="E361">
            <v>0</v>
          </cell>
        </row>
        <row r="362">
          <cell r="A362" t="str">
            <v>GL001</v>
          </cell>
          <cell r="C362" t="str">
            <v>182341</v>
          </cell>
          <cell r="E362">
            <v>0</v>
          </cell>
        </row>
        <row r="363">
          <cell r="A363" t="str">
            <v>GL001</v>
          </cell>
          <cell r="C363" t="str">
            <v>182342</v>
          </cell>
          <cell r="E363">
            <v>0</v>
          </cell>
        </row>
        <row r="364">
          <cell r="A364" t="str">
            <v>GL001</v>
          </cell>
          <cell r="C364" t="str">
            <v>182343</v>
          </cell>
          <cell r="E364">
            <v>148689.82</v>
          </cell>
        </row>
        <row r="365">
          <cell r="A365" t="str">
            <v>GL001</v>
          </cell>
          <cell r="C365" t="str">
            <v>182344</v>
          </cell>
          <cell r="E365">
            <v>3149.25</v>
          </cell>
        </row>
        <row r="366">
          <cell r="A366" t="str">
            <v>GL001</v>
          </cell>
          <cell r="C366" t="str">
            <v>182347</v>
          </cell>
          <cell r="E366">
            <v>156998.13</v>
          </cell>
        </row>
        <row r="367">
          <cell r="A367" t="str">
            <v>GL001</v>
          </cell>
          <cell r="C367" t="str">
            <v>182348</v>
          </cell>
          <cell r="E367">
            <v>1618618.52</v>
          </cell>
        </row>
        <row r="368">
          <cell r="A368" t="str">
            <v>GL001</v>
          </cell>
          <cell r="C368" t="str">
            <v>182350</v>
          </cell>
          <cell r="E368">
            <v>16050994.57</v>
          </cell>
        </row>
        <row r="369">
          <cell r="A369" t="str">
            <v>GL001</v>
          </cell>
          <cell r="C369" t="str">
            <v>182353</v>
          </cell>
          <cell r="E369">
            <v>-1126468.6299999999</v>
          </cell>
        </row>
        <row r="370">
          <cell r="A370" t="str">
            <v>GL001</v>
          </cell>
          <cell r="C370" t="str">
            <v>182356</v>
          </cell>
          <cell r="E370">
            <v>-432565</v>
          </cell>
        </row>
        <row r="371">
          <cell r="A371" t="str">
            <v>GL001</v>
          </cell>
          <cell r="C371" t="str">
            <v>182357</v>
          </cell>
          <cell r="E371">
            <v>-2866150.94</v>
          </cell>
        </row>
        <row r="372">
          <cell r="A372" t="str">
            <v>GL001</v>
          </cell>
          <cell r="C372" t="str">
            <v>182358</v>
          </cell>
          <cell r="E372">
            <v>0</v>
          </cell>
        </row>
        <row r="373">
          <cell r="A373" t="str">
            <v>GL001</v>
          </cell>
          <cell r="C373" t="str">
            <v>182359</v>
          </cell>
          <cell r="E373">
            <v>1953441</v>
          </cell>
        </row>
        <row r="374">
          <cell r="A374" t="str">
            <v>GL001</v>
          </cell>
          <cell r="C374" t="str">
            <v>182360</v>
          </cell>
          <cell r="E374">
            <v>379134</v>
          </cell>
        </row>
        <row r="375">
          <cell r="A375" t="str">
            <v>GL001</v>
          </cell>
          <cell r="C375" t="str">
            <v>182361</v>
          </cell>
          <cell r="E375">
            <v>0</v>
          </cell>
        </row>
        <row r="376">
          <cell r="A376" t="str">
            <v>GL001</v>
          </cell>
          <cell r="C376" t="str">
            <v>182362</v>
          </cell>
          <cell r="E376">
            <v>8038281.6699999999</v>
          </cell>
        </row>
        <row r="377">
          <cell r="A377" t="str">
            <v>GL001</v>
          </cell>
          <cell r="C377" t="str">
            <v>182363</v>
          </cell>
          <cell r="E377">
            <v>4351739.25</v>
          </cell>
        </row>
        <row r="378">
          <cell r="A378" t="str">
            <v>GL001</v>
          </cell>
          <cell r="C378" t="str">
            <v>182364</v>
          </cell>
          <cell r="E378">
            <v>2133110.11</v>
          </cell>
        </row>
        <row r="379">
          <cell r="A379" t="str">
            <v>GL001</v>
          </cell>
          <cell r="C379" t="str">
            <v>182366</v>
          </cell>
          <cell r="E379">
            <v>5215872.78</v>
          </cell>
        </row>
        <row r="380">
          <cell r="A380" t="str">
            <v>GL001</v>
          </cell>
          <cell r="C380" t="str">
            <v>182367</v>
          </cell>
          <cell r="E380">
            <v>957887</v>
          </cell>
        </row>
        <row r="381">
          <cell r="A381" t="str">
            <v>GL001</v>
          </cell>
          <cell r="C381" t="str">
            <v>182369</v>
          </cell>
          <cell r="E381">
            <v>276313</v>
          </cell>
        </row>
        <row r="382">
          <cell r="A382" t="str">
            <v>GL001</v>
          </cell>
          <cell r="C382" t="str">
            <v>182371</v>
          </cell>
          <cell r="E382">
            <v>2240</v>
          </cell>
        </row>
        <row r="383">
          <cell r="A383" t="str">
            <v>GL001</v>
          </cell>
          <cell r="C383" t="str">
            <v>182373</v>
          </cell>
          <cell r="E383">
            <v>0</v>
          </cell>
        </row>
        <row r="384">
          <cell r="A384" t="str">
            <v>GL001</v>
          </cell>
          <cell r="C384" t="str">
            <v>182374</v>
          </cell>
          <cell r="E384">
            <v>0</v>
          </cell>
        </row>
        <row r="385">
          <cell r="A385" t="str">
            <v>GL001</v>
          </cell>
          <cell r="C385" t="str">
            <v>182375</v>
          </cell>
          <cell r="E385">
            <v>0</v>
          </cell>
        </row>
        <row r="386">
          <cell r="A386" t="str">
            <v>GL001</v>
          </cell>
          <cell r="C386" t="str">
            <v>182376</v>
          </cell>
          <cell r="E386">
            <v>0</v>
          </cell>
        </row>
        <row r="387">
          <cell r="A387" t="str">
            <v>GL001</v>
          </cell>
          <cell r="C387" t="str">
            <v>182377</v>
          </cell>
          <cell r="E387">
            <v>6937203.3300000001</v>
          </cell>
        </row>
        <row r="388">
          <cell r="A388" t="str">
            <v>GL001</v>
          </cell>
          <cell r="C388" t="str">
            <v>182378</v>
          </cell>
          <cell r="E388">
            <v>-111850.83</v>
          </cell>
        </row>
        <row r="389">
          <cell r="A389" t="str">
            <v>GL001</v>
          </cell>
          <cell r="C389" t="str">
            <v>182379</v>
          </cell>
          <cell r="E389">
            <v>432253.82</v>
          </cell>
        </row>
        <row r="390">
          <cell r="A390" t="str">
            <v>GL001</v>
          </cell>
          <cell r="C390" t="str">
            <v>182381</v>
          </cell>
          <cell r="E390">
            <v>62814.29</v>
          </cell>
        </row>
        <row r="391">
          <cell r="A391" t="str">
            <v>GL001</v>
          </cell>
          <cell r="C391" t="str">
            <v>182382</v>
          </cell>
          <cell r="E391">
            <v>4550044.74</v>
          </cell>
        </row>
        <row r="392">
          <cell r="A392" t="str">
            <v>GL001</v>
          </cell>
          <cell r="C392" t="str">
            <v>182383</v>
          </cell>
          <cell r="E392">
            <v>5399641.25</v>
          </cell>
        </row>
        <row r="393">
          <cell r="A393" t="str">
            <v>GL001</v>
          </cell>
          <cell r="C393" t="str">
            <v>182384</v>
          </cell>
          <cell r="E393">
            <v>77283539</v>
          </cell>
        </row>
        <row r="394">
          <cell r="A394" t="str">
            <v>GL001</v>
          </cell>
          <cell r="C394" t="str">
            <v>182385</v>
          </cell>
          <cell r="E394">
            <v>2272620.94</v>
          </cell>
        </row>
        <row r="395">
          <cell r="A395" t="str">
            <v>GL001</v>
          </cell>
          <cell r="C395" t="str">
            <v>182398</v>
          </cell>
          <cell r="E395">
            <v>-12386307.119999999</v>
          </cell>
        </row>
        <row r="396">
          <cell r="A396" t="str">
            <v>GL001</v>
          </cell>
          <cell r="C396" t="str">
            <v>182399</v>
          </cell>
          <cell r="E396">
            <v>12386307.119999999</v>
          </cell>
        </row>
        <row r="397">
          <cell r="A397" t="str">
            <v>GL001</v>
          </cell>
          <cell r="C397" t="str">
            <v>183000</v>
          </cell>
          <cell r="E397">
            <v>4041357.49</v>
          </cell>
        </row>
        <row r="398">
          <cell r="A398" t="str">
            <v>GL001</v>
          </cell>
          <cell r="C398" t="str">
            <v>184014</v>
          </cell>
          <cell r="E398">
            <v>0</v>
          </cell>
        </row>
        <row r="399">
          <cell r="A399" t="str">
            <v>GL001</v>
          </cell>
          <cell r="C399" t="str">
            <v>184015</v>
          </cell>
          <cell r="E399">
            <v>0</v>
          </cell>
        </row>
        <row r="400">
          <cell r="A400" t="str">
            <v>GL001</v>
          </cell>
          <cell r="C400" t="str">
            <v>184016</v>
          </cell>
          <cell r="E400">
            <v>0</v>
          </cell>
        </row>
        <row r="401">
          <cell r="A401" t="str">
            <v>GL001</v>
          </cell>
          <cell r="C401" t="str">
            <v>184101</v>
          </cell>
          <cell r="E401">
            <v>0</v>
          </cell>
        </row>
        <row r="402">
          <cell r="A402" t="str">
            <v>GL001</v>
          </cell>
          <cell r="C402" t="str">
            <v>184104</v>
          </cell>
          <cell r="E402">
            <v>0</v>
          </cell>
        </row>
        <row r="403">
          <cell r="A403" t="str">
            <v>GL001</v>
          </cell>
          <cell r="C403" t="str">
            <v>184149</v>
          </cell>
          <cell r="E403">
            <v>0</v>
          </cell>
        </row>
        <row r="404">
          <cell r="A404" t="str">
            <v>GL001</v>
          </cell>
          <cell r="C404" t="str">
            <v>184166</v>
          </cell>
          <cell r="E404">
            <v>0</v>
          </cell>
        </row>
        <row r="405">
          <cell r="A405" t="str">
            <v>GL001</v>
          </cell>
          <cell r="C405" t="str">
            <v>184169</v>
          </cell>
          <cell r="E405">
            <v>526.66</v>
          </cell>
        </row>
        <row r="406">
          <cell r="A406" t="str">
            <v>GL001</v>
          </cell>
          <cell r="C406" t="str">
            <v>184220</v>
          </cell>
          <cell r="E406">
            <v>0</v>
          </cell>
        </row>
        <row r="407">
          <cell r="A407" t="str">
            <v>GL001</v>
          </cell>
          <cell r="C407" t="str">
            <v>184230</v>
          </cell>
          <cell r="E407">
            <v>3695.26</v>
          </cell>
        </row>
        <row r="408">
          <cell r="A408" t="str">
            <v>GL001</v>
          </cell>
          <cell r="C408" t="str">
            <v>184242</v>
          </cell>
          <cell r="E408">
            <v>0</v>
          </cell>
        </row>
        <row r="409">
          <cell r="A409" t="str">
            <v>GL001</v>
          </cell>
          <cell r="C409" t="str">
            <v>184243</v>
          </cell>
          <cell r="E409">
            <v>0</v>
          </cell>
        </row>
        <row r="410">
          <cell r="A410" t="str">
            <v>GL001</v>
          </cell>
          <cell r="C410" t="str">
            <v>184301</v>
          </cell>
          <cell r="E410">
            <v>0</v>
          </cell>
        </row>
        <row r="411">
          <cell r="A411" t="str">
            <v>GL001</v>
          </cell>
          <cell r="C411" t="str">
            <v>184305</v>
          </cell>
          <cell r="E411">
            <v>0</v>
          </cell>
        </row>
        <row r="412">
          <cell r="A412" t="str">
            <v>GL001</v>
          </cell>
          <cell r="C412" t="str">
            <v>184306</v>
          </cell>
          <cell r="E412">
            <v>0</v>
          </cell>
        </row>
        <row r="413">
          <cell r="A413" t="str">
            <v>GL001</v>
          </cell>
          <cell r="C413" t="str">
            <v>184307</v>
          </cell>
          <cell r="E413">
            <v>0</v>
          </cell>
        </row>
        <row r="414">
          <cell r="A414" t="str">
            <v>GL001</v>
          </cell>
          <cell r="C414" t="str">
            <v>184311</v>
          </cell>
          <cell r="E414">
            <v>1040.07</v>
          </cell>
        </row>
        <row r="415">
          <cell r="A415" t="str">
            <v>GL001</v>
          </cell>
          <cell r="C415" t="str">
            <v>184312</v>
          </cell>
          <cell r="E415">
            <v>616.29999999999995</v>
          </cell>
        </row>
        <row r="416">
          <cell r="A416" t="str">
            <v>GL001</v>
          </cell>
          <cell r="C416" t="str">
            <v>184313</v>
          </cell>
          <cell r="E416">
            <v>3208.49</v>
          </cell>
        </row>
        <row r="417">
          <cell r="A417" t="str">
            <v>GL001</v>
          </cell>
          <cell r="C417" t="str">
            <v>184314</v>
          </cell>
          <cell r="E417">
            <v>46.01</v>
          </cell>
        </row>
        <row r="418">
          <cell r="A418" t="str">
            <v>GL001</v>
          </cell>
          <cell r="C418" t="str">
            <v>184321</v>
          </cell>
          <cell r="E418">
            <v>0</v>
          </cell>
        </row>
        <row r="419">
          <cell r="A419" t="str">
            <v>GL001</v>
          </cell>
          <cell r="C419" t="str">
            <v>184322</v>
          </cell>
          <cell r="E419">
            <v>0</v>
          </cell>
        </row>
        <row r="420">
          <cell r="A420" t="str">
            <v>GL001</v>
          </cell>
          <cell r="C420" t="str">
            <v>184323</v>
          </cell>
          <cell r="E420">
            <v>510.22</v>
          </cell>
        </row>
        <row r="421">
          <cell r="A421" t="str">
            <v>GL001</v>
          </cell>
          <cell r="C421" t="str">
            <v>184330</v>
          </cell>
          <cell r="E421">
            <v>0</v>
          </cell>
        </row>
        <row r="422">
          <cell r="A422" t="str">
            <v>GL001</v>
          </cell>
          <cell r="C422" t="str">
            <v>184331</v>
          </cell>
          <cell r="E422">
            <v>4834.22</v>
          </cell>
        </row>
        <row r="423">
          <cell r="A423" t="str">
            <v>GL001</v>
          </cell>
          <cell r="C423" t="str">
            <v>184332</v>
          </cell>
          <cell r="E423">
            <v>0</v>
          </cell>
        </row>
        <row r="424">
          <cell r="A424" t="str">
            <v>GL001</v>
          </cell>
          <cell r="C424" t="str">
            <v>184341</v>
          </cell>
          <cell r="E424">
            <v>0</v>
          </cell>
        </row>
        <row r="425">
          <cell r="A425" t="str">
            <v>GL001</v>
          </cell>
          <cell r="C425" t="str">
            <v>184342</v>
          </cell>
          <cell r="E425">
            <v>0</v>
          </cell>
        </row>
        <row r="426">
          <cell r="A426" t="str">
            <v>GL001</v>
          </cell>
          <cell r="C426" t="str">
            <v>184345</v>
          </cell>
          <cell r="E426">
            <v>0</v>
          </cell>
        </row>
        <row r="427">
          <cell r="A427" t="str">
            <v>GL001</v>
          </cell>
          <cell r="C427" t="str">
            <v>184346</v>
          </cell>
          <cell r="E427">
            <v>0</v>
          </cell>
        </row>
        <row r="428">
          <cell r="A428" t="str">
            <v>GL001</v>
          </cell>
          <cell r="C428" t="str">
            <v>184354</v>
          </cell>
          <cell r="E428">
            <v>0</v>
          </cell>
        </row>
        <row r="429">
          <cell r="A429" t="str">
            <v>GL001</v>
          </cell>
          <cell r="C429" t="str">
            <v>184392</v>
          </cell>
          <cell r="E429">
            <v>294.18</v>
          </cell>
        </row>
        <row r="430">
          <cell r="A430" t="str">
            <v>GL001</v>
          </cell>
          <cell r="C430" t="str">
            <v>184413</v>
          </cell>
          <cell r="E430">
            <v>-143675</v>
          </cell>
        </row>
        <row r="431">
          <cell r="A431" t="str">
            <v>GL001</v>
          </cell>
          <cell r="C431" t="str">
            <v>184415</v>
          </cell>
          <cell r="E431">
            <v>0</v>
          </cell>
        </row>
        <row r="432">
          <cell r="A432" t="str">
            <v>GL001</v>
          </cell>
          <cell r="C432" t="str">
            <v>184416</v>
          </cell>
          <cell r="E432">
            <v>0</v>
          </cell>
        </row>
        <row r="433">
          <cell r="A433" t="str">
            <v>GL001</v>
          </cell>
          <cell r="C433" t="str">
            <v>184417</v>
          </cell>
          <cell r="E433">
            <v>0</v>
          </cell>
        </row>
        <row r="434">
          <cell r="A434" t="str">
            <v>GL001</v>
          </cell>
          <cell r="C434" t="str">
            <v>184420</v>
          </cell>
          <cell r="E434">
            <v>0</v>
          </cell>
        </row>
        <row r="435">
          <cell r="A435" t="str">
            <v>GL001</v>
          </cell>
          <cell r="C435" t="str">
            <v>184421</v>
          </cell>
          <cell r="E435">
            <v>0</v>
          </cell>
        </row>
        <row r="436">
          <cell r="A436" t="str">
            <v>GL001</v>
          </cell>
          <cell r="C436" t="str">
            <v>184422</v>
          </cell>
          <cell r="E436">
            <v>0</v>
          </cell>
        </row>
        <row r="437">
          <cell r="A437" t="str">
            <v>GL001</v>
          </cell>
          <cell r="C437" t="str">
            <v>184490</v>
          </cell>
          <cell r="E437">
            <v>0</v>
          </cell>
        </row>
        <row r="438">
          <cell r="A438" t="str">
            <v>GL001</v>
          </cell>
          <cell r="C438" t="str">
            <v>184491</v>
          </cell>
          <cell r="E438">
            <v>0</v>
          </cell>
        </row>
        <row r="439">
          <cell r="A439" t="str">
            <v>GL001</v>
          </cell>
          <cell r="C439" t="str">
            <v>184492</v>
          </cell>
          <cell r="E439">
            <v>0</v>
          </cell>
        </row>
        <row r="440">
          <cell r="A440" t="str">
            <v>GL001</v>
          </cell>
          <cell r="C440" t="str">
            <v>184493</v>
          </cell>
          <cell r="E440">
            <v>0</v>
          </cell>
        </row>
        <row r="441">
          <cell r="A441" t="str">
            <v>GL001</v>
          </cell>
          <cell r="C441" t="str">
            <v>184494</v>
          </cell>
          <cell r="E441">
            <v>0</v>
          </cell>
        </row>
        <row r="442">
          <cell r="A442" t="str">
            <v>GL001</v>
          </cell>
          <cell r="C442" t="str">
            <v>184500</v>
          </cell>
          <cell r="E442">
            <v>0</v>
          </cell>
        </row>
        <row r="443">
          <cell r="A443" t="str">
            <v>GL001</v>
          </cell>
          <cell r="C443" t="str">
            <v>184510</v>
          </cell>
          <cell r="E443">
            <v>0</v>
          </cell>
        </row>
        <row r="444">
          <cell r="A444" t="str">
            <v>GL001</v>
          </cell>
          <cell r="C444" t="str">
            <v>184519</v>
          </cell>
          <cell r="E444">
            <v>87.14</v>
          </cell>
        </row>
        <row r="445">
          <cell r="A445" t="str">
            <v>GL001</v>
          </cell>
          <cell r="C445" t="str">
            <v>184523</v>
          </cell>
          <cell r="E445">
            <v>0</v>
          </cell>
        </row>
        <row r="446">
          <cell r="A446" t="str">
            <v>GL001</v>
          </cell>
          <cell r="C446" t="str">
            <v>184531</v>
          </cell>
          <cell r="E446">
            <v>0</v>
          </cell>
        </row>
        <row r="447">
          <cell r="A447" t="str">
            <v>GL001</v>
          </cell>
          <cell r="C447" t="str">
            <v>184542</v>
          </cell>
          <cell r="E447">
            <v>17.5</v>
          </cell>
        </row>
        <row r="448">
          <cell r="A448" t="str">
            <v>GL001</v>
          </cell>
          <cell r="C448" t="str">
            <v>184543</v>
          </cell>
          <cell r="E448">
            <v>0</v>
          </cell>
        </row>
        <row r="449">
          <cell r="A449" t="str">
            <v>GL001</v>
          </cell>
          <cell r="C449" t="str">
            <v>184620</v>
          </cell>
          <cell r="E449">
            <v>158880.54999999999</v>
          </cell>
        </row>
        <row r="450">
          <cell r="A450" t="str">
            <v>GL001</v>
          </cell>
          <cell r="C450" t="str">
            <v>184621</v>
          </cell>
          <cell r="E450">
            <v>734.76</v>
          </cell>
        </row>
        <row r="451">
          <cell r="A451" t="str">
            <v>GL001</v>
          </cell>
          <cell r="C451" t="str">
            <v>184622</v>
          </cell>
          <cell r="E451">
            <v>939.37</v>
          </cell>
        </row>
        <row r="452">
          <cell r="A452" t="str">
            <v>GL001</v>
          </cell>
          <cell r="C452" t="str">
            <v>184630</v>
          </cell>
          <cell r="E452">
            <v>7617.76</v>
          </cell>
        </row>
        <row r="453">
          <cell r="A453" t="str">
            <v>GL001</v>
          </cell>
          <cell r="C453" t="str">
            <v>184661</v>
          </cell>
          <cell r="E453">
            <v>0</v>
          </cell>
        </row>
        <row r="454">
          <cell r="A454" t="str">
            <v>GL001</v>
          </cell>
          <cell r="C454" t="str">
            <v>184810</v>
          </cell>
          <cell r="E454">
            <v>4179.01</v>
          </cell>
        </row>
        <row r="455">
          <cell r="A455" t="str">
            <v>GL001</v>
          </cell>
          <cell r="C455" t="str">
            <v>184890</v>
          </cell>
          <cell r="E455">
            <v>0</v>
          </cell>
        </row>
        <row r="456">
          <cell r="A456" t="str">
            <v>GL001</v>
          </cell>
          <cell r="C456" t="str">
            <v>184915</v>
          </cell>
          <cell r="E456">
            <v>8796.2000000000007</v>
          </cell>
        </row>
        <row r="457">
          <cell r="A457" t="str">
            <v>GL001</v>
          </cell>
          <cell r="C457" t="str">
            <v>186038</v>
          </cell>
          <cell r="E457">
            <v>0</v>
          </cell>
        </row>
        <row r="458">
          <cell r="A458" t="str">
            <v>GL001</v>
          </cell>
          <cell r="C458" t="str">
            <v>186100</v>
          </cell>
          <cell r="E458">
            <v>0</v>
          </cell>
        </row>
        <row r="459">
          <cell r="A459" t="str">
            <v>GL001</v>
          </cell>
          <cell r="C459" t="str">
            <v>186174</v>
          </cell>
          <cell r="E459">
            <v>0</v>
          </cell>
        </row>
        <row r="460">
          <cell r="A460" t="str">
            <v>GL001</v>
          </cell>
          <cell r="C460" t="str">
            <v>186200</v>
          </cell>
          <cell r="E460">
            <v>0</v>
          </cell>
        </row>
        <row r="461">
          <cell r="A461" t="str">
            <v>GL001</v>
          </cell>
          <cell r="C461" t="str">
            <v>186210</v>
          </cell>
          <cell r="E461">
            <v>43307.3</v>
          </cell>
        </row>
        <row r="462">
          <cell r="A462" t="str">
            <v>GL001</v>
          </cell>
          <cell r="C462" t="str">
            <v>186211</v>
          </cell>
          <cell r="E462">
            <v>0</v>
          </cell>
        </row>
        <row r="463">
          <cell r="A463" t="str">
            <v>GL001</v>
          </cell>
          <cell r="C463" t="str">
            <v>186212</v>
          </cell>
          <cell r="E463">
            <v>0</v>
          </cell>
        </row>
        <row r="464">
          <cell r="A464" t="str">
            <v>GL001</v>
          </cell>
          <cell r="C464" t="str">
            <v>186213</v>
          </cell>
          <cell r="E464">
            <v>378869.34</v>
          </cell>
        </row>
        <row r="465">
          <cell r="A465" t="str">
            <v>GL001</v>
          </cell>
          <cell r="C465" t="str">
            <v>186214</v>
          </cell>
          <cell r="E465">
            <v>704539.08</v>
          </cell>
        </row>
        <row r="466">
          <cell r="A466" t="str">
            <v>GL001</v>
          </cell>
          <cell r="C466" t="str">
            <v>186300</v>
          </cell>
          <cell r="E466">
            <v>0</v>
          </cell>
        </row>
        <row r="467">
          <cell r="A467" t="str">
            <v>GL001</v>
          </cell>
          <cell r="C467" t="str">
            <v>186520</v>
          </cell>
          <cell r="E467">
            <v>0</v>
          </cell>
        </row>
        <row r="468">
          <cell r="A468" t="str">
            <v>GL001</v>
          </cell>
          <cell r="C468" t="str">
            <v>186720</v>
          </cell>
          <cell r="E468">
            <v>0</v>
          </cell>
        </row>
        <row r="469">
          <cell r="A469" t="str">
            <v>GL001</v>
          </cell>
          <cell r="C469" t="str">
            <v>186730</v>
          </cell>
          <cell r="E469">
            <v>34.99</v>
          </cell>
        </row>
        <row r="470">
          <cell r="A470" t="str">
            <v>GL001</v>
          </cell>
          <cell r="C470" t="str">
            <v>186740</v>
          </cell>
          <cell r="E470">
            <v>0</v>
          </cell>
        </row>
        <row r="471">
          <cell r="A471" t="str">
            <v>GL001</v>
          </cell>
          <cell r="C471" t="str">
            <v>186750</v>
          </cell>
          <cell r="E471">
            <v>0</v>
          </cell>
        </row>
        <row r="472">
          <cell r="A472" t="str">
            <v>GL001</v>
          </cell>
          <cell r="C472" t="str">
            <v>186811</v>
          </cell>
          <cell r="E472">
            <v>2112.9899999999998</v>
          </cell>
        </row>
        <row r="473">
          <cell r="A473" t="str">
            <v>GL001</v>
          </cell>
          <cell r="C473" t="str">
            <v>186812</v>
          </cell>
          <cell r="E473">
            <v>45584.42</v>
          </cell>
        </row>
        <row r="474">
          <cell r="A474" t="str">
            <v>GL001</v>
          </cell>
          <cell r="C474" t="str">
            <v>186813</v>
          </cell>
          <cell r="E474">
            <v>237346.02</v>
          </cell>
        </row>
        <row r="475">
          <cell r="A475" t="str">
            <v>GL001</v>
          </cell>
          <cell r="C475" t="str">
            <v>186814</v>
          </cell>
          <cell r="E475">
            <v>406031.39</v>
          </cell>
        </row>
        <row r="476">
          <cell r="A476" t="str">
            <v>GL001</v>
          </cell>
          <cell r="C476" t="str">
            <v>186815</v>
          </cell>
          <cell r="E476">
            <v>0</v>
          </cell>
        </row>
        <row r="477">
          <cell r="A477" t="str">
            <v>GL001</v>
          </cell>
          <cell r="C477" t="str">
            <v>186840</v>
          </cell>
          <cell r="E477">
            <v>0</v>
          </cell>
        </row>
        <row r="478">
          <cell r="A478" t="str">
            <v>GL001</v>
          </cell>
          <cell r="C478" t="str">
            <v>186841</v>
          </cell>
          <cell r="E478">
            <v>0</v>
          </cell>
        </row>
        <row r="479">
          <cell r="A479" t="str">
            <v>GL001</v>
          </cell>
          <cell r="C479" t="str">
            <v>186850</v>
          </cell>
          <cell r="E479">
            <v>0</v>
          </cell>
        </row>
        <row r="480">
          <cell r="A480" t="str">
            <v>GL001</v>
          </cell>
          <cell r="C480" t="str">
            <v>186940</v>
          </cell>
          <cell r="E480">
            <v>119855.94</v>
          </cell>
        </row>
        <row r="481">
          <cell r="A481" t="str">
            <v>GL001</v>
          </cell>
          <cell r="C481" t="str">
            <v>186941</v>
          </cell>
          <cell r="E481">
            <v>0</v>
          </cell>
        </row>
        <row r="482">
          <cell r="A482" t="str">
            <v>GL001</v>
          </cell>
          <cell r="C482" t="str">
            <v>186942</v>
          </cell>
          <cell r="E482">
            <v>0</v>
          </cell>
        </row>
        <row r="483">
          <cell r="A483" t="str">
            <v>GL001</v>
          </cell>
          <cell r="C483" t="str">
            <v>186943</v>
          </cell>
          <cell r="E483">
            <v>0</v>
          </cell>
        </row>
        <row r="484">
          <cell r="A484" t="str">
            <v>GL001</v>
          </cell>
          <cell r="C484" t="str">
            <v>186945</v>
          </cell>
          <cell r="E484">
            <v>3025.26</v>
          </cell>
        </row>
        <row r="485">
          <cell r="A485" t="str">
            <v>GL001</v>
          </cell>
          <cell r="C485" t="str">
            <v>186960</v>
          </cell>
          <cell r="E485">
            <v>0</v>
          </cell>
        </row>
        <row r="486">
          <cell r="A486" t="str">
            <v>GL001</v>
          </cell>
          <cell r="C486" t="str">
            <v>186970</v>
          </cell>
          <cell r="E486">
            <v>0</v>
          </cell>
        </row>
        <row r="487">
          <cell r="A487" t="str">
            <v>GL001</v>
          </cell>
          <cell r="C487" t="str">
            <v>186971</v>
          </cell>
          <cell r="E487">
            <v>0</v>
          </cell>
        </row>
        <row r="488">
          <cell r="A488" t="str">
            <v>GL001</v>
          </cell>
          <cell r="C488" t="str">
            <v>186990</v>
          </cell>
          <cell r="E488">
            <v>0</v>
          </cell>
        </row>
        <row r="489">
          <cell r="A489" t="str">
            <v>GL001</v>
          </cell>
          <cell r="C489" t="str">
            <v>188000</v>
          </cell>
          <cell r="E489">
            <v>0</v>
          </cell>
        </row>
        <row r="490">
          <cell r="A490" t="str">
            <v>GL001</v>
          </cell>
          <cell r="C490" t="str">
            <v>189100</v>
          </cell>
          <cell r="E490">
            <v>343590.82</v>
          </cell>
        </row>
        <row r="491">
          <cell r="A491" t="str">
            <v>GL001</v>
          </cell>
          <cell r="C491" t="str">
            <v>189101</v>
          </cell>
          <cell r="E491">
            <v>0</v>
          </cell>
        </row>
        <row r="492">
          <cell r="A492" t="str">
            <v>GL001</v>
          </cell>
          <cell r="C492" t="str">
            <v>189102</v>
          </cell>
          <cell r="E492">
            <v>1069791.51</v>
          </cell>
        </row>
        <row r="493">
          <cell r="A493" t="str">
            <v>GL001</v>
          </cell>
          <cell r="C493" t="str">
            <v>189103</v>
          </cell>
          <cell r="E493">
            <v>58813.49</v>
          </cell>
        </row>
        <row r="494">
          <cell r="A494" t="str">
            <v>GL001</v>
          </cell>
          <cell r="C494" t="str">
            <v>189104</v>
          </cell>
          <cell r="E494">
            <v>395118.79</v>
          </cell>
        </row>
        <row r="495">
          <cell r="A495" t="str">
            <v>GL001</v>
          </cell>
          <cell r="C495" t="str">
            <v>189105</v>
          </cell>
          <cell r="E495">
            <v>844901.52</v>
          </cell>
        </row>
        <row r="496">
          <cell r="A496" t="str">
            <v>GL001</v>
          </cell>
          <cell r="C496" t="str">
            <v>189106</v>
          </cell>
          <cell r="E496">
            <v>23300.31</v>
          </cell>
        </row>
        <row r="497">
          <cell r="A497" t="str">
            <v>GL001</v>
          </cell>
          <cell r="C497" t="str">
            <v>189107</v>
          </cell>
          <cell r="E497">
            <v>33940.870000000003</v>
          </cell>
        </row>
        <row r="498">
          <cell r="A498" t="str">
            <v>GL001</v>
          </cell>
          <cell r="C498" t="str">
            <v>189108</v>
          </cell>
          <cell r="E498">
            <v>1243024.5900000001</v>
          </cell>
        </row>
        <row r="499">
          <cell r="A499" t="str">
            <v>GL001</v>
          </cell>
          <cell r="C499" t="str">
            <v>189550</v>
          </cell>
          <cell r="E499">
            <v>306806.45</v>
          </cell>
        </row>
        <row r="500">
          <cell r="A500" t="str">
            <v>GL001</v>
          </cell>
          <cell r="C500" t="str">
            <v>189700</v>
          </cell>
          <cell r="E500">
            <v>844935.7</v>
          </cell>
        </row>
        <row r="501">
          <cell r="A501" t="str">
            <v>GL001</v>
          </cell>
          <cell r="C501" t="str">
            <v>189800</v>
          </cell>
          <cell r="E501">
            <v>1379322.1</v>
          </cell>
        </row>
        <row r="502">
          <cell r="A502" t="str">
            <v>GL001</v>
          </cell>
          <cell r="C502" t="str">
            <v>189803</v>
          </cell>
          <cell r="E502">
            <v>784591.88</v>
          </cell>
        </row>
        <row r="503">
          <cell r="A503" t="str">
            <v>GL001</v>
          </cell>
          <cell r="C503" t="str">
            <v>189900</v>
          </cell>
          <cell r="E503">
            <v>8681.5300000000007</v>
          </cell>
        </row>
        <row r="504">
          <cell r="A504" t="str">
            <v>GL001</v>
          </cell>
          <cell r="C504" t="str">
            <v>189910</v>
          </cell>
          <cell r="E504">
            <v>14650.96</v>
          </cell>
        </row>
        <row r="505">
          <cell r="A505" t="str">
            <v>GL001</v>
          </cell>
          <cell r="C505" t="str">
            <v>189920</v>
          </cell>
          <cell r="E505">
            <v>1032755.13</v>
          </cell>
        </row>
        <row r="506">
          <cell r="A506" t="str">
            <v>GL001</v>
          </cell>
          <cell r="C506" t="str">
            <v>190112</v>
          </cell>
          <cell r="E506">
            <v>-3531404</v>
          </cell>
        </row>
        <row r="507">
          <cell r="A507" t="str">
            <v>GL001</v>
          </cell>
          <cell r="C507" t="str">
            <v>190113</v>
          </cell>
          <cell r="E507">
            <v>1808481.92</v>
          </cell>
        </row>
        <row r="508">
          <cell r="A508" t="str">
            <v>GL001</v>
          </cell>
          <cell r="C508" t="str">
            <v>190114</v>
          </cell>
          <cell r="E508">
            <v>5337356.6900000004</v>
          </cell>
        </row>
        <row r="509">
          <cell r="A509" t="str">
            <v>GL001</v>
          </cell>
          <cell r="C509" t="str">
            <v>190122</v>
          </cell>
          <cell r="E509">
            <v>2459</v>
          </cell>
        </row>
        <row r="510">
          <cell r="A510" t="str">
            <v>GL001</v>
          </cell>
          <cell r="C510" t="str">
            <v>190123</v>
          </cell>
          <cell r="E510">
            <v>717571.28</v>
          </cell>
        </row>
        <row r="511">
          <cell r="A511" t="str">
            <v>GL001</v>
          </cell>
          <cell r="C511" t="str">
            <v>190124</v>
          </cell>
          <cell r="E511">
            <v>-4604536.88</v>
          </cell>
        </row>
        <row r="512">
          <cell r="A512" t="str">
            <v>GL001</v>
          </cell>
          <cell r="C512" t="str">
            <v>190125</v>
          </cell>
          <cell r="E512">
            <v>707127.21</v>
          </cell>
        </row>
        <row r="513">
          <cell r="A513" t="str">
            <v>GL001</v>
          </cell>
          <cell r="C513" t="str">
            <v>190211</v>
          </cell>
          <cell r="E513">
            <v>1339583.78</v>
          </cell>
        </row>
        <row r="514">
          <cell r="A514" t="str">
            <v>GL001</v>
          </cell>
          <cell r="C514" t="str">
            <v>190230</v>
          </cell>
          <cell r="E514">
            <v>5173890.58</v>
          </cell>
        </row>
        <row r="515">
          <cell r="A515" t="str">
            <v>GL001</v>
          </cell>
          <cell r="C515" t="str">
            <v>190260</v>
          </cell>
          <cell r="E515">
            <v>123700.28</v>
          </cell>
        </row>
        <row r="516">
          <cell r="A516" t="str">
            <v>GL001</v>
          </cell>
          <cell r="C516" t="str">
            <v>190310</v>
          </cell>
          <cell r="E516">
            <v>7085297.0800000001</v>
          </cell>
        </row>
        <row r="517">
          <cell r="A517" t="str">
            <v>GL001</v>
          </cell>
          <cell r="C517" t="str">
            <v>190320</v>
          </cell>
          <cell r="E517">
            <v>61218283.210000001</v>
          </cell>
        </row>
        <row r="518">
          <cell r="A518" t="str">
            <v>GL001</v>
          </cell>
          <cell r="C518" t="str">
            <v>190330</v>
          </cell>
          <cell r="E518">
            <v>-419710.69</v>
          </cell>
        </row>
        <row r="519">
          <cell r="A519" t="str">
            <v>GL001</v>
          </cell>
          <cell r="C519" t="str">
            <v>190331</v>
          </cell>
          <cell r="E519">
            <v>-4950348.09</v>
          </cell>
        </row>
        <row r="520">
          <cell r="A520" t="str">
            <v>GL001</v>
          </cell>
          <cell r="C520" t="str">
            <v>190340</v>
          </cell>
          <cell r="E520">
            <v>11845737.369999999</v>
          </cell>
        </row>
        <row r="521">
          <cell r="A521" t="str">
            <v>GL001</v>
          </cell>
          <cell r="C521" t="str">
            <v>190350</v>
          </cell>
          <cell r="E521">
            <v>637414</v>
          </cell>
        </row>
        <row r="522">
          <cell r="A522" t="str">
            <v>GL001</v>
          </cell>
          <cell r="C522" t="str">
            <v>190356</v>
          </cell>
          <cell r="E522">
            <v>15457806</v>
          </cell>
        </row>
        <row r="523">
          <cell r="A523" t="str">
            <v>GL001</v>
          </cell>
          <cell r="C523" t="str">
            <v>190410</v>
          </cell>
          <cell r="E523">
            <v>163427.12</v>
          </cell>
        </row>
        <row r="524">
          <cell r="A524" t="str">
            <v>GL001</v>
          </cell>
          <cell r="C524" t="str">
            <v>190420</v>
          </cell>
          <cell r="E524">
            <v>131236.07999999999</v>
          </cell>
        </row>
        <row r="525">
          <cell r="A525" t="str">
            <v>GL001</v>
          </cell>
          <cell r="C525" t="str">
            <v>190430</v>
          </cell>
          <cell r="E525">
            <v>1596732.16</v>
          </cell>
        </row>
        <row r="526">
          <cell r="A526" t="str">
            <v>GL001</v>
          </cell>
          <cell r="C526" t="str">
            <v>190440</v>
          </cell>
          <cell r="E526">
            <v>72270.350000000006</v>
          </cell>
        </row>
        <row r="527">
          <cell r="A527" t="str">
            <v>GL001</v>
          </cell>
          <cell r="C527" t="str">
            <v>190450</v>
          </cell>
          <cell r="E527">
            <v>445961.41</v>
          </cell>
        </row>
        <row r="528">
          <cell r="A528" t="str">
            <v>GL001</v>
          </cell>
          <cell r="C528" t="str">
            <v>201000</v>
          </cell>
          <cell r="E528">
            <v>-43993363</v>
          </cell>
        </row>
        <row r="529">
          <cell r="A529" t="str">
            <v>GL001</v>
          </cell>
          <cell r="C529" t="str">
            <v>201100</v>
          </cell>
          <cell r="E529">
            <v>0</v>
          </cell>
        </row>
        <row r="530">
          <cell r="A530" t="str">
            <v>GL001</v>
          </cell>
          <cell r="C530" t="str">
            <v>201999</v>
          </cell>
          <cell r="E530">
            <v>0</v>
          </cell>
        </row>
        <row r="531">
          <cell r="A531" t="str">
            <v>GL001</v>
          </cell>
          <cell r="C531" t="str">
            <v>204900</v>
          </cell>
          <cell r="E531">
            <v>0</v>
          </cell>
        </row>
        <row r="532">
          <cell r="A532" t="str">
            <v>GL001</v>
          </cell>
          <cell r="C532" t="str">
            <v>204999</v>
          </cell>
          <cell r="E532">
            <v>0</v>
          </cell>
        </row>
        <row r="533">
          <cell r="A533" t="str">
            <v>GL001</v>
          </cell>
          <cell r="C533" t="str">
            <v>207100</v>
          </cell>
          <cell r="E533">
            <v>-684085854.10000002</v>
          </cell>
        </row>
        <row r="534">
          <cell r="A534" t="str">
            <v>GL001</v>
          </cell>
          <cell r="C534" t="str">
            <v>211000</v>
          </cell>
          <cell r="E534">
            <v>-719082.92</v>
          </cell>
        </row>
        <row r="535">
          <cell r="A535" t="str">
            <v>GL001</v>
          </cell>
          <cell r="C535" t="str">
            <v>211100</v>
          </cell>
          <cell r="E535">
            <v>0</v>
          </cell>
        </row>
        <row r="536">
          <cell r="A536" t="str">
            <v>GL001</v>
          </cell>
          <cell r="C536" t="str">
            <v>211101</v>
          </cell>
          <cell r="E536">
            <v>0</v>
          </cell>
        </row>
        <row r="537">
          <cell r="A537" t="str">
            <v>GL001</v>
          </cell>
          <cell r="C537" t="str">
            <v>211102</v>
          </cell>
          <cell r="E537">
            <v>-147852</v>
          </cell>
        </row>
        <row r="538">
          <cell r="A538" t="str">
            <v>GL001</v>
          </cell>
          <cell r="C538" t="str">
            <v>211111</v>
          </cell>
          <cell r="E538">
            <v>0</v>
          </cell>
        </row>
        <row r="539">
          <cell r="A539" t="str">
            <v>GL001</v>
          </cell>
          <cell r="C539" t="str">
            <v>211990</v>
          </cell>
          <cell r="E539">
            <v>0</v>
          </cell>
        </row>
        <row r="540">
          <cell r="A540" t="str">
            <v>GL001</v>
          </cell>
          <cell r="C540" t="str">
            <v>212100</v>
          </cell>
          <cell r="E540">
            <v>0</v>
          </cell>
        </row>
        <row r="541">
          <cell r="A541" t="str">
            <v>GL001</v>
          </cell>
          <cell r="C541" t="str">
            <v>214100</v>
          </cell>
          <cell r="E541">
            <v>21935000.210000001</v>
          </cell>
        </row>
        <row r="542">
          <cell r="A542" t="str">
            <v>GL001</v>
          </cell>
          <cell r="C542" t="str">
            <v>214210</v>
          </cell>
          <cell r="E542">
            <v>0</v>
          </cell>
        </row>
        <row r="543">
          <cell r="A543" t="str">
            <v>GL001</v>
          </cell>
          <cell r="C543" t="str">
            <v>214220</v>
          </cell>
          <cell r="E543">
            <v>0</v>
          </cell>
        </row>
        <row r="544">
          <cell r="A544" t="str">
            <v>GL001</v>
          </cell>
          <cell r="C544" t="str">
            <v>215100</v>
          </cell>
          <cell r="E544">
            <v>-406223.24</v>
          </cell>
        </row>
        <row r="545">
          <cell r="A545" t="str">
            <v>GL001</v>
          </cell>
          <cell r="C545" t="str">
            <v>216000</v>
          </cell>
          <cell r="E545">
            <v>-101855876.31999999</v>
          </cell>
        </row>
        <row r="546">
          <cell r="A546" t="str">
            <v>GL001</v>
          </cell>
          <cell r="C546" t="str">
            <v>216001</v>
          </cell>
          <cell r="E546">
            <v>8437629.7200000007</v>
          </cell>
        </row>
        <row r="547">
          <cell r="A547" t="str">
            <v>GL001</v>
          </cell>
          <cell r="C547" t="str">
            <v>216002</v>
          </cell>
          <cell r="E547">
            <v>32000000</v>
          </cell>
        </row>
        <row r="548">
          <cell r="A548" t="str">
            <v>GL001</v>
          </cell>
          <cell r="C548" t="str">
            <v>216100</v>
          </cell>
          <cell r="E548">
            <v>0</v>
          </cell>
        </row>
        <row r="549">
          <cell r="A549" t="str">
            <v>GL001</v>
          </cell>
          <cell r="C549" t="str">
            <v>219100</v>
          </cell>
          <cell r="E549">
            <v>0</v>
          </cell>
        </row>
        <row r="550">
          <cell r="A550" t="str">
            <v>GL001</v>
          </cell>
          <cell r="C550" t="str">
            <v>220010</v>
          </cell>
          <cell r="E550">
            <v>158632.07999999999</v>
          </cell>
        </row>
        <row r="551">
          <cell r="A551" t="str">
            <v>GL001</v>
          </cell>
          <cell r="C551" t="str">
            <v>221002</v>
          </cell>
          <cell r="E551">
            <v>0</v>
          </cell>
        </row>
        <row r="552">
          <cell r="A552" t="str">
            <v>GL001</v>
          </cell>
          <cell r="C552" t="str">
            <v>221011</v>
          </cell>
          <cell r="E552">
            <v>0</v>
          </cell>
        </row>
        <row r="553">
          <cell r="A553" t="str">
            <v>GL001</v>
          </cell>
          <cell r="C553" t="str">
            <v>221400</v>
          </cell>
          <cell r="E553">
            <v>-90000000</v>
          </cell>
        </row>
        <row r="554">
          <cell r="A554" t="str">
            <v>GL001</v>
          </cell>
          <cell r="C554" t="str">
            <v>221500</v>
          </cell>
          <cell r="E554">
            <v>-100000000</v>
          </cell>
        </row>
        <row r="555">
          <cell r="A555" t="str">
            <v>GL001</v>
          </cell>
          <cell r="C555" t="str">
            <v>221801</v>
          </cell>
          <cell r="E555">
            <v>-80000000</v>
          </cell>
        </row>
        <row r="556">
          <cell r="A556" t="str">
            <v>GL001</v>
          </cell>
          <cell r="C556" t="str">
            <v>221802</v>
          </cell>
          <cell r="E556">
            <v>0</v>
          </cell>
        </row>
        <row r="557">
          <cell r="A557" t="str">
            <v>GL001</v>
          </cell>
          <cell r="C557" t="str">
            <v>221803</v>
          </cell>
          <cell r="E557">
            <v>-50000000</v>
          </cell>
        </row>
        <row r="558">
          <cell r="A558" t="str">
            <v>GL001</v>
          </cell>
          <cell r="C558" t="str">
            <v>221804</v>
          </cell>
          <cell r="E558">
            <v>-88000000</v>
          </cell>
        </row>
        <row r="559">
          <cell r="A559" t="str">
            <v>GL001</v>
          </cell>
          <cell r="C559" t="str">
            <v>221805</v>
          </cell>
          <cell r="E559">
            <v>-30000000</v>
          </cell>
        </row>
        <row r="560">
          <cell r="A560" t="str">
            <v>GL001</v>
          </cell>
          <cell r="C560" t="str">
            <v>221806</v>
          </cell>
          <cell r="E560">
            <v>-120000000</v>
          </cell>
        </row>
        <row r="561">
          <cell r="A561" t="str">
            <v>GL001</v>
          </cell>
          <cell r="C561" t="str">
            <v>221807</v>
          </cell>
          <cell r="E561">
            <v>-60000000</v>
          </cell>
        </row>
        <row r="562">
          <cell r="A562" t="str">
            <v>GL001</v>
          </cell>
          <cell r="C562" t="str">
            <v>221808</v>
          </cell>
          <cell r="E562">
            <v>-60000000</v>
          </cell>
        </row>
        <row r="563">
          <cell r="A563" t="str">
            <v>GL001</v>
          </cell>
          <cell r="C563" t="str">
            <v>223100</v>
          </cell>
          <cell r="E563">
            <v>0</v>
          </cell>
        </row>
        <row r="564">
          <cell r="A564" t="str">
            <v>GL001</v>
          </cell>
          <cell r="C564" t="str">
            <v>224080</v>
          </cell>
          <cell r="E564">
            <v>0</v>
          </cell>
        </row>
        <row r="565">
          <cell r="A565" t="str">
            <v>GL001</v>
          </cell>
          <cell r="C565" t="str">
            <v>224102</v>
          </cell>
          <cell r="E565">
            <v>-62000000</v>
          </cell>
        </row>
        <row r="566">
          <cell r="A566" t="str">
            <v>GL001</v>
          </cell>
          <cell r="C566" t="str">
            <v>224103</v>
          </cell>
          <cell r="E566">
            <v>-40000000</v>
          </cell>
        </row>
        <row r="567">
          <cell r="A567" t="str">
            <v>GL001</v>
          </cell>
          <cell r="C567" t="str">
            <v>224180</v>
          </cell>
          <cell r="E567">
            <v>0</v>
          </cell>
        </row>
        <row r="568">
          <cell r="A568" t="str">
            <v>GL001</v>
          </cell>
          <cell r="C568" t="str">
            <v>226101</v>
          </cell>
          <cell r="E568">
            <v>0</v>
          </cell>
        </row>
        <row r="569">
          <cell r="A569" t="str">
            <v>GL001</v>
          </cell>
          <cell r="C569" t="str">
            <v>226102</v>
          </cell>
          <cell r="E569">
            <v>127290.2</v>
          </cell>
        </row>
        <row r="570">
          <cell r="A570" t="str">
            <v>GL001</v>
          </cell>
          <cell r="C570" t="str">
            <v>226103</v>
          </cell>
          <cell r="E570">
            <v>127722.39</v>
          </cell>
        </row>
        <row r="571">
          <cell r="A571" t="str">
            <v>GL001</v>
          </cell>
          <cell r="C571" t="str">
            <v>226260</v>
          </cell>
          <cell r="E571">
            <v>0</v>
          </cell>
        </row>
        <row r="572">
          <cell r="A572" t="str">
            <v>GL001</v>
          </cell>
          <cell r="C572" t="str">
            <v>226300</v>
          </cell>
          <cell r="E572">
            <v>0</v>
          </cell>
        </row>
        <row r="573">
          <cell r="A573" t="str">
            <v>GL001</v>
          </cell>
          <cell r="C573" t="str">
            <v>226400</v>
          </cell>
          <cell r="E573">
            <v>1680</v>
          </cell>
        </row>
        <row r="574">
          <cell r="A574" t="str">
            <v>GL001</v>
          </cell>
          <cell r="C574" t="str">
            <v>226500</v>
          </cell>
          <cell r="E574">
            <v>49933.64</v>
          </cell>
        </row>
        <row r="575">
          <cell r="A575" t="str">
            <v>GL001</v>
          </cell>
          <cell r="C575" t="str">
            <v>226801</v>
          </cell>
          <cell r="E575">
            <v>107844.3</v>
          </cell>
        </row>
        <row r="576">
          <cell r="A576" t="str">
            <v>GL001</v>
          </cell>
          <cell r="C576" t="str">
            <v>226803</v>
          </cell>
          <cell r="E576">
            <v>114046.13</v>
          </cell>
        </row>
        <row r="577">
          <cell r="A577" t="str">
            <v>GL001</v>
          </cell>
          <cell r="C577" t="str">
            <v>227000</v>
          </cell>
          <cell r="E577">
            <v>-2838491.95</v>
          </cell>
        </row>
        <row r="578">
          <cell r="A578" t="str">
            <v>GL001</v>
          </cell>
          <cell r="C578" t="str">
            <v>228045</v>
          </cell>
          <cell r="E578">
            <v>0</v>
          </cell>
        </row>
        <row r="579">
          <cell r="A579" t="str">
            <v>GL001</v>
          </cell>
          <cell r="C579" t="str">
            <v>228210</v>
          </cell>
          <cell r="E579">
            <v>0</v>
          </cell>
        </row>
        <row r="580">
          <cell r="A580" t="str">
            <v>GL001</v>
          </cell>
          <cell r="C580" t="str">
            <v>228220</v>
          </cell>
          <cell r="E580">
            <v>-4748489.6100000003</v>
          </cell>
        </row>
        <row r="581">
          <cell r="A581" t="str">
            <v>GL001</v>
          </cell>
          <cell r="C581" t="str">
            <v>228310</v>
          </cell>
          <cell r="E581">
            <v>-4184645</v>
          </cell>
        </row>
        <row r="582">
          <cell r="A582" t="str">
            <v>GL001</v>
          </cell>
          <cell r="C582" t="str">
            <v>228311</v>
          </cell>
          <cell r="E582">
            <v>-41010799.5</v>
          </cell>
        </row>
        <row r="583">
          <cell r="A583" t="str">
            <v>GL001</v>
          </cell>
          <cell r="C583" t="str">
            <v>228313</v>
          </cell>
          <cell r="E583">
            <v>-15091135.689999999</v>
          </cell>
        </row>
        <row r="584">
          <cell r="A584" t="str">
            <v>GL001</v>
          </cell>
          <cell r="C584" t="str">
            <v>228314</v>
          </cell>
          <cell r="E584">
            <v>-8695976</v>
          </cell>
        </row>
        <row r="585">
          <cell r="A585" t="str">
            <v>GL001</v>
          </cell>
          <cell r="C585" t="str">
            <v>228320</v>
          </cell>
          <cell r="E585">
            <v>0</v>
          </cell>
        </row>
        <row r="586">
          <cell r="A586" t="str">
            <v>GL001</v>
          </cell>
          <cell r="C586" t="str">
            <v>229103</v>
          </cell>
          <cell r="E586">
            <v>0</v>
          </cell>
        </row>
        <row r="587">
          <cell r="A587" t="str">
            <v>GL001</v>
          </cell>
          <cell r="C587" t="str">
            <v>229105</v>
          </cell>
          <cell r="E587">
            <v>-160218</v>
          </cell>
        </row>
        <row r="588">
          <cell r="A588" t="str">
            <v>GL001</v>
          </cell>
          <cell r="C588" t="str">
            <v>229112</v>
          </cell>
          <cell r="E588">
            <v>0</v>
          </cell>
        </row>
        <row r="589">
          <cell r="A589" t="str">
            <v>GL001</v>
          </cell>
          <cell r="C589" t="str">
            <v>230100</v>
          </cell>
          <cell r="E589">
            <v>-21286536.239999998</v>
          </cell>
        </row>
        <row r="590">
          <cell r="A590" t="str">
            <v>GL001</v>
          </cell>
          <cell r="C590" t="str">
            <v>231000</v>
          </cell>
          <cell r="E590">
            <v>-5575000</v>
          </cell>
        </row>
        <row r="591">
          <cell r="A591" t="str">
            <v>GL001</v>
          </cell>
          <cell r="C591" t="str">
            <v>231100</v>
          </cell>
          <cell r="E591">
            <v>0</v>
          </cell>
        </row>
        <row r="592">
          <cell r="A592" t="str">
            <v>GL001</v>
          </cell>
          <cell r="C592" t="str">
            <v>232008</v>
          </cell>
          <cell r="E592">
            <v>0</v>
          </cell>
        </row>
        <row r="593">
          <cell r="A593" t="str">
            <v>GL001</v>
          </cell>
          <cell r="C593" t="str">
            <v>232010</v>
          </cell>
          <cell r="E593">
            <v>-7228054.7999999998</v>
          </cell>
        </row>
        <row r="594">
          <cell r="A594" t="str">
            <v>GL001</v>
          </cell>
          <cell r="C594" t="str">
            <v>232011</v>
          </cell>
          <cell r="E594">
            <v>0</v>
          </cell>
        </row>
        <row r="595">
          <cell r="A595" t="str">
            <v>GL001</v>
          </cell>
          <cell r="C595" t="str">
            <v>232012</v>
          </cell>
          <cell r="E595">
            <v>-2172088.9700000002</v>
          </cell>
        </row>
        <row r="596">
          <cell r="A596" t="str">
            <v>GL001</v>
          </cell>
          <cell r="C596" t="str">
            <v>232013</v>
          </cell>
          <cell r="E596">
            <v>-1261567.76</v>
          </cell>
        </row>
        <row r="597">
          <cell r="A597" t="str">
            <v>GL001</v>
          </cell>
          <cell r="C597" t="str">
            <v>232014</v>
          </cell>
          <cell r="E597">
            <v>150000</v>
          </cell>
        </row>
        <row r="598">
          <cell r="A598" t="str">
            <v>GL001</v>
          </cell>
          <cell r="C598" t="str">
            <v>232020</v>
          </cell>
          <cell r="E598">
            <v>0</v>
          </cell>
        </row>
        <row r="599">
          <cell r="A599" t="str">
            <v>GL001</v>
          </cell>
          <cell r="C599" t="str">
            <v>232025</v>
          </cell>
          <cell r="E599">
            <v>-334022.84000000003</v>
          </cell>
        </row>
        <row r="600">
          <cell r="A600" t="str">
            <v>GL001</v>
          </cell>
          <cell r="C600" t="str">
            <v>232026</v>
          </cell>
          <cell r="E600">
            <v>0</v>
          </cell>
        </row>
        <row r="601">
          <cell r="A601" t="str">
            <v>GL001</v>
          </cell>
          <cell r="C601" t="str">
            <v>232030</v>
          </cell>
          <cell r="E601">
            <v>0</v>
          </cell>
        </row>
        <row r="602">
          <cell r="A602" t="str">
            <v>GL001</v>
          </cell>
          <cell r="C602" t="str">
            <v>232040</v>
          </cell>
          <cell r="E602">
            <v>0</v>
          </cell>
        </row>
        <row r="603">
          <cell r="A603" t="str">
            <v>GL001</v>
          </cell>
          <cell r="C603" t="str">
            <v>232045</v>
          </cell>
          <cell r="E603">
            <v>0</v>
          </cell>
        </row>
        <row r="604">
          <cell r="A604" t="str">
            <v>GL001</v>
          </cell>
          <cell r="C604" t="str">
            <v>232051</v>
          </cell>
          <cell r="E604">
            <v>0</v>
          </cell>
        </row>
        <row r="605">
          <cell r="A605" t="str">
            <v>GL001</v>
          </cell>
          <cell r="C605" t="str">
            <v>232100</v>
          </cell>
          <cell r="E605">
            <v>-26925606.690000001</v>
          </cell>
        </row>
        <row r="606">
          <cell r="A606" t="str">
            <v>GL001</v>
          </cell>
          <cell r="C606" t="str">
            <v>232110</v>
          </cell>
          <cell r="E606">
            <v>-3714346.5</v>
          </cell>
        </row>
        <row r="607">
          <cell r="A607" t="str">
            <v>GL001</v>
          </cell>
          <cell r="C607" t="str">
            <v>232220</v>
          </cell>
          <cell r="E607">
            <v>0</v>
          </cell>
        </row>
        <row r="608">
          <cell r="A608" t="str">
            <v>GL001</v>
          </cell>
          <cell r="C608" t="str">
            <v>232230</v>
          </cell>
          <cell r="E608">
            <v>0</v>
          </cell>
        </row>
        <row r="609">
          <cell r="A609" t="str">
            <v>GL001</v>
          </cell>
          <cell r="C609" t="str">
            <v>232250</v>
          </cell>
          <cell r="E609">
            <v>-2026559.73</v>
          </cell>
        </row>
        <row r="610">
          <cell r="A610" t="str">
            <v>GL001</v>
          </cell>
          <cell r="C610" t="str">
            <v>232300</v>
          </cell>
          <cell r="E610">
            <v>0</v>
          </cell>
        </row>
        <row r="611">
          <cell r="A611" t="str">
            <v>GL001</v>
          </cell>
          <cell r="C611" t="str">
            <v>232999</v>
          </cell>
          <cell r="E611">
            <v>0</v>
          </cell>
        </row>
        <row r="612">
          <cell r="A612" t="str">
            <v>GL001</v>
          </cell>
          <cell r="C612" t="str">
            <v>234200</v>
          </cell>
          <cell r="E612">
            <v>0</v>
          </cell>
        </row>
        <row r="613">
          <cell r="A613" t="str">
            <v>GL001</v>
          </cell>
          <cell r="C613" t="str">
            <v>234300</v>
          </cell>
          <cell r="E613">
            <v>-4336883.28</v>
          </cell>
        </row>
        <row r="614">
          <cell r="A614" t="str">
            <v>GL001</v>
          </cell>
          <cell r="C614" t="str">
            <v>234320</v>
          </cell>
          <cell r="E614">
            <v>0</v>
          </cell>
        </row>
        <row r="615">
          <cell r="A615" t="str">
            <v>GL001</v>
          </cell>
          <cell r="C615" t="str">
            <v>234400</v>
          </cell>
          <cell r="E615">
            <v>-2942276.35</v>
          </cell>
        </row>
        <row r="616">
          <cell r="A616" t="str">
            <v>GL001</v>
          </cell>
          <cell r="C616" t="str">
            <v>234500</v>
          </cell>
          <cell r="E616">
            <v>-16200517.789999999</v>
          </cell>
        </row>
        <row r="617">
          <cell r="A617" t="str">
            <v>GL001</v>
          </cell>
          <cell r="C617" t="str">
            <v>234800</v>
          </cell>
          <cell r="E617">
            <v>0</v>
          </cell>
        </row>
        <row r="618">
          <cell r="A618" t="str">
            <v>GL001</v>
          </cell>
          <cell r="C618" t="str">
            <v>235000</v>
          </cell>
          <cell r="E618">
            <v>-13943944.609999999</v>
          </cell>
        </row>
        <row r="619">
          <cell r="A619" t="str">
            <v>GL001</v>
          </cell>
          <cell r="C619" t="str">
            <v>236080</v>
          </cell>
          <cell r="E619">
            <v>-36935.83</v>
          </cell>
        </row>
        <row r="620">
          <cell r="A620" t="str">
            <v>GL001</v>
          </cell>
          <cell r="C620" t="str">
            <v>236081</v>
          </cell>
          <cell r="E620">
            <v>0</v>
          </cell>
        </row>
        <row r="621">
          <cell r="A621" t="str">
            <v>GL001</v>
          </cell>
          <cell r="C621" t="str">
            <v>236100</v>
          </cell>
          <cell r="E621">
            <v>0</v>
          </cell>
        </row>
        <row r="622">
          <cell r="A622" t="str">
            <v>GL001</v>
          </cell>
          <cell r="C622" t="str">
            <v>236300</v>
          </cell>
          <cell r="E622">
            <v>-2433290.2000000002</v>
          </cell>
        </row>
        <row r="623">
          <cell r="A623" t="str">
            <v>GL001</v>
          </cell>
          <cell r="C623" t="str">
            <v>236400</v>
          </cell>
          <cell r="E623">
            <v>-77461.91</v>
          </cell>
        </row>
        <row r="624">
          <cell r="A624" t="str">
            <v>GL001</v>
          </cell>
          <cell r="C624" t="str">
            <v>236401</v>
          </cell>
          <cell r="E624">
            <v>-17522.88</v>
          </cell>
        </row>
        <row r="625">
          <cell r="A625" t="str">
            <v>GL001</v>
          </cell>
          <cell r="C625" t="str">
            <v>236510</v>
          </cell>
          <cell r="E625">
            <v>-38.01</v>
          </cell>
        </row>
        <row r="626">
          <cell r="A626" t="str">
            <v>GL001</v>
          </cell>
          <cell r="C626" t="str">
            <v>236520</v>
          </cell>
          <cell r="E626">
            <v>-125.84</v>
          </cell>
        </row>
        <row r="627">
          <cell r="A627" t="str">
            <v>GL001</v>
          </cell>
          <cell r="C627" t="str">
            <v>236600</v>
          </cell>
          <cell r="E627">
            <v>-1912835.33</v>
          </cell>
        </row>
        <row r="628">
          <cell r="A628" t="str">
            <v>GL001</v>
          </cell>
          <cell r="C628" t="str">
            <v>236910</v>
          </cell>
          <cell r="E628">
            <v>0</v>
          </cell>
        </row>
        <row r="629">
          <cell r="A629" t="str">
            <v>GL001</v>
          </cell>
          <cell r="C629" t="str">
            <v>236911</v>
          </cell>
          <cell r="E629">
            <v>0</v>
          </cell>
        </row>
        <row r="630">
          <cell r="A630" t="str">
            <v>GL001</v>
          </cell>
          <cell r="C630" t="str">
            <v>236920</v>
          </cell>
          <cell r="E630">
            <v>0</v>
          </cell>
        </row>
        <row r="631">
          <cell r="A631" t="str">
            <v>GL001</v>
          </cell>
          <cell r="C631" t="str">
            <v>236930</v>
          </cell>
          <cell r="E631">
            <v>-780020.75</v>
          </cell>
        </row>
        <row r="632">
          <cell r="A632" t="str">
            <v>GL001</v>
          </cell>
          <cell r="C632" t="str">
            <v>237101</v>
          </cell>
          <cell r="E632">
            <v>0</v>
          </cell>
        </row>
        <row r="633">
          <cell r="A633" t="str">
            <v>GL001</v>
          </cell>
          <cell r="C633" t="str">
            <v>237102</v>
          </cell>
          <cell r="E633">
            <v>-530789.44999999995</v>
          </cell>
        </row>
        <row r="634">
          <cell r="A634" t="str">
            <v>GL001</v>
          </cell>
          <cell r="C634" t="str">
            <v>237103</v>
          </cell>
          <cell r="E634">
            <v>-1159999.5</v>
          </cell>
        </row>
        <row r="635">
          <cell r="A635" t="str">
            <v>GL001</v>
          </cell>
          <cell r="C635" t="str">
            <v>237105</v>
          </cell>
          <cell r="E635">
            <v>-387500</v>
          </cell>
        </row>
        <row r="636">
          <cell r="A636" t="str">
            <v>GL001</v>
          </cell>
          <cell r="C636" t="str">
            <v>237108</v>
          </cell>
          <cell r="E636">
            <v>-1175000.43</v>
          </cell>
        </row>
        <row r="637">
          <cell r="A637" t="str">
            <v>GL001</v>
          </cell>
          <cell r="C637" t="str">
            <v>237122</v>
          </cell>
          <cell r="E637">
            <v>0</v>
          </cell>
        </row>
        <row r="638">
          <cell r="A638" t="str">
            <v>GL001</v>
          </cell>
          <cell r="C638" t="str">
            <v>237123</v>
          </cell>
          <cell r="E638">
            <v>0</v>
          </cell>
        </row>
        <row r="639">
          <cell r="A639" t="str">
            <v>GL001</v>
          </cell>
          <cell r="C639" t="str">
            <v>237124</v>
          </cell>
          <cell r="E639">
            <v>0</v>
          </cell>
        </row>
        <row r="640">
          <cell r="A640" t="str">
            <v>GL001</v>
          </cell>
          <cell r="C640" t="str">
            <v>237125</v>
          </cell>
          <cell r="E640">
            <v>0</v>
          </cell>
        </row>
        <row r="641">
          <cell r="A641" t="str">
            <v>GL001</v>
          </cell>
          <cell r="C641" t="str">
            <v>237126</v>
          </cell>
          <cell r="E641">
            <v>0</v>
          </cell>
        </row>
        <row r="642">
          <cell r="A642" t="str">
            <v>GL001</v>
          </cell>
          <cell r="C642" t="str">
            <v>237127</v>
          </cell>
          <cell r="E642">
            <v>0</v>
          </cell>
        </row>
        <row r="643">
          <cell r="A643" t="str">
            <v>GL001</v>
          </cell>
          <cell r="C643" t="str">
            <v>237128</v>
          </cell>
          <cell r="E643">
            <v>0</v>
          </cell>
        </row>
        <row r="644">
          <cell r="A644" t="str">
            <v>GL001</v>
          </cell>
          <cell r="C644" t="str">
            <v>237129</v>
          </cell>
          <cell r="E644">
            <v>0</v>
          </cell>
        </row>
        <row r="645">
          <cell r="A645" t="str">
            <v>GL001</v>
          </cell>
          <cell r="C645" t="str">
            <v>237130</v>
          </cell>
          <cell r="E645">
            <v>0</v>
          </cell>
        </row>
        <row r="646">
          <cell r="A646" t="str">
            <v>GL001</v>
          </cell>
          <cell r="C646" t="str">
            <v>237140</v>
          </cell>
          <cell r="E646">
            <v>-478125</v>
          </cell>
        </row>
        <row r="647">
          <cell r="A647" t="str">
            <v>GL001</v>
          </cell>
          <cell r="C647" t="str">
            <v>237198</v>
          </cell>
          <cell r="E647">
            <v>0</v>
          </cell>
        </row>
        <row r="648">
          <cell r="A648" t="str">
            <v>GL001</v>
          </cell>
          <cell r="C648" t="str">
            <v>237199</v>
          </cell>
          <cell r="E648">
            <v>0</v>
          </cell>
        </row>
        <row r="649">
          <cell r="A649" t="str">
            <v>GL001</v>
          </cell>
          <cell r="C649" t="str">
            <v>237300</v>
          </cell>
          <cell r="E649">
            <v>-22274.53</v>
          </cell>
        </row>
        <row r="650">
          <cell r="A650" t="str">
            <v>GL001</v>
          </cell>
          <cell r="C650" t="str">
            <v>237400</v>
          </cell>
          <cell r="E650">
            <v>14477.87</v>
          </cell>
        </row>
        <row r="651">
          <cell r="A651" t="str">
            <v>GL001</v>
          </cell>
          <cell r="C651" t="str">
            <v>237500</v>
          </cell>
          <cell r="E651">
            <v>0</v>
          </cell>
        </row>
        <row r="652">
          <cell r="A652" t="str">
            <v>GL001</v>
          </cell>
          <cell r="C652" t="str">
            <v>237510</v>
          </cell>
          <cell r="E652">
            <v>0</v>
          </cell>
        </row>
        <row r="653">
          <cell r="A653" t="str">
            <v>GL001</v>
          </cell>
          <cell r="C653" t="str">
            <v>237600</v>
          </cell>
          <cell r="E653">
            <v>0</v>
          </cell>
        </row>
        <row r="654">
          <cell r="A654" t="str">
            <v>GL001</v>
          </cell>
          <cell r="C654" t="str">
            <v>237700</v>
          </cell>
          <cell r="E654">
            <v>0</v>
          </cell>
        </row>
        <row r="655">
          <cell r="A655" t="str">
            <v>GL001</v>
          </cell>
          <cell r="C655" t="str">
            <v>237710</v>
          </cell>
          <cell r="E655">
            <v>0</v>
          </cell>
        </row>
        <row r="656">
          <cell r="A656" t="str">
            <v>GL001</v>
          </cell>
          <cell r="C656" t="str">
            <v>237802</v>
          </cell>
          <cell r="E656">
            <v>0</v>
          </cell>
        </row>
        <row r="657">
          <cell r="A657" t="str">
            <v>GL001</v>
          </cell>
          <cell r="C657" t="str">
            <v>237803</v>
          </cell>
          <cell r="E657">
            <v>-866666.94</v>
          </cell>
        </row>
        <row r="658">
          <cell r="A658" t="str">
            <v>GL001</v>
          </cell>
          <cell r="C658" t="str">
            <v>237804</v>
          </cell>
          <cell r="E658">
            <v>-775069.78</v>
          </cell>
        </row>
        <row r="659">
          <cell r="A659" t="str">
            <v>GL001</v>
          </cell>
          <cell r="C659" t="str">
            <v>237805</v>
          </cell>
          <cell r="E659">
            <v>-96358.33</v>
          </cell>
        </row>
        <row r="660">
          <cell r="A660" t="str">
            <v>GL001</v>
          </cell>
          <cell r="C660" t="str">
            <v>237806</v>
          </cell>
          <cell r="E660">
            <v>-446400</v>
          </cell>
        </row>
        <row r="661">
          <cell r="A661" t="str">
            <v>GL001</v>
          </cell>
          <cell r="C661" t="str">
            <v>237807</v>
          </cell>
          <cell r="E661">
            <v>-213500</v>
          </cell>
        </row>
        <row r="662">
          <cell r="A662" t="str">
            <v>GL001</v>
          </cell>
          <cell r="C662" t="str">
            <v>237808</v>
          </cell>
          <cell r="E662">
            <v>-783816.67</v>
          </cell>
        </row>
        <row r="663">
          <cell r="A663" t="str">
            <v>GL001</v>
          </cell>
          <cell r="C663" t="str">
            <v>237900</v>
          </cell>
          <cell r="E663">
            <v>0</v>
          </cell>
        </row>
        <row r="664">
          <cell r="A664" t="str">
            <v>GL001</v>
          </cell>
          <cell r="C664" t="str">
            <v>238100</v>
          </cell>
          <cell r="E664">
            <v>0</v>
          </cell>
        </row>
        <row r="665">
          <cell r="A665" t="str">
            <v>GL001</v>
          </cell>
          <cell r="C665" t="str">
            <v>238210</v>
          </cell>
          <cell r="E665">
            <v>0</v>
          </cell>
        </row>
        <row r="666">
          <cell r="A666" t="str">
            <v>GL001</v>
          </cell>
          <cell r="C666" t="str">
            <v>238220</v>
          </cell>
          <cell r="E666">
            <v>0</v>
          </cell>
        </row>
        <row r="667">
          <cell r="A667" t="str">
            <v>GL001</v>
          </cell>
          <cell r="C667" t="str">
            <v>238250</v>
          </cell>
          <cell r="E667">
            <v>0</v>
          </cell>
        </row>
        <row r="668">
          <cell r="A668" t="str">
            <v>GL001</v>
          </cell>
          <cell r="C668" t="str">
            <v>238900</v>
          </cell>
          <cell r="E668">
            <v>0</v>
          </cell>
        </row>
        <row r="669">
          <cell r="A669" t="str">
            <v>GL001</v>
          </cell>
          <cell r="C669" t="str">
            <v>241100</v>
          </cell>
          <cell r="E669">
            <v>-4344.84</v>
          </cell>
        </row>
        <row r="670">
          <cell r="A670" t="str">
            <v>GL001</v>
          </cell>
          <cell r="C670" t="str">
            <v>241310</v>
          </cell>
          <cell r="E670">
            <v>-16958.53</v>
          </cell>
        </row>
        <row r="671">
          <cell r="A671" t="str">
            <v>GL001</v>
          </cell>
          <cell r="C671" t="str">
            <v>241320</v>
          </cell>
          <cell r="E671">
            <v>-44243.51</v>
          </cell>
        </row>
        <row r="672">
          <cell r="A672" t="str">
            <v>GL001</v>
          </cell>
          <cell r="C672" t="str">
            <v>241330</v>
          </cell>
          <cell r="E672">
            <v>-636211.59</v>
          </cell>
        </row>
        <row r="673">
          <cell r="A673" t="str">
            <v>GL001</v>
          </cell>
          <cell r="C673" t="str">
            <v>241335</v>
          </cell>
          <cell r="E673">
            <v>0</v>
          </cell>
        </row>
        <row r="674">
          <cell r="A674" t="str">
            <v>GL001</v>
          </cell>
          <cell r="C674" t="str">
            <v>241339</v>
          </cell>
          <cell r="E674">
            <v>-3530.46</v>
          </cell>
        </row>
        <row r="675">
          <cell r="A675" t="str">
            <v>GL001</v>
          </cell>
          <cell r="C675" t="str">
            <v>241340</v>
          </cell>
          <cell r="E675">
            <v>-14294.15</v>
          </cell>
        </row>
        <row r="676">
          <cell r="A676" t="str">
            <v>GL001</v>
          </cell>
          <cell r="C676" t="str">
            <v>241400</v>
          </cell>
          <cell r="E676">
            <v>-576.37</v>
          </cell>
        </row>
        <row r="677">
          <cell r="A677" t="str">
            <v>GL001</v>
          </cell>
          <cell r="C677" t="str">
            <v>241510</v>
          </cell>
          <cell r="E677">
            <v>-1</v>
          </cell>
        </row>
        <row r="678">
          <cell r="A678" t="str">
            <v>GL001</v>
          </cell>
          <cell r="C678" t="str">
            <v>241520</v>
          </cell>
          <cell r="E678">
            <v>0</v>
          </cell>
        </row>
        <row r="679">
          <cell r="A679" t="str">
            <v>GL001</v>
          </cell>
          <cell r="C679" t="str">
            <v>241530</v>
          </cell>
          <cell r="E679">
            <v>-2677</v>
          </cell>
        </row>
        <row r="680">
          <cell r="A680" t="str">
            <v>GL001</v>
          </cell>
          <cell r="C680" t="str">
            <v>241540</v>
          </cell>
          <cell r="E680">
            <v>0</v>
          </cell>
        </row>
        <row r="681">
          <cell r="A681" t="str">
            <v>GL001</v>
          </cell>
          <cell r="C681" t="str">
            <v>242032</v>
          </cell>
          <cell r="E681">
            <v>0</v>
          </cell>
        </row>
        <row r="682">
          <cell r="A682" t="str">
            <v>GL001</v>
          </cell>
          <cell r="C682" t="str">
            <v>242036</v>
          </cell>
          <cell r="E682">
            <v>0</v>
          </cell>
        </row>
        <row r="683">
          <cell r="A683" t="str">
            <v>GL001</v>
          </cell>
          <cell r="C683" t="str">
            <v>242037</v>
          </cell>
          <cell r="E683">
            <v>0</v>
          </cell>
        </row>
        <row r="684">
          <cell r="A684" t="str">
            <v>GL001</v>
          </cell>
          <cell r="C684" t="str">
            <v>242100</v>
          </cell>
          <cell r="E684">
            <v>-1556604.63</v>
          </cell>
        </row>
        <row r="685">
          <cell r="A685" t="str">
            <v>GL001</v>
          </cell>
          <cell r="C685" t="str">
            <v>242110</v>
          </cell>
          <cell r="E685">
            <v>-0.03</v>
          </cell>
        </row>
        <row r="686">
          <cell r="A686" t="str">
            <v>GL001</v>
          </cell>
          <cell r="C686" t="str">
            <v>242111</v>
          </cell>
          <cell r="E686">
            <v>-321</v>
          </cell>
        </row>
        <row r="687">
          <cell r="A687" t="str">
            <v>GL001</v>
          </cell>
          <cell r="C687" t="str">
            <v>242120</v>
          </cell>
          <cell r="E687">
            <v>0</v>
          </cell>
        </row>
        <row r="688">
          <cell r="A688" t="str">
            <v>GL001</v>
          </cell>
          <cell r="C688" t="str">
            <v>242121</v>
          </cell>
          <cell r="E688">
            <v>0</v>
          </cell>
        </row>
        <row r="689">
          <cell r="A689" t="str">
            <v>GL001</v>
          </cell>
          <cell r="C689" t="str">
            <v>242122</v>
          </cell>
          <cell r="E689">
            <v>0</v>
          </cell>
        </row>
        <row r="690">
          <cell r="A690" t="str">
            <v>GL001</v>
          </cell>
          <cell r="C690" t="str">
            <v>242123</v>
          </cell>
          <cell r="E690">
            <v>0</v>
          </cell>
        </row>
        <row r="691">
          <cell r="A691" t="str">
            <v>GL001</v>
          </cell>
          <cell r="C691" t="str">
            <v>242124</v>
          </cell>
          <cell r="E691">
            <v>0</v>
          </cell>
        </row>
        <row r="692">
          <cell r="A692" t="str">
            <v>GL001</v>
          </cell>
          <cell r="C692" t="str">
            <v>242130</v>
          </cell>
          <cell r="E692">
            <v>-1682970.49</v>
          </cell>
        </row>
        <row r="693">
          <cell r="A693" t="str">
            <v>GL001</v>
          </cell>
          <cell r="C693" t="str">
            <v>242201</v>
          </cell>
          <cell r="E693">
            <v>257.83999999999997</v>
          </cell>
        </row>
        <row r="694">
          <cell r="A694" t="str">
            <v>GL001</v>
          </cell>
          <cell r="C694" t="str">
            <v>242202</v>
          </cell>
          <cell r="E694">
            <v>-37.4</v>
          </cell>
        </row>
        <row r="695">
          <cell r="A695" t="str">
            <v>GL001</v>
          </cell>
          <cell r="C695" t="str">
            <v>242203</v>
          </cell>
          <cell r="E695">
            <v>0</v>
          </cell>
        </row>
        <row r="696">
          <cell r="A696" t="str">
            <v>GL001</v>
          </cell>
          <cell r="C696" t="str">
            <v>242220</v>
          </cell>
          <cell r="E696">
            <v>15921.44</v>
          </cell>
        </row>
        <row r="697">
          <cell r="A697" t="str">
            <v>GL001</v>
          </cell>
          <cell r="C697" t="str">
            <v>242230</v>
          </cell>
          <cell r="E697">
            <v>2304.27</v>
          </cell>
        </row>
        <row r="698">
          <cell r="A698" t="str">
            <v>GL001</v>
          </cell>
          <cell r="C698" t="str">
            <v>242240</v>
          </cell>
          <cell r="E698">
            <v>-190205.89</v>
          </cell>
        </row>
        <row r="699">
          <cell r="A699" t="str">
            <v>GL001</v>
          </cell>
          <cell r="C699" t="str">
            <v>242245</v>
          </cell>
          <cell r="E699">
            <v>-91674.53</v>
          </cell>
        </row>
        <row r="700">
          <cell r="A700" t="str">
            <v>GL001</v>
          </cell>
          <cell r="C700" t="str">
            <v>242250</v>
          </cell>
          <cell r="E700">
            <v>-11.54</v>
          </cell>
        </row>
        <row r="701">
          <cell r="A701" t="str">
            <v>GL001</v>
          </cell>
          <cell r="C701" t="str">
            <v>242260</v>
          </cell>
          <cell r="E701">
            <v>0</v>
          </cell>
        </row>
        <row r="702">
          <cell r="A702" t="str">
            <v>GL001</v>
          </cell>
          <cell r="C702" t="str">
            <v>242300</v>
          </cell>
          <cell r="E702">
            <v>0</v>
          </cell>
        </row>
        <row r="703">
          <cell r="A703" t="str">
            <v>GL001</v>
          </cell>
          <cell r="C703" t="str">
            <v>242400</v>
          </cell>
          <cell r="E703">
            <v>0</v>
          </cell>
        </row>
        <row r="704">
          <cell r="A704" t="str">
            <v>GL001</v>
          </cell>
          <cell r="C704" t="str">
            <v>242410</v>
          </cell>
          <cell r="E704">
            <v>0</v>
          </cell>
        </row>
        <row r="705">
          <cell r="A705" t="str">
            <v>GL001</v>
          </cell>
          <cell r="C705" t="str">
            <v>242500</v>
          </cell>
          <cell r="E705">
            <v>-6876.16</v>
          </cell>
        </row>
        <row r="706">
          <cell r="A706" t="str">
            <v>GL001</v>
          </cell>
          <cell r="C706" t="str">
            <v>242501</v>
          </cell>
          <cell r="E706">
            <v>0</v>
          </cell>
        </row>
        <row r="707">
          <cell r="A707" t="str">
            <v>GL001</v>
          </cell>
          <cell r="C707" t="str">
            <v>242511</v>
          </cell>
          <cell r="E707">
            <v>-105111.49</v>
          </cell>
        </row>
        <row r="708">
          <cell r="A708" t="str">
            <v>GL001</v>
          </cell>
          <cell r="C708" t="str">
            <v>242512</v>
          </cell>
          <cell r="E708">
            <v>0</v>
          </cell>
        </row>
        <row r="709">
          <cell r="A709" t="str">
            <v>GL001</v>
          </cell>
          <cell r="C709" t="str">
            <v>242513</v>
          </cell>
          <cell r="E709">
            <v>-80419.199999999997</v>
          </cell>
        </row>
        <row r="710">
          <cell r="A710" t="str">
            <v>GL001</v>
          </cell>
          <cell r="C710" t="str">
            <v>242514</v>
          </cell>
          <cell r="E710">
            <v>-136916.79999999999</v>
          </cell>
        </row>
        <row r="711">
          <cell r="A711" t="str">
            <v>GL001</v>
          </cell>
          <cell r="C711" t="str">
            <v>242515</v>
          </cell>
          <cell r="E711">
            <v>-163819.18</v>
          </cell>
        </row>
        <row r="712">
          <cell r="A712" t="str">
            <v>GL001</v>
          </cell>
          <cell r="C712" t="str">
            <v>242516</v>
          </cell>
          <cell r="E712">
            <v>-66185.91</v>
          </cell>
        </row>
        <row r="713">
          <cell r="A713" t="str">
            <v>GL001</v>
          </cell>
          <cell r="C713" t="str">
            <v>242517</v>
          </cell>
          <cell r="E713">
            <v>0</v>
          </cell>
        </row>
        <row r="714">
          <cell r="A714" t="str">
            <v>GL001</v>
          </cell>
          <cell r="C714" t="str">
            <v>242518</v>
          </cell>
          <cell r="E714">
            <v>0</v>
          </cell>
        </row>
        <row r="715">
          <cell r="A715" t="str">
            <v>GL001</v>
          </cell>
          <cell r="C715" t="str">
            <v>242519</v>
          </cell>
          <cell r="E715">
            <v>0</v>
          </cell>
        </row>
        <row r="716">
          <cell r="A716" t="str">
            <v>GL001</v>
          </cell>
          <cell r="C716" t="str">
            <v>242520</v>
          </cell>
          <cell r="E716">
            <v>0</v>
          </cell>
        </row>
        <row r="717">
          <cell r="A717" t="str">
            <v>GL001</v>
          </cell>
          <cell r="C717" t="str">
            <v>242600</v>
          </cell>
          <cell r="E717">
            <v>0</v>
          </cell>
        </row>
        <row r="718">
          <cell r="A718" t="str">
            <v>GL001</v>
          </cell>
          <cell r="C718" t="str">
            <v>242650</v>
          </cell>
          <cell r="E718">
            <v>0</v>
          </cell>
        </row>
        <row r="719">
          <cell r="A719" t="str">
            <v>GL001</v>
          </cell>
          <cell r="C719" t="str">
            <v>242651</v>
          </cell>
          <cell r="E719">
            <v>-49162.01</v>
          </cell>
        </row>
        <row r="720">
          <cell r="A720" t="str">
            <v>GL001</v>
          </cell>
          <cell r="C720" t="str">
            <v>242652</v>
          </cell>
          <cell r="E720">
            <v>-0.06</v>
          </cell>
        </row>
        <row r="721">
          <cell r="A721" t="str">
            <v>GL001</v>
          </cell>
          <cell r="C721" t="str">
            <v>242653</v>
          </cell>
          <cell r="E721">
            <v>-229638</v>
          </cell>
        </row>
        <row r="722">
          <cell r="A722" t="str">
            <v>GL001</v>
          </cell>
          <cell r="C722" t="str">
            <v>242654</v>
          </cell>
          <cell r="E722">
            <v>-2521392.96</v>
          </cell>
        </row>
        <row r="723">
          <cell r="A723" t="str">
            <v>GL001</v>
          </cell>
          <cell r="C723" t="str">
            <v>242700</v>
          </cell>
          <cell r="E723">
            <v>-22523585.670000002</v>
          </cell>
        </row>
        <row r="724">
          <cell r="A724" t="str">
            <v>GL001</v>
          </cell>
          <cell r="C724" t="str">
            <v>243000</v>
          </cell>
          <cell r="E724">
            <v>-369090.08</v>
          </cell>
        </row>
        <row r="725">
          <cell r="A725" t="str">
            <v>GL001</v>
          </cell>
          <cell r="C725" t="str">
            <v>244200</v>
          </cell>
          <cell r="E725">
            <v>-1397320</v>
          </cell>
        </row>
        <row r="726">
          <cell r="A726" t="str">
            <v>GL001</v>
          </cell>
          <cell r="C726" t="str">
            <v>244600</v>
          </cell>
          <cell r="E726">
            <v>-637850</v>
          </cell>
        </row>
        <row r="727">
          <cell r="A727" t="str">
            <v>GL001</v>
          </cell>
          <cell r="C727" t="str">
            <v>252100</v>
          </cell>
          <cell r="E727">
            <v>-642656.62</v>
          </cell>
        </row>
        <row r="728">
          <cell r="A728" t="str">
            <v>GL001</v>
          </cell>
          <cell r="C728" t="str">
            <v>252110</v>
          </cell>
          <cell r="E728">
            <v>-2137438.14</v>
          </cell>
        </row>
        <row r="729">
          <cell r="A729" t="str">
            <v>GL001</v>
          </cell>
          <cell r="C729" t="str">
            <v>252200</v>
          </cell>
          <cell r="E729">
            <v>-130893</v>
          </cell>
        </row>
        <row r="730">
          <cell r="A730" t="str">
            <v>GL001</v>
          </cell>
          <cell r="C730" t="str">
            <v>253001</v>
          </cell>
          <cell r="E730">
            <v>0</v>
          </cell>
        </row>
        <row r="731">
          <cell r="A731" t="str">
            <v>GL001</v>
          </cell>
          <cell r="C731" t="str">
            <v>253002</v>
          </cell>
          <cell r="E731">
            <v>-845911.84</v>
          </cell>
        </row>
        <row r="732">
          <cell r="A732" t="str">
            <v>GL001</v>
          </cell>
          <cell r="C732" t="str">
            <v>253007</v>
          </cell>
          <cell r="E732">
            <v>0</v>
          </cell>
        </row>
        <row r="733">
          <cell r="A733" t="str">
            <v>GL001</v>
          </cell>
          <cell r="C733" t="str">
            <v>253008</v>
          </cell>
          <cell r="E733">
            <v>-18208.18</v>
          </cell>
        </row>
        <row r="734">
          <cell r="A734" t="str">
            <v>GL001</v>
          </cell>
          <cell r="C734" t="str">
            <v>253014</v>
          </cell>
          <cell r="E734">
            <v>-1500000</v>
          </cell>
        </row>
        <row r="735">
          <cell r="A735" t="str">
            <v>GL001</v>
          </cell>
          <cell r="C735" t="str">
            <v>253100</v>
          </cell>
          <cell r="E735">
            <v>0</v>
          </cell>
        </row>
        <row r="736">
          <cell r="A736" t="str">
            <v>GL001</v>
          </cell>
          <cell r="C736" t="str">
            <v>253185</v>
          </cell>
          <cell r="E736">
            <v>0</v>
          </cell>
        </row>
        <row r="737">
          <cell r="A737" t="str">
            <v>GL001</v>
          </cell>
          <cell r="C737" t="str">
            <v>253200</v>
          </cell>
          <cell r="E737">
            <v>-145768.43</v>
          </cell>
        </row>
        <row r="738">
          <cell r="A738" t="str">
            <v>GL001</v>
          </cell>
          <cell r="C738" t="str">
            <v>253400</v>
          </cell>
          <cell r="E738">
            <v>0</v>
          </cell>
        </row>
        <row r="739">
          <cell r="A739" t="str">
            <v>GL001</v>
          </cell>
          <cell r="C739" t="str">
            <v>253500</v>
          </cell>
          <cell r="E739">
            <v>0</v>
          </cell>
        </row>
        <row r="740">
          <cell r="A740" t="str">
            <v>GL001</v>
          </cell>
          <cell r="C740" t="str">
            <v>253511</v>
          </cell>
          <cell r="E740">
            <v>-426918.05</v>
          </cell>
        </row>
        <row r="741">
          <cell r="A741" t="str">
            <v>GL001</v>
          </cell>
          <cell r="C741" t="str">
            <v>253513</v>
          </cell>
          <cell r="E741">
            <v>-168972.16</v>
          </cell>
        </row>
        <row r="742">
          <cell r="A742" t="str">
            <v>GL001</v>
          </cell>
          <cell r="C742" t="str">
            <v>253514</v>
          </cell>
          <cell r="E742">
            <v>-436510.05</v>
          </cell>
        </row>
        <row r="743">
          <cell r="A743" t="str">
            <v>GL001</v>
          </cell>
          <cell r="C743" t="str">
            <v>253515</v>
          </cell>
          <cell r="E743">
            <v>-373278.78</v>
          </cell>
        </row>
        <row r="744">
          <cell r="A744" t="str">
            <v>GL001</v>
          </cell>
          <cell r="C744" t="str">
            <v>253516</v>
          </cell>
          <cell r="E744">
            <v>-438482.11</v>
          </cell>
        </row>
        <row r="745">
          <cell r="A745" t="str">
            <v>GL001</v>
          </cell>
          <cell r="C745" t="str">
            <v>253551</v>
          </cell>
          <cell r="E745">
            <v>0</v>
          </cell>
        </row>
        <row r="746">
          <cell r="A746" t="str">
            <v>GL001</v>
          </cell>
          <cell r="C746" t="str">
            <v>253552</v>
          </cell>
          <cell r="E746">
            <v>0</v>
          </cell>
        </row>
        <row r="747">
          <cell r="A747" t="str">
            <v>GL001</v>
          </cell>
          <cell r="C747" t="str">
            <v>253554</v>
          </cell>
          <cell r="E747">
            <v>0</v>
          </cell>
        </row>
        <row r="748">
          <cell r="A748" t="str">
            <v>GL001</v>
          </cell>
          <cell r="C748" t="str">
            <v>253600</v>
          </cell>
          <cell r="E748">
            <v>0</v>
          </cell>
        </row>
        <row r="749">
          <cell r="A749" t="str">
            <v>GL001</v>
          </cell>
          <cell r="C749" t="str">
            <v>253909</v>
          </cell>
          <cell r="E749">
            <v>0</v>
          </cell>
        </row>
        <row r="750">
          <cell r="A750" t="str">
            <v>GL001</v>
          </cell>
          <cell r="C750" t="str">
            <v>253920</v>
          </cell>
          <cell r="E750">
            <v>0</v>
          </cell>
        </row>
        <row r="751">
          <cell r="A751" t="str">
            <v>GL001</v>
          </cell>
          <cell r="C751" t="str">
            <v>253930</v>
          </cell>
          <cell r="E751">
            <v>-1672582.6</v>
          </cell>
        </row>
        <row r="752">
          <cell r="A752" t="str">
            <v>GL001</v>
          </cell>
          <cell r="C752" t="str">
            <v>253943</v>
          </cell>
          <cell r="E752">
            <v>-55673510.840000004</v>
          </cell>
        </row>
        <row r="753">
          <cell r="A753" t="str">
            <v>GL001</v>
          </cell>
          <cell r="C753" t="str">
            <v>253990</v>
          </cell>
          <cell r="E753">
            <v>0</v>
          </cell>
        </row>
        <row r="754">
          <cell r="A754" t="str">
            <v>GL001</v>
          </cell>
          <cell r="C754" t="str">
            <v>254002</v>
          </cell>
          <cell r="E754">
            <v>-3064063.47</v>
          </cell>
        </row>
        <row r="755">
          <cell r="A755" t="str">
            <v>GL001</v>
          </cell>
          <cell r="C755" t="str">
            <v>254100</v>
          </cell>
          <cell r="E755">
            <v>-59690405.210000001</v>
          </cell>
        </row>
        <row r="756">
          <cell r="A756" t="str">
            <v>GL001</v>
          </cell>
          <cell r="C756" t="str">
            <v>254101</v>
          </cell>
          <cell r="E756">
            <v>0</v>
          </cell>
        </row>
        <row r="757">
          <cell r="A757" t="str">
            <v>GL001</v>
          </cell>
          <cell r="C757" t="str">
            <v>254102</v>
          </cell>
          <cell r="E757">
            <v>-2691310.7</v>
          </cell>
        </row>
        <row r="758">
          <cell r="A758" t="str">
            <v>GL001</v>
          </cell>
          <cell r="C758" t="str">
            <v>254103</v>
          </cell>
          <cell r="E758">
            <v>0</v>
          </cell>
        </row>
        <row r="759">
          <cell r="A759" t="str">
            <v>GL001</v>
          </cell>
          <cell r="C759" t="str">
            <v>254104</v>
          </cell>
          <cell r="E759">
            <v>-106240.94</v>
          </cell>
        </row>
        <row r="760">
          <cell r="A760" t="str">
            <v>GL001</v>
          </cell>
          <cell r="C760" t="str">
            <v>254105</v>
          </cell>
          <cell r="E760">
            <v>0</v>
          </cell>
        </row>
        <row r="761">
          <cell r="A761" t="str">
            <v>GL001</v>
          </cell>
          <cell r="C761" t="str">
            <v>254108</v>
          </cell>
          <cell r="E761">
            <v>-2461231.71</v>
          </cell>
        </row>
        <row r="762">
          <cell r="A762" t="str">
            <v>GL001</v>
          </cell>
          <cell r="C762" t="str">
            <v>254110</v>
          </cell>
          <cell r="E762">
            <v>-140534436.21000001</v>
          </cell>
        </row>
        <row r="763">
          <cell r="A763" t="str">
            <v>GL001</v>
          </cell>
          <cell r="C763" t="str">
            <v>254111</v>
          </cell>
          <cell r="E763">
            <v>-35204</v>
          </cell>
        </row>
        <row r="764">
          <cell r="A764" t="str">
            <v>GL001</v>
          </cell>
          <cell r="C764" t="str">
            <v>254113</v>
          </cell>
          <cell r="E764">
            <v>-7417800.2199999997</v>
          </cell>
        </row>
        <row r="765">
          <cell r="A765" t="str">
            <v>GL001</v>
          </cell>
          <cell r="C765" t="str">
            <v>254114</v>
          </cell>
          <cell r="E765">
            <v>52738017.979999997</v>
          </cell>
        </row>
        <row r="766">
          <cell r="A766" t="str">
            <v>GL001</v>
          </cell>
          <cell r="C766" t="str">
            <v>254115</v>
          </cell>
          <cell r="E766">
            <v>-101550</v>
          </cell>
        </row>
        <row r="767">
          <cell r="A767" t="str">
            <v>GL001</v>
          </cell>
          <cell r="C767" t="str">
            <v>254162</v>
          </cell>
          <cell r="E767">
            <v>0</v>
          </cell>
        </row>
        <row r="768">
          <cell r="A768" t="str">
            <v>GL001</v>
          </cell>
          <cell r="C768" t="str">
            <v>254163</v>
          </cell>
          <cell r="E768">
            <v>0</v>
          </cell>
        </row>
        <row r="769">
          <cell r="A769" t="str">
            <v>GL001</v>
          </cell>
          <cell r="C769" t="str">
            <v>254164</v>
          </cell>
          <cell r="E769">
            <v>-48393.24</v>
          </cell>
        </row>
        <row r="770">
          <cell r="A770" t="str">
            <v>GL001</v>
          </cell>
          <cell r="C770" t="str">
            <v>254165</v>
          </cell>
          <cell r="E770">
            <v>-13942.7</v>
          </cell>
        </row>
        <row r="771">
          <cell r="A771" t="str">
            <v>GL001</v>
          </cell>
          <cell r="C771" t="str">
            <v>254210</v>
          </cell>
          <cell r="E771">
            <v>-637377.4</v>
          </cell>
        </row>
        <row r="772">
          <cell r="A772" t="str">
            <v>GL001</v>
          </cell>
          <cell r="C772" t="str">
            <v>254220</v>
          </cell>
          <cell r="E772">
            <v>-511829.54</v>
          </cell>
        </row>
        <row r="773">
          <cell r="A773" t="str">
            <v>GL001</v>
          </cell>
          <cell r="C773" t="str">
            <v>254230</v>
          </cell>
          <cell r="E773">
            <v>-6227374.2300000004</v>
          </cell>
        </row>
        <row r="774">
          <cell r="A774" t="str">
            <v>GL001</v>
          </cell>
          <cell r="C774" t="str">
            <v>254240</v>
          </cell>
          <cell r="E774">
            <v>-281859.8</v>
          </cell>
        </row>
        <row r="775">
          <cell r="A775" t="str">
            <v>GL001</v>
          </cell>
          <cell r="C775" t="str">
            <v>254250</v>
          </cell>
          <cell r="E775">
            <v>-1739283</v>
          </cell>
        </row>
        <row r="776">
          <cell r="A776" t="str">
            <v>GL001</v>
          </cell>
          <cell r="C776" t="str">
            <v>254380</v>
          </cell>
          <cell r="E776">
            <v>-1117134.23</v>
          </cell>
        </row>
        <row r="777">
          <cell r="A777" t="str">
            <v>GL001</v>
          </cell>
          <cell r="C777" t="str">
            <v>254430</v>
          </cell>
          <cell r="E777">
            <v>-140650914.03999999</v>
          </cell>
        </row>
        <row r="778">
          <cell r="A778" t="str">
            <v>GL001</v>
          </cell>
          <cell r="C778" t="str">
            <v>254997</v>
          </cell>
          <cell r="E778">
            <v>3064063.47</v>
          </cell>
        </row>
        <row r="779">
          <cell r="A779" t="str">
            <v>GL001</v>
          </cell>
          <cell r="C779" t="str">
            <v>254998</v>
          </cell>
          <cell r="E779">
            <v>-296179.27</v>
          </cell>
        </row>
        <row r="780">
          <cell r="A780" t="str">
            <v>GL001</v>
          </cell>
          <cell r="C780" t="str">
            <v>255110</v>
          </cell>
          <cell r="E780">
            <v>-0.87</v>
          </cell>
        </row>
        <row r="781">
          <cell r="A781" t="str">
            <v>GL001</v>
          </cell>
          <cell r="C781" t="str">
            <v>255120</v>
          </cell>
          <cell r="E781">
            <v>0</v>
          </cell>
        </row>
        <row r="782">
          <cell r="A782" t="str">
            <v>GL001</v>
          </cell>
          <cell r="C782" t="str">
            <v>255130</v>
          </cell>
          <cell r="E782">
            <v>-484429.38</v>
          </cell>
        </row>
        <row r="783">
          <cell r="A783" t="str">
            <v>GL001</v>
          </cell>
          <cell r="C783" t="str">
            <v>255220</v>
          </cell>
          <cell r="E783">
            <v>-177.37</v>
          </cell>
        </row>
        <row r="784">
          <cell r="A784" t="str">
            <v>GL001</v>
          </cell>
          <cell r="C784" t="str">
            <v>255230</v>
          </cell>
          <cell r="E784">
            <v>-3929.69</v>
          </cell>
        </row>
        <row r="785">
          <cell r="A785" t="str">
            <v>GL001</v>
          </cell>
          <cell r="C785" t="str">
            <v>255240</v>
          </cell>
          <cell r="E785">
            <v>-17245637.559999999</v>
          </cell>
        </row>
        <row r="786">
          <cell r="A786" t="str">
            <v>GL001</v>
          </cell>
          <cell r="C786" t="str">
            <v>281400</v>
          </cell>
          <cell r="E786">
            <v>0</v>
          </cell>
        </row>
        <row r="787">
          <cell r="A787" t="str">
            <v>GL001</v>
          </cell>
          <cell r="C787" t="str">
            <v>281500</v>
          </cell>
          <cell r="E787">
            <v>0</v>
          </cell>
        </row>
        <row r="788">
          <cell r="A788" t="str">
            <v>GL001</v>
          </cell>
          <cell r="C788" t="str">
            <v>282100</v>
          </cell>
          <cell r="E788">
            <v>-294443017.39999998</v>
          </cell>
        </row>
        <row r="789">
          <cell r="A789" t="str">
            <v>GL001</v>
          </cell>
          <cell r="C789" t="str">
            <v>282120</v>
          </cell>
          <cell r="E789">
            <v>-435311</v>
          </cell>
        </row>
        <row r="790">
          <cell r="A790" t="str">
            <v>GL001</v>
          </cell>
          <cell r="C790" t="str">
            <v>282130</v>
          </cell>
          <cell r="E790">
            <v>40392</v>
          </cell>
        </row>
        <row r="791">
          <cell r="A791" t="str">
            <v>GL001</v>
          </cell>
          <cell r="C791" t="str">
            <v>282135</v>
          </cell>
          <cell r="E791">
            <v>32351</v>
          </cell>
        </row>
        <row r="792">
          <cell r="A792" t="str">
            <v>GL001</v>
          </cell>
          <cell r="C792" t="str">
            <v>282140</v>
          </cell>
          <cell r="E792">
            <v>-99469</v>
          </cell>
        </row>
        <row r="793">
          <cell r="A793" t="str">
            <v>GL001</v>
          </cell>
          <cell r="C793" t="str">
            <v>282150</v>
          </cell>
          <cell r="E793">
            <v>-228367</v>
          </cell>
        </row>
        <row r="794">
          <cell r="A794" t="str">
            <v>GL001</v>
          </cell>
          <cell r="C794" t="str">
            <v>282200</v>
          </cell>
          <cell r="E794">
            <v>-1244301.57</v>
          </cell>
        </row>
        <row r="795">
          <cell r="A795" t="str">
            <v>GL001</v>
          </cell>
          <cell r="C795" t="str">
            <v>283100</v>
          </cell>
          <cell r="E795">
            <v>-31747.25</v>
          </cell>
        </row>
        <row r="796">
          <cell r="A796" t="str">
            <v>GL001</v>
          </cell>
          <cell r="C796" t="str">
            <v>283103</v>
          </cell>
          <cell r="E796">
            <v>-2731365.52</v>
          </cell>
        </row>
        <row r="797">
          <cell r="A797" t="str">
            <v>GL001</v>
          </cell>
          <cell r="C797" t="str">
            <v>283116</v>
          </cell>
          <cell r="E797">
            <v>-3632494.17</v>
          </cell>
        </row>
        <row r="798">
          <cell r="A798" t="str">
            <v>GL001</v>
          </cell>
          <cell r="C798" t="str">
            <v>283123</v>
          </cell>
          <cell r="E798">
            <v>-1544100.21</v>
          </cell>
        </row>
        <row r="799">
          <cell r="A799" t="str">
            <v>GL001</v>
          </cell>
          <cell r="C799" t="str">
            <v>283139</v>
          </cell>
          <cell r="E799">
            <v>-3220373.78</v>
          </cell>
        </row>
        <row r="800">
          <cell r="A800" t="str">
            <v>GL001</v>
          </cell>
          <cell r="C800" t="str">
            <v>283355</v>
          </cell>
          <cell r="E800">
            <v>0</v>
          </cell>
        </row>
        <row r="801">
          <cell r="A801" t="str">
            <v>GL001</v>
          </cell>
          <cell r="C801" t="str">
            <v>283366</v>
          </cell>
          <cell r="E801">
            <v>-5215872.78</v>
          </cell>
        </row>
        <row r="802">
          <cell r="A802" t="str">
            <v>GL001</v>
          </cell>
          <cell r="C802" t="str">
            <v>283400</v>
          </cell>
          <cell r="E802">
            <v>-2447372.15</v>
          </cell>
        </row>
        <row r="803">
          <cell r="A803" t="str">
            <v>GL001</v>
          </cell>
          <cell r="C803" t="str">
            <v>283900</v>
          </cell>
          <cell r="E803">
            <v>-2059343.96</v>
          </cell>
        </row>
        <row r="804">
          <cell r="A804" t="str">
            <v>GL001</v>
          </cell>
          <cell r="C804" t="str">
            <v>283914</v>
          </cell>
          <cell r="E804">
            <v>-15457806</v>
          </cell>
        </row>
        <row r="805">
          <cell r="A805" t="str">
            <v>GL001</v>
          </cell>
          <cell r="C805" t="str">
            <v>283915</v>
          </cell>
          <cell r="E805">
            <v>-13333421.41</v>
          </cell>
        </row>
        <row r="806">
          <cell r="A806" t="str">
            <v>GL001</v>
          </cell>
          <cell r="C806" t="str">
            <v>283917</v>
          </cell>
          <cell r="E806">
            <v>-13491783.92</v>
          </cell>
        </row>
        <row r="807">
          <cell r="A807" t="str">
            <v>GL001</v>
          </cell>
          <cell r="C807" t="str">
            <v>283921</v>
          </cell>
          <cell r="E807">
            <v>-93923.17</v>
          </cell>
        </row>
        <row r="808">
          <cell r="A808" t="str">
            <v>GL001</v>
          </cell>
          <cell r="C808" t="str">
            <v>283924</v>
          </cell>
          <cell r="E808">
            <v>0</v>
          </cell>
        </row>
        <row r="809">
          <cell r="A809" t="str">
            <v>GL001</v>
          </cell>
          <cell r="C809" t="str">
            <v>301000</v>
          </cell>
          <cell r="E809">
            <v>0</v>
          </cell>
        </row>
        <row r="810">
          <cell r="A810" t="str">
            <v>GL001</v>
          </cell>
          <cell r="C810" t="str">
            <v>302000</v>
          </cell>
          <cell r="E810">
            <v>0</v>
          </cell>
        </row>
        <row r="811">
          <cell r="A811" t="str">
            <v>GL001</v>
          </cell>
          <cell r="C811" t="str">
            <v>303000</v>
          </cell>
          <cell r="E811">
            <v>0</v>
          </cell>
        </row>
        <row r="812">
          <cell r="A812" t="str">
            <v>GL001</v>
          </cell>
          <cell r="C812" t="str">
            <v>310000</v>
          </cell>
          <cell r="E812">
            <v>0</v>
          </cell>
        </row>
        <row r="813">
          <cell r="A813" t="str">
            <v>GL001</v>
          </cell>
          <cell r="C813" t="str">
            <v>311000</v>
          </cell>
          <cell r="E813">
            <v>0</v>
          </cell>
        </row>
        <row r="814">
          <cell r="A814" t="str">
            <v>GL001</v>
          </cell>
          <cell r="C814" t="str">
            <v>312000</v>
          </cell>
          <cell r="E814">
            <v>0</v>
          </cell>
        </row>
        <row r="815">
          <cell r="A815" t="str">
            <v>GL001</v>
          </cell>
          <cell r="C815" t="str">
            <v>314000</v>
          </cell>
          <cell r="E815">
            <v>0</v>
          </cell>
        </row>
        <row r="816">
          <cell r="A816" t="str">
            <v>GL001</v>
          </cell>
          <cell r="C816" t="str">
            <v>315000</v>
          </cell>
          <cell r="E816">
            <v>0</v>
          </cell>
        </row>
        <row r="817">
          <cell r="A817" t="str">
            <v>GL001</v>
          </cell>
          <cell r="C817" t="str">
            <v>316000</v>
          </cell>
          <cell r="E817">
            <v>0</v>
          </cell>
        </row>
        <row r="818">
          <cell r="A818" t="str">
            <v>GL001</v>
          </cell>
          <cell r="C818" t="str">
            <v>330000</v>
          </cell>
          <cell r="E818">
            <v>0</v>
          </cell>
        </row>
        <row r="819">
          <cell r="A819" t="str">
            <v>GL001</v>
          </cell>
          <cell r="C819" t="str">
            <v>331000</v>
          </cell>
          <cell r="E819">
            <v>0</v>
          </cell>
        </row>
        <row r="820">
          <cell r="A820" t="str">
            <v>GL001</v>
          </cell>
          <cell r="C820" t="str">
            <v>332000</v>
          </cell>
          <cell r="E820">
            <v>0</v>
          </cell>
        </row>
        <row r="821">
          <cell r="A821" t="str">
            <v>GL001</v>
          </cell>
          <cell r="C821" t="str">
            <v>333000</v>
          </cell>
          <cell r="E821">
            <v>0</v>
          </cell>
        </row>
        <row r="822">
          <cell r="A822" t="str">
            <v>GL001</v>
          </cell>
          <cell r="C822" t="str">
            <v>334000</v>
          </cell>
          <cell r="E822">
            <v>0</v>
          </cell>
        </row>
        <row r="823">
          <cell r="A823" t="str">
            <v>GL001</v>
          </cell>
          <cell r="C823" t="str">
            <v>335000</v>
          </cell>
          <cell r="E823">
            <v>0</v>
          </cell>
        </row>
        <row r="824">
          <cell r="A824" t="str">
            <v>GL001</v>
          </cell>
          <cell r="C824" t="str">
            <v>340000</v>
          </cell>
          <cell r="E824">
            <v>0</v>
          </cell>
        </row>
        <row r="825">
          <cell r="A825" t="str">
            <v>GL001</v>
          </cell>
          <cell r="C825" t="str">
            <v>341000</v>
          </cell>
          <cell r="E825">
            <v>0</v>
          </cell>
        </row>
        <row r="826">
          <cell r="A826" t="str">
            <v>GL001</v>
          </cell>
          <cell r="C826" t="str">
            <v>342000</v>
          </cell>
          <cell r="E826">
            <v>0</v>
          </cell>
        </row>
        <row r="827">
          <cell r="A827" t="str">
            <v>GL001</v>
          </cell>
          <cell r="C827" t="str">
            <v>343000</v>
          </cell>
          <cell r="E827">
            <v>0</v>
          </cell>
        </row>
        <row r="828">
          <cell r="A828" t="str">
            <v>GL001</v>
          </cell>
          <cell r="C828" t="str">
            <v>344000</v>
          </cell>
          <cell r="E828">
            <v>0</v>
          </cell>
        </row>
        <row r="829">
          <cell r="A829" t="str">
            <v>GL001</v>
          </cell>
          <cell r="C829" t="str">
            <v>345000</v>
          </cell>
          <cell r="E829">
            <v>0</v>
          </cell>
        </row>
        <row r="830">
          <cell r="A830" t="str">
            <v>GL001</v>
          </cell>
          <cell r="C830" t="str">
            <v>346000</v>
          </cell>
          <cell r="E830">
            <v>0</v>
          </cell>
        </row>
        <row r="831">
          <cell r="A831" t="str">
            <v>GL001</v>
          </cell>
          <cell r="C831" t="str">
            <v>350000</v>
          </cell>
          <cell r="E831">
            <v>0</v>
          </cell>
        </row>
        <row r="832">
          <cell r="A832" t="str">
            <v>GL001</v>
          </cell>
          <cell r="C832" t="str">
            <v>352000</v>
          </cell>
          <cell r="E832">
            <v>0</v>
          </cell>
        </row>
        <row r="833">
          <cell r="A833" t="str">
            <v>GL001</v>
          </cell>
          <cell r="C833" t="str">
            <v>353000</v>
          </cell>
          <cell r="E833">
            <v>0</v>
          </cell>
        </row>
        <row r="834">
          <cell r="A834" t="str">
            <v>GL001</v>
          </cell>
          <cell r="C834" t="str">
            <v>354000</v>
          </cell>
          <cell r="E834">
            <v>0</v>
          </cell>
        </row>
        <row r="835">
          <cell r="A835" t="str">
            <v>GL001</v>
          </cell>
          <cell r="C835" t="str">
            <v>355000</v>
          </cell>
          <cell r="E835">
            <v>0</v>
          </cell>
        </row>
        <row r="836">
          <cell r="A836" t="str">
            <v>GL001</v>
          </cell>
          <cell r="C836" t="str">
            <v>356000</v>
          </cell>
          <cell r="E836">
            <v>0</v>
          </cell>
        </row>
        <row r="837">
          <cell r="A837" t="str">
            <v>GL001</v>
          </cell>
          <cell r="C837" t="str">
            <v>360000</v>
          </cell>
          <cell r="E837">
            <v>0</v>
          </cell>
        </row>
        <row r="838">
          <cell r="A838" t="str">
            <v>GL001</v>
          </cell>
          <cell r="C838" t="str">
            <v>361000</v>
          </cell>
          <cell r="E838">
            <v>0</v>
          </cell>
        </row>
        <row r="839">
          <cell r="A839" t="str">
            <v>GL001</v>
          </cell>
          <cell r="C839" t="str">
            <v>362000</v>
          </cell>
          <cell r="E839">
            <v>0</v>
          </cell>
        </row>
        <row r="840">
          <cell r="A840" t="str">
            <v>GL001</v>
          </cell>
          <cell r="C840" t="str">
            <v>364000</v>
          </cell>
          <cell r="E840">
            <v>0</v>
          </cell>
        </row>
        <row r="841">
          <cell r="A841" t="str">
            <v>GL001</v>
          </cell>
          <cell r="C841" t="str">
            <v>365000</v>
          </cell>
          <cell r="E841">
            <v>0</v>
          </cell>
        </row>
        <row r="842">
          <cell r="A842" t="str">
            <v>GL001</v>
          </cell>
          <cell r="C842" t="str">
            <v>366000</v>
          </cell>
          <cell r="E842">
            <v>0</v>
          </cell>
        </row>
        <row r="843">
          <cell r="A843" t="str">
            <v>GL001</v>
          </cell>
          <cell r="C843" t="str">
            <v>367000</v>
          </cell>
          <cell r="E843">
            <v>0</v>
          </cell>
        </row>
        <row r="844">
          <cell r="A844" t="str">
            <v>GL001</v>
          </cell>
          <cell r="C844" t="str">
            <v>368000</v>
          </cell>
          <cell r="E844">
            <v>0</v>
          </cell>
        </row>
        <row r="845">
          <cell r="A845" t="str">
            <v>GL001</v>
          </cell>
          <cell r="C845" t="str">
            <v>369000</v>
          </cell>
          <cell r="E845">
            <v>0</v>
          </cell>
        </row>
        <row r="846">
          <cell r="A846" t="str">
            <v>GL001</v>
          </cell>
          <cell r="C846" t="str">
            <v>370000</v>
          </cell>
          <cell r="E846">
            <v>0</v>
          </cell>
        </row>
        <row r="847">
          <cell r="A847" t="str">
            <v>GL001</v>
          </cell>
          <cell r="C847" t="str">
            <v>371000</v>
          </cell>
          <cell r="E847">
            <v>0</v>
          </cell>
        </row>
        <row r="848">
          <cell r="A848" t="str">
            <v>GL001</v>
          </cell>
          <cell r="C848" t="str">
            <v>373000</v>
          </cell>
          <cell r="E848">
            <v>0</v>
          </cell>
        </row>
        <row r="849">
          <cell r="A849" t="str">
            <v>GL001</v>
          </cell>
          <cell r="C849" t="str">
            <v>389000</v>
          </cell>
          <cell r="E849">
            <v>0</v>
          </cell>
        </row>
        <row r="850">
          <cell r="A850" t="str">
            <v>GL001</v>
          </cell>
          <cell r="C850" t="str">
            <v>390000</v>
          </cell>
          <cell r="E850">
            <v>0</v>
          </cell>
        </row>
        <row r="851">
          <cell r="A851" t="str">
            <v>GL001</v>
          </cell>
          <cell r="C851" t="str">
            <v>391000</v>
          </cell>
          <cell r="E851">
            <v>0</v>
          </cell>
        </row>
        <row r="852">
          <cell r="A852" t="str">
            <v>GL001</v>
          </cell>
          <cell r="C852" t="str">
            <v>392000</v>
          </cell>
          <cell r="E852">
            <v>0</v>
          </cell>
        </row>
        <row r="853">
          <cell r="A853" t="str">
            <v>GL001</v>
          </cell>
          <cell r="C853" t="str">
            <v>393000</v>
          </cell>
          <cell r="E853">
            <v>0</v>
          </cell>
        </row>
        <row r="854">
          <cell r="A854" t="str">
            <v>GL001</v>
          </cell>
          <cell r="C854" t="str">
            <v>394000</v>
          </cell>
          <cell r="E854">
            <v>0</v>
          </cell>
        </row>
        <row r="855">
          <cell r="A855" t="str">
            <v>GL001</v>
          </cell>
          <cell r="C855" t="str">
            <v>395000</v>
          </cell>
          <cell r="E855">
            <v>0</v>
          </cell>
        </row>
        <row r="856">
          <cell r="A856" t="str">
            <v>GL001</v>
          </cell>
          <cell r="C856" t="str">
            <v>396000</v>
          </cell>
          <cell r="E856">
            <v>0</v>
          </cell>
        </row>
        <row r="857">
          <cell r="A857" t="str">
            <v>GL001</v>
          </cell>
          <cell r="C857" t="str">
            <v>397000</v>
          </cell>
          <cell r="E857">
            <v>0</v>
          </cell>
        </row>
        <row r="858">
          <cell r="A858" t="str">
            <v>GL001</v>
          </cell>
          <cell r="C858" t="str">
            <v>398000</v>
          </cell>
          <cell r="E858">
            <v>0</v>
          </cell>
        </row>
        <row r="859">
          <cell r="A859" t="str">
            <v>GL001</v>
          </cell>
          <cell r="C859" t="str">
            <v>403000</v>
          </cell>
          <cell r="E859">
            <v>75426505.900000006</v>
          </cell>
        </row>
        <row r="860">
          <cell r="A860" t="str">
            <v>GL001</v>
          </cell>
          <cell r="C860" t="str">
            <v>403003</v>
          </cell>
          <cell r="E860">
            <v>37693.25</v>
          </cell>
        </row>
        <row r="861">
          <cell r="A861" t="str">
            <v>GL001</v>
          </cell>
          <cell r="C861" t="str">
            <v>403009</v>
          </cell>
          <cell r="E861">
            <v>34548.76</v>
          </cell>
        </row>
        <row r="862">
          <cell r="A862" t="str">
            <v>GL001</v>
          </cell>
          <cell r="C862" t="str">
            <v>403011</v>
          </cell>
          <cell r="E862">
            <v>674.29</v>
          </cell>
        </row>
        <row r="863">
          <cell r="A863" t="str">
            <v>GL001</v>
          </cell>
          <cell r="C863" t="str">
            <v>403012</v>
          </cell>
          <cell r="E863">
            <v>134548.92000000001</v>
          </cell>
        </row>
        <row r="864">
          <cell r="A864" t="str">
            <v>GL001</v>
          </cell>
          <cell r="C864" t="str">
            <v>403100</v>
          </cell>
          <cell r="E864">
            <v>0</v>
          </cell>
        </row>
        <row r="865">
          <cell r="A865" t="str">
            <v>GL001</v>
          </cell>
          <cell r="C865" t="str">
            <v>404000</v>
          </cell>
          <cell r="E865">
            <v>3462768.33</v>
          </cell>
        </row>
        <row r="866">
          <cell r="A866" t="str">
            <v>GL001</v>
          </cell>
          <cell r="C866" t="str">
            <v>408000</v>
          </cell>
          <cell r="E866">
            <v>-64031.23</v>
          </cell>
        </row>
        <row r="867">
          <cell r="A867" t="str">
            <v>GL001</v>
          </cell>
          <cell r="C867" t="str">
            <v>408141</v>
          </cell>
          <cell r="E867">
            <v>3510754.34</v>
          </cell>
        </row>
        <row r="868">
          <cell r="A868" t="str">
            <v>GL001</v>
          </cell>
          <cell r="C868" t="str">
            <v>408142</v>
          </cell>
          <cell r="E868">
            <v>10235.57</v>
          </cell>
        </row>
        <row r="869">
          <cell r="A869" t="str">
            <v>GL001</v>
          </cell>
          <cell r="C869" t="str">
            <v>408144</v>
          </cell>
          <cell r="E869">
            <v>215810.51</v>
          </cell>
        </row>
        <row r="870">
          <cell r="A870" t="str">
            <v>GL001</v>
          </cell>
          <cell r="C870" t="str">
            <v>408511</v>
          </cell>
          <cell r="E870">
            <v>41768.94</v>
          </cell>
        </row>
        <row r="871">
          <cell r="A871" t="str">
            <v>GL001</v>
          </cell>
          <cell r="C871" t="str">
            <v>408512</v>
          </cell>
          <cell r="E871">
            <v>77503.460000000006</v>
          </cell>
        </row>
        <row r="872">
          <cell r="A872" t="str">
            <v>GL001</v>
          </cell>
          <cell r="C872" t="str">
            <v>408521</v>
          </cell>
          <cell r="E872">
            <v>98.1</v>
          </cell>
        </row>
        <row r="873">
          <cell r="A873" t="str">
            <v>GL001</v>
          </cell>
          <cell r="C873" t="str">
            <v>408522</v>
          </cell>
          <cell r="E873">
            <v>477.28</v>
          </cell>
        </row>
        <row r="874">
          <cell r="A874" t="str">
            <v>GL001</v>
          </cell>
          <cell r="C874" t="str">
            <v>408610</v>
          </cell>
          <cell r="E874">
            <v>22644309.050000001</v>
          </cell>
        </row>
        <row r="875">
          <cell r="A875" t="str">
            <v>GL001</v>
          </cell>
          <cell r="C875" t="str">
            <v>408620</v>
          </cell>
          <cell r="E875">
            <v>83207.62</v>
          </cell>
        </row>
        <row r="876">
          <cell r="A876" t="str">
            <v>GL001</v>
          </cell>
          <cell r="C876" t="str">
            <v>408630</v>
          </cell>
          <cell r="E876">
            <v>480</v>
          </cell>
        </row>
        <row r="877">
          <cell r="A877" t="str">
            <v>GL001</v>
          </cell>
          <cell r="C877" t="str">
            <v>408910</v>
          </cell>
          <cell r="E877">
            <v>27010.25</v>
          </cell>
        </row>
        <row r="878">
          <cell r="A878" t="str">
            <v>GL001</v>
          </cell>
          <cell r="C878" t="str">
            <v>408930</v>
          </cell>
          <cell r="E878">
            <v>9813554.0199999996</v>
          </cell>
        </row>
        <row r="879">
          <cell r="A879" t="str">
            <v>GL001</v>
          </cell>
          <cell r="C879" t="str">
            <v>408951</v>
          </cell>
          <cell r="E879">
            <v>14356.48</v>
          </cell>
        </row>
        <row r="880">
          <cell r="A880" t="str">
            <v>GL001</v>
          </cell>
          <cell r="C880" t="str">
            <v>409111</v>
          </cell>
          <cell r="E880">
            <v>2154610.56</v>
          </cell>
        </row>
        <row r="881">
          <cell r="A881" t="str">
            <v>GL001</v>
          </cell>
          <cell r="C881" t="str">
            <v>409112</v>
          </cell>
          <cell r="E881">
            <v>-97980.57</v>
          </cell>
        </row>
        <row r="882">
          <cell r="A882" t="str">
            <v>GL001</v>
          </cell>
          <cell r="C882" t="str">
            <v>409131</v>
          </cell>
          <cell r="E882">
            <v>2863190.09</v>
          </cell>
        </row>
        <row r="883">
          <cell r="A883" t="str">
            <v>GL001</v>
          </cell>
          <cell r="C883" t="str">
            <v>409132</v>
          </cell>
          <cell r="E883">
            <v>-15396.95</v>
          </cell>
        </row>
        <row r="884">
          <cell r="A884" t="str">
            <v>GL001</v>
          </cell>
          <cell r="C884" t="str">
            <v>409250</v>
          </cell>
          <cell r="E884">
            <v>-286926.21000000002</v>
          </cell>
        </row>
        <row r="885">
          <cell r="A885" t="str">
            <v>GL001</v>
          </cell>
          <cell r="C885" t="str">
            <v>409260</v>
          </cell>
          <cell r="E885">
            <v>-40881.870000000003</v>
          </cell>
        </row>
        <row r="886">
          <cell r="A886" t="str">
            <v>GL001</v>
          </cell>
          <cell r="C886" t="str">
            <v>410112</v>
          </cell>
          <cell r="E886">
            <v>-1850158.16</v>
          </cell>
        </row>
        <row r="887">
          <cell r="A887" t="str">
            <v>GL001</v>
          </cell>
          <cell r="C887" t="str">
            <v>410113</v>
          </cell>
          <cell r="E887">
            <v>50723.01</v>
          </cell>
        </row>
        <row r="888">
          <cell r="A888" t="str">
            <v>GL001</v>
          </cell>
          <cell r="C888" t="str">
            <v>410118</v>
          </cell>
          <cell r="E888">
            <v>18298.189999999999</v>
          </cell>
        </row>
        <row r="889">
          <cell r="A889" t="str">
            <v>GL001</v>
          </cell>
          <cell r="C889" t="str">
            <v>410120</v>
          </cell>
          <cell r="E889">
            <v>11670589.32</v>
          </cell>
        </row>
        <row r="890">
          <cell r="A890" t="str">
            <v>GL001</v>
          </cell>
          <cell r="C890" t="str">
            <v>410121</v>
          </cell>
          <cell r="E890">
            <v>18298.2</v>
          </cell>
        </row>
        <row r="891">
          <cell r="A891" t="str">
            <v>GL001</v>
          </cell>
          <cell r="C891" t="str">
            <v>410122</v>
          </cell>
          <cell r="E891">
            <v>94306.06</v>
          </cell>
        </row>
        <row r="892">
          <cell r="A892" t="str">
            <v>GL001</v>
          </cell>
          <cell r="C892" t="str">
            <v>410124</v>
          </cell>
          <cell r="E892">
            <v>644388.97</v>
          </cell>
        </row>
        <row r="893">
          <cell r="A893" t="str">
            <v>GL001</v>
          </cell>
          <cell r="C893" t="str">
            <v>410128</v>
          </cell>
          <cell r="E893">
            <v>64740.01</v>
          </cell>
        </row>
        <row r="894">
          <cell r="A894" t="str">
            <v>GL001</v>
          </cell>
          <cell r="C894" t="str">
            <v>410130</v>
          </cell>
          <cell r="E894">
            <v>6526530.4199999999</v>
          </cell>
        </row>
        <row r="895">
          <cell r="A895" t="str">
            <v>GL001</v>
          </cell>
          <cell r="C895" t="str">
            <v>410131</v>
          </cell>
          <cell r="E895">
            <v>979278.23</v>
          </cell>
        </row>
        <row r="896">
          <cell r="A896" t="str">
            <v>GL001</v>
          </cell>
          <cell r="C896" t="str">
            <v>410132</v>
          </cell>
          <cell r="E896">
            <v>267.77</v>
          </cell>
        </row>
        <row r="897">
          <cell r="A897" t="str">
            <v>GL001</v>
          </cell>
          <cell r="C897" t="str">
            <v>410134</v>
          </cell>
          <cell r="E897">
            <v>774038.07</v>
          </cell>
        </row>
        <row r="898">
          <cell r="A898" t="str">
            <v>GL001</v>
          </cell>
          <cell r="C898" t="str">
            <v>410137</v>
          </cell>
          <cell r="E898">
            <v>165615.91</v>
          </cell>
        </row>
        <row r="899">
          <cell r="A899" t="str">
            <v>GL001</v>
          </cell>
          <cell r="C899" t="str">
            <v>410139</v>
          </cell>
          <cell r="E899">
            <v>4814815.2300000004</v>
          </cell>
        </row>
        <row r="900">
          <cell r="A900" t="str">
            <v>GL001</v>
          </cell>
          <cell r="C900" t="str">
            <v>410141</v>
          </cell>
          <cell r="E900">
            <v>51387196.689999998</v>
          </cell>
        </row>
        <row r="901">
          <cell r="A901" t="str">
            <v>GL001</v>
          </cell>
          <cell r="C901" t="str">
            <v>410142</v>
          </cell>
          <cell r="E901">
            <v>250929.5</v>
          </cell>
        </row>
        <row r="902">
          <cell r="A902" t="str">
            <v>GL001</v>
          </cell>
          <cell r="C902" t="str">
            <v>410144</v>
          </cell>
          <cell r="E902">
            <v>880431.26</v>
          </cell>
        </row>
        <row r="903">
          <cell r="A903" t="str">
            <v>GL001</v>
          </cell>
          <cell r="C903" t="str">
            <v>410298</v>
          </cell>
          <cell r="E903">
            <v>98016.960000000006</v>
          </cell>
        </row>
        <row r="904">
          <cell r="A904" t="str">
            <v>GL001</v>
          </cell>
          <cell r="C904" t="str">
            <v>411003</v>
          </cell>
          <cell r="E904">
            <v>-187976.29</v>
          </cell>
        </row>
        <row r="905">
          <cell r="A905" t="str">
            <v>GL001</v>
          </cell>
          <cell r="C905" t="str">
            <v>411004</v>
          </cell>
          <cell r="E905">
            <v>5219194.96</v>
          </cell>
        </row>
        <row r="906">
          <cell r="A906" t="str">
            <v>GL001</v>
          </cell>
          <cell r="C906" t="str">
            <v>411100</v>
          </cell>
          <cell r="E906">
            <v>0</v>
          </cell>
        </row>
        <row r="907">
          <cell r="A907" t="str">
            <v>GL001</v>
          </cell>
          <cell r="C907" t="str">
            <v>411103</v>
          </cell>
          <cell r="E907">
            <v>4626831.8</v>
          </cell>
        </row>
        <row r="908">
          <cell r="A908" t="str">
            <v>GL001</v>
          </cell>
          <cell r="C908" t="str">
            <v>411112</v>
          </cell>
          <cell r="E908">
            <v>2292691.2000000002</v>
          </cell>
        </row>
        <row r="909">
          <cell r="A909" t="str">
            <v>GL001</v>
          </cell>
          <cell r="C909" t="str">
            <v>411116</v>
          </cell>
          <cell r="E909">
            <v>-180598.01</v>
          </cell>
        </row>
        <row r="910">
          <cell r="A910" t="str">
            <v>GL001</v>
          </cell>
          <cell r="C910" t="str">
            <v>411118</v>
          </cell>
          <cell r="E910">
            <v>-68833.08</v>
          </cell>
        </row>
        <row r="911">
          <cell r="A911" t="str">
            <v>GL001</v>
          </cell>
          <cell r="C911" t="str">
            <v>411121</v>
          </cell>
          <cell r="E911">
            <v>-68098.37</v>
          </cell>
        </row>
        <row r="912">
          <cell r="A912" t="str">
            <v>GL001</v>
          </cell>
          <cell r="C912" t="str">
            <v>411122</v>
          </cell>
          <cell r="E912">
            <v>-350809.44</v>
          </cell>
        </row>
        <row r="913">
          <cell r="A913" t="str">
            <v>GL001</v>
          </cell>
          <cell r="C913" t="str">
            <v>411124</v>
          </cell>
          <cell r="E913">
            <v>-462521.49</v>
          </cell>
        </row>
        <row r="914">
          <cell r="A914" t="str">
            <v>GL001</v>
          </cell>
          <cell r="C914" t="str">
            <v>411126</v>
          </cell>
          <cell r="E914">
            <v>-749656.84</v>
          </cell>
        </row>
        <row r="915">
          <cell r="A915" t="str">
            <v>GL001</v>
          </cell>
          <cell r="C915" t="str">
            <v>411128</v>
          </cell>
          <cell r="E915">
            <v>1292588.33</v>
          </cell>
        </row>
        <row r="916">
          <cell r="A916" t="str">
            <v>GL001</v>
          </cell>
          <cell r="C916" t="str">
            <v>411130</v>
          </cell>
          <cell r="E916">
            <v>-2043955.73</v>
          </cell>
        </row>
        <row r="917">
          <cell r="A917" t="str">
            <v>GL001</v>
          </cell>
          <cell r="C917" t="str">
            <v>411131</v>
          </cell>
          <cell r="E917">
            <v>-1527766.51</v>
          </cell>
        </row>
        <row r="918">
          <cell r="A918" t="str">
            <v>GL001</v>
          </cell>
          <cell r="C918" t="str">
            <v>411132</v>
          </cell>
          <cell r="E918">
            <v>-30.86</v>
          </cell>
        </row>
        <row r="919">
          <cell r="A919" t="str">
            <v>GL001</v>
          </cell>
          <cell r="C919" t="str">
            <v>411134</v>
          </cell>
          <cell r="E919">
            <v>-1344791.04</v>
          </cell>
        </row>
        <row r="920">
          <cell r="A920" t="str">
            <v>GL001</v>
          </cell>
          <cell r="C920" t="str">
            <v>411136</v>
          </cell>
          <cell r="E920">
            <v>-534677.66</v>
          </cell>
        </row>
        <row r="921">
          <cell r="A921" t="str">
            <v>GL001</v>
          </cell>
          <cell r="C921" t="str">
            <v>411141</v>
          </cell>
          <cell r="E921">
            <v>-23273080.460000001</v>
          </cell>
        </row>
        <row r="922">
          <cell r="A922" t="str">
            <v>GL001</v>
          </cell>
          <cell r="C922" t="str">
            <v>411142</v>
          </cell>
          <cell r="E922">
            <v>-130350.39999999999</v>
          </cell>
        </row>
        <row r="923">
          <cell r="A923" t="str">
            <v>GL001</v>
          </cell>
          <cell r="C923" t="str">
            <v>411144</v>
          </cell>
          <cell r="E923">
            <v>-237573.15</v>
          </cell>
        </row>
        <row r="924">
          <cell r="A924" t="str">
            <v>GL001</v>
          </cell>
          <cell r="C924" t="str">
            <v>411210</v>
          </cell>
          <cell r="E924">
            <v>490265</v>
          </cell>
        </row>
        <row r="925">
          <cell r="A925" t="str">
            <v>GL001</v>
          </cell>
          <cell r="C925" t="str">
            <v>411299</v>
          </cell>
          <cell r="E925">
            <v>-26448.63</v>
          </cell>
        </row>
        <row r="926">
          <cell r="A926" t="str">
            <v>GL001</v>
          </cell>
          <cell r="C926" t="str">
            <v>411413</v>
          </cell>
          <cell r="E926">
            <v>-141239.03</v>
          </cell>
        </row>
        <row r="927">
          <cell r="A927" t="str">
            <v>GL001</v>
          </cell>
          <cell r="C927" t="str">
            <v>411423</v>
          </cell>
          <cell r="E927">
            <v>-1581.06</v>
          </cell>
        </row>
        <row r="928">
          <cell r="A928" t="str">
            <v>GL001</v>
          </cell>
          <cell r="C928" t="str">
            <v>411800</v>
          </cell>
          <cell r="E928">
            <v>-10.86</v>
          </cell>
        </row>
        <row r="929">
          <cell r="A929" t="str">
            <v>GL001</v>
          </cell>
          <cell r="C929" t="str">
            <v>414300</v>
          </cell>
          <cell r="E929">
            <v>306183.64</v>
          </cell>
        </row>
        <row r="930">
          <cell r="A930" t="str">
            <v>GL001</v>
          </cell>
          <cell r="C930" t="str">
            <v>414989</v>
          </cell>
          <cell r="E930">
            <v>0</v>
          </cell>
        </row>
        <row r="931">
          <cell r="A931" t="str">
            <v>GL001</v>
          </cell>
          <cell r="C931" t="str">
            <v>414999</v>
          </cell>
          <cell r="E931">
            <v>0</v>
          </cell>
        </row>
        <row r="932">
          <cell r="A932" t="str">
            <v>GL001</v>
          </cell>
          <cell r="C932" t="str">
            <v>417700</v>
          </cell>
          <cell r="E932">
            <v>0</v>
          </cell>
        </row>
        <row r="933">
          <cell r="A933" t="str">
            <v>GL001</v>
          </cell>
          <cell r="C933" t="str">
            <v>418020</v>
          </cell>
          <cell r="E933">
            <v>1513.22</v>
          </cell>
        </row>
        <row r="934">
          <cell r="A934" t="str">
            <v>GL001</v>
          </cell>
          <cell r="C934" t="str">
            <v>419020</v>
          </cell>
          <cell r="E934">
            <v>-48047.85</v>
          </cell>
        </row>
        <row r="935">
          <cell r="A935" t="str">
            <v>GL001</v>
          </cell>
          <cell r="C935" t="str">
            <v>419025</v>
          </cell>
          <cell r="E935">
            <v>-65039.7</v>
          </cell>
        </row>
        <row r="936">
          <cell r="A936" t="str">
            <v>GL001</v>
          </cell>
          <cell r="C936" t="str">
            <v>419026</v>
          </cell>
          <cell r="E936">
            <v>-7607.62</v>
          </cell>
        </row>
        <row r="937">
          <cell r="A937" t="str">
            <v>GL001</v>
          </cell>
          <cell r="C937" t="str">
            <v>419030</v>
          </cell>
          <cell r="E937">
            <v>-112697.78</v>
          </cell>
        </row>
        <row r="938">
          <cell r="A938" t="str">
            <v>GL001</v>
          </cell>
          <cell r="C938" t="str">
            <v>419100</v>
          </cell>
          <cell r="E938">
            <v>-874193.67</v>
          </cell>
        </row>
        <row r="939">
          <cell r="A939" t="str">
            <v>GL001</v>
          </cell>
          <cell r="C939" t="str">
            <v>419801</v>
          </cell>
          <cell r="E939">
            <v>-16760.22</v>
          </cell>
        </row>
        <row r="940">
          <cell r="A940" t="str">
            <v>GL001</v>
          </cell>
          <cell r="C940" t="str">
            <v>421022</v>
          </cell>
          <cell r="E940">
            <v>31110.9</v>
          </cell>
        </row>
        <row r="941">
          <cell r="A941" t="str">
            <v>GL001</v>
          </cell>
          <cell r="C941" t="str">
            <v>421027</v>
          </cell>
          <cell r="E941">
            <v>57795.88</v>
          </cell>
        </row>
        <row r="942">
          <cell r="A942" t="str">
            <v>GL001</v>
          </cell>
          <cell r="C942" t="str">
            <v>421029</v>
          </cell>
          <cell r="E942">
            <v>1323.82</v>
          </cell>
        </row>
        <row r="943">
          <cell r="A943" t="str">
            <v>GL001</v>
          </cell>
          <cell r="C943" t="str">
            <v>421060</v>
          </cell>
          <cell r="E943">
            <v>62075.519999999997</v>
          </cell>
        </row>
        <row r="944">
          <cell r="A944" t="str">
            <v>GL001</v>
          </cell>
          <cell r="C944" t="str">
            <v>421065</v>
          </cell>
          <cell r="E944">
            <v>54906.080000000002</v>
          </cell>
        </row>
        <row r="945">
          <cell r="A945" t="str">
            <v>GL001</v>
          </cell>
          <cell r="C945" t="str">
            <v>421067</v>
          </cell>
          <cell r="E945">
            <v>1283.53</v>
          </cell>
        </row>
        <row r="946">
          <cell r="A946" t="str">
            <v>GL001</v>
          </cell>
          <cell r="C946" t="str">
            <v>421200</v>
          </cell>
          <cell r="E946">
            <v>179945</v>
          </cell>
        </row>
        <row r="947">
          <cell r="A947" t="str">
            <v>GL001</v>
          </cell>
          <cell r="C947" t="str">
            <v>426114</v>
          </cell>
          <cell r="E947">
            <v>403472.65</v>
          </cell>
        </row>
        <row r="948">
          <cell r="A948" t="str">
            <v>GL001</v>
          </cell>
          <cell r="C948" t="str">
            <v>426300</v>
          </cell>
          <cell r="E948">
            <v>-1454.84</v>
          </cell>
        </row>
        <row r="949">
          <cell r="A949" t="str">
            <v>GL001</v>
          </cell>
          <cell r="C949" t="str">
            <v>426400</v>
          </cell>
          <cell r="E949">
            <v>58900.19</v>
          </cell>
        </row>
        <row r="950">
          <cell r="A950" t="str">
            <v>GL001</v>
          </cell>
          <cell r="C950" t="str">
            <v>426407</v>
          </cell>
          <cell r="E950">
            <v>68518.2</v>
          </cell>
        </row>
        <row r="951">
          <cell r="A951" t="str">
            <v>GL001</v>
          </cell>
          <cell r="C951" t="str">
            <v>426413</v>
          </cell>
          <cell r="E951">
            <v>74264.58</v>
          </cell>
        </row>
        <row r="952">
          <cell r="A952" t="str">
            <v>GL001</v>
          </cell>
          <cell r="C952" t="str">
            <v>426439</v>
          </cell>
          <cell r="E952">
            <v>318.75</v>
          </cell>
        </row>
        <row r="953">
          <cell r="A953" t="str">
            <v>GL001</v>
          </cell>
          <cell r="C953" t="str">
            <v>426440</v>
          </cell>
          <cell r="E953">
            <v>50264.79</v>
          </cell>
        </row>
        <row r="954">
          <cell r="A954" t="str">
            <v>GL001</v>
          </cell>
          <cell r="C954" t="str">
            <v>426441</v>
          </cell>
          <cell r="E954">
            <v>11960.48</v>
          </cell>
        </row>
        <row r="955">
          <cell r="A955" t="str">
            <v>GL001</v>
          </cell>
          <cell r="C955" t="str">
            <v>426444</v>
          </cell>
          <cell r="E955">
            <v>26714.73</v>
          </cell>
        </row>
        <row r="956">
          <cell r="A956" t="str">
            <v>GL001</v>
          </cell>
          <cell r="C956" t="str">
            <v>426445</v>
          </cell>
          <cell r="E956">
            <v>7331.56</v>
          </cell>
        </row>
        <row r="957">
          <cell r="A957" t="str">
            <v>GL001</v>
          </cell>
          <cell r="C957" t="str">
            <v>426446</v>
          </cell>
          <cell r="E957">
            <v>169062.34</v>
          </cell>
        </row>
        <row r="958">
          <cell r="A958" t="str">
            <v>GL001</v>
          </cell>
          <cell r="C958" t="str">
            <v>426447</v>
          </cell>
          <cell r="E958">
            <v>104.83</v>
          </cell>
        </row>
        <row r="959">
          <cell r="A959" t="str">
            <v>GL001</v>
          </cell>
          <cell r="C959" t="str">
            <v>426499</v>
          </cell>
          <cell r="E959">
            <v>16000</v>
          </cell>
        </row>
        <row r="960">
          <cell r="A960" t="str">
            <v>GL001</v>
          </cell>
          <cell r="C960" t="str">
            <v>426500</v>
          </cell>
          <cell r="E960">
            <v>3554.66</v>
          </cell>
        </row>
        <row r="961">
          <cell r="A961" t="str">
            <v>GL001</v>
          </cell>
          <cell r="C961" t="str">
            <v>426502</v>
          </cell>
          <cell r="E961">
            <v>183564.12</v>
          </cell>
        </row>
        <row r="962">
          <cell r="A962" t="str">
            <v>GL001</v>
          </cell>
          <cell r="C962" t="str">
            <v>426561</v>
          </cell>
          <cell r="E962">
            <v>23000</v>
          </cell>
        </row>
        <row r="963">
          <cell r="A963" t="str">
            <v>GL001</v>
          </cell>
          <cell r="C963" t="str">
            <v>426562</v>
          </cell>
          <cell r="E963">
            <v>30099.27</v>
          </cell>
        </row>
        <row r="964">
          <cell r="A964" t="str">
            <v>GL001</v>
          </cell>
          <cell r="C964" t="str">
            <v>426565</v>
          </cell>
          <cell r="E964">
            <v>21638.560000000001</v>
          </cell>
        </row>
        <row r="965">
          <cell r="A965" t="str">
            <v>GL001</v>
          </cell>
          <cell r="C965" t="str">
            <v>427102</v>
          </cell>
          <cell r="E965">
            <v>4154000.04</v>
          </cell>
        </row>
        <row r="966">
          <cell r="A966" t="str">
            <v>GL001</v>
          </cell>
          <cell r="C966" t="str">
            <v>427103</v>
          </cell>
          <cell r="E966">
            <v>2319999.96</v>
          </cell>
        </row>
        <row r="967">
          <cell r="A967" t="str">
            <v>GL001</v>
          </cell>
          <cell r="C967" t="str">
            <v>427108</v>
          </cell>
          <cell r="E967">
            <v>4700000.04</v>
          </cell>
        </row>
        <row r="968">
          <cell r="A968" t="str">
            <v>GL001</v>
          </cell>
          <cell r="C968" t="str">
            <v>427400</v>
          </cell>
          <cell r="E968">
            <v>5737500</v>
          </cell>
        </row>
        <row r="969">
          <cell r="A969" t="str">
            <v>GL001</v>
          </cell>
          <cell r="C969" t="str">
            <v>427500</v>
          </cell>
          <cell r="E969">
            <v>4650000</v>
          </cell>
        </row>
        <row r="970">
          <cell r="A970" t="str">
            <v>GL001</v>
          </cell>
          <cell r="C970" t="str">
            <v>427783</v>
          </cell>
          <cell r="E970">
            <v>2600000.04</v>
          </cell>
        </row>
        <row r="971">
          <cell r="A971" t="str">
            <v>GL001</v>
          </cell>
          <cell r="C971" t="str">
            <v>427804</v>
          </cell>
          <cell r="E971">
            <v>3150399.96</v>
          </cell>
        </row>
        <row r="972">
          <cell r="A972" t="str">
            <v>GL001</v>
          </cell>
          <cell r="C972" t="str">
            <v>427805</v>
          </cell>
          <cell r="E972">
            <v>1119000</v>
          </cell>
        </row>
        <row r="973">
          <cell r="A973" t="str">
            <v>GL001</v>
          </cell>
          <cell r="C973" t="str">
            <v>427806</v>
          </cell>
          <cell r="E973">
            <v>5184000</v>
          </cell>
        </row>
        <row r="974">
          <cell r="A974" t="str">
            <v>GL001</v>
          </cell>
          <cell r="C974" t="str">
            <v>427807</v>
          </cell>
          <cell r="E974">
            <v>2562000</v>
          </cell>
        </row>
        <row r="975">
          <cell r="A975" t="str">
            <v>GL001</v>
          </cell>
          <cell r="C975" t="str">
            <v>427808</v>
          </cell>
          <cell r="E975">
            <v>2154000</v>
          </cell>
        </row>
        <row r="976">
          <cell r="A976" t="str">
            <v>GL001</v>
          </cell>
          <cell r="C976" t="str">
            <v>428102</v>
          </cell>
          <cell r="E976">
            <v>67565.759999999995</v>
          </cell>
        </row>
        <row r="977">
          <cell r="A977" t="str">
            <v>GL001</v>
          </cell>
          <cell r="C977" t="str">
            <v>428103</v>
          </cell>
          <cell r="E977">
            <v>3714.6</v>
          </cell>
        </row>
        <row r="978">
          <cell r="A978" t="str">
            <v>GL001</v>
          </cell>
          <cell r="C978" t="str">
            <v>428104</v>
          </cell>
          <cell r="E978">
            <v>24954.84</v>
          </cell>
        </row>
        <row r="979">
          <cell r="A979" t="str">
            <v>GL001</v>
          </cell>
          <cell r="C979" t="str">
            <v>428105</v>
          </cell>
          <cell r="E979">
            <v>48511.08</v>
          </cell>
        </row>
        <row r="980">
          <cell r="A980" t="str">
            <v>GL001</v>
          </cell>
          <cell r="C980" t="str">
            <v>428106</v>
          </cell>
          <cell r="E980">
            <v>2519.04</v>
          </cell>
        </row>
        <row r="981">
          <cell r="A981" t="str">
            <v>GL001</v>
          </cell>
          <cell r="C981" t="str">
            <v>428107</v>
          </cell>
          <cell r="E981">
            <v>3669.36</v>
          </cell>
        </row>
        <row r="982">
          <cell r="A982" t="str">
            <v>GL001</v>
          </cell>
          <cell r="C982" t="str">
            <v>428108</v>
          </cell>
          <cell r="E982">
            <v>134381.04</v>
          </cell>
        </row>
        <row r="983">
          <cell r="A983" t="str">
            <v>GL001</v>
          </cell>
          <cell r="C983" t="str">
            <v>428110</v>
          </cell>
          <cell r="E983">
            <v>19727.64</v>
          </cell>
        </row>
        <row r="984">
          <cell r="A984" t="str">
            <v>GL001</v>
          </cell>
          <cell r="C984" t="str">
            <v>428155</v>
          </cell>
          <cell r="E984">
            <v>131488.68</v>
          </cell>
        </row>
        <row r="985">
          <cell r="A985" t="str">
            <v>GL001</v>
          </cell>
          <cell r="C985" t="str">
            <v>428170</v>
          </cell>
          <cell r="E985">
            <v>53364.36</v>
          </cell>
        </row>
        <row r="986">
          <cell r="A986" t="str">
            <v>GL001</v>
          </cell>
          <cell r="C986" t="str">
            <v>428180</v>
          </cell>
          <cell r="E986">
            <v>87115.08</v>
          </cell>
        </row>
        <row r="987">
          <cell r="A987" t="str">
            <v>GL001</v>
          </cell>
          <cell r="C987" t="str">
            <v>428190</v>
          </cell>
          <cell r="E987">
            <v>938.52</v>
          </cell>
        </row>
        <row r="988">
          <cell r="A988" t="str">
            <v>GL001</v>
          </cell>
          <cell r="C988" t="str">
            <v>428191</v>
          </cell>
          <cell r="E988">
            <v>1583.88</v>
          </cell>
        </row>
        <row r="989">
          <cell r="A989" t="str">
            <v>GL001</v>
          </cell>
          <cell r="C989" t="str">
            <v>428192</v>
          </cell>
          <cell r="E989">
            <v>59296.92</v>
          </cell>
        </row>
        <row r="990">
          <cell r="A990" t="str">
            <v>GL001</v>
          </cell>
          <cell r="C990" t="str">
            <v>428193</v>
          </cell>
          <cell r="E990">
            <v>34627.08</v>
          </cell>
        </row>
        <row r="991">
          <cell r="A991" t="str">
            <v>GL001</v>
          </cell>
          <cell r="C991" t="str">
            <v>428202</v>
          </cell>
          <cell r="E991">
            <v>-138170.28</v>
          </cell>
        </row>
        <row r="992">
          <cell r="A992" t="str">
            <v>GL001</v>
          </cell>
          <cell r="C992" t="str">
            <v>428203</v>
          </cell>
          <cell r="E992">
            <v>71846.039999999994</v>
          </cell>
        </row>
        <row r="993">
          <cell r="A993" t="str">
            <v>GL001</v>
          </cell>
          <cell r="C993" t="str">
            <v>428400</v>
          </cell>
          <cell r="E993">
            <v>126005.52</v>
          </cell>
        </row>
        <row r="994">
          <cell r="A994" t="str">
            <v>GL001</v>
          </cell>
          <cell r="C994" t="str">
            <v>428500</v>
          </cell>
          <cell r="E994">
            <v>141747.48000000001</v>
          </cell>
        </row>
        <row r="995">
          <cell r="A995" t="str">
            <v>GL001</v>
          </cell>
          <cell r="C995" t="str">
            <v>428783</v>
          </cell>
          <cell r="E995">
            <v>33667.08</v>
          </cell>
        </row>
        <row r="996">
          <cell r="A996" t="str">
            <v>GL001</v>
          </cell>
          <cell r="C996" t="str">
            <v>428801</v>
          </cell>
          <cell r="E996">
            <v>107018.4</v>
          </cell>
        </row>
        <row r="997">
          <cell r="A997" t="str">
            <v>GL001</v>
          </cell>
          <cell r="C997" t="str">
            <v>428804</v>
          </cell>
          <cell r="E997">
            <v>79799.520000000004</v>
          </cell>
        </row>
        <row r="998">
          <cell r="A998" t="str">
            <v>GL001</v>
          </cell>
          <cell r="C998" t="str">
            <v>428805</v>
          </cell>
          <cell r="E998">
            <v>18614.16</v>
          </cell>
        </row>
        <row r="999">
          <cell r="A999" t="str">
            <v>GL001</v>
          </cell>
          <cell r="C999" t="str">
            <v>428806</v>
          </cell>
          <cell r="E999">
            <v>47774.28</v>
          </cell>
        </row>
        <row r="1000">
          <cell r="A1000" t="str">
            <v>GL001</v>
          </cell>
          <cell r="C1000" t="str">
            <v>428807</v>
          </cell>
          <cell r="E1000">
            <v>22049.88</v>
          </cell>
        </row>
        <row r="1001">
          <cell r="A1001" t="str">
            <v>GL001</v>
          </cell>
          <cell r="C1001" t="str">
            <v>428808</v>
          </cell>
          <cell r="E1001">
            <v>32657.88</v>
          </cell>
        </row>
        <row r="1002">
          <cell r="A1002" t="str">
            <v>GL001</v>
          </cell>
          <cell r="C1002" t="str">
            <v>431100</v>
          </cell>
          <cell r="E1002">
            <v>606578</v>
          </cell>
        </row>
        <row r="1003">
          <cell r="A1003" t="str">
            <v>GL001</v>
          </cell>
          <cell r="C1003" t="str">
            <v>431200</v>
          </cell>
          <cell r="E1003">
            <v>216407.17</v>
          </cell>
        </row>
        <row r="1004">
          <cell r="A1004" t="str">
            <v>GL001</v>
          </cell>
          <cell r="C1004" t="str">
            <v>431203</v>
          </cell>
          <cell r="E1004">
            <v>6345.73</v>
          </cell>
        </row>
        <row r="1005">
          <cell r="A1005" t="str">
            <v>GL001</v>
          </cell>
          <cell r="C1005" t="str">
            <v>431300</v>
          </cell>
          <cell r="E1005">
            <v>7682.65</v>
          </cell>
        </row>
        <row r="1006">
          <cell r="A1006" t="str">
            <v>GL001</v>
          </cell>
          <cell r="C1006" t="str">
            <v>431400</v>
          </cell>
          <cell r="E1006">
            <v>114854.14</v>
          </cell>
        </row>
        <row r="1007">
          <cell r="A1007" t="str">
            <v>GL001</v>
          </cell>
          <cell r="C1007" t="str">
            <v>431600</v>
          </cell>
          <cell r="E1007">
            <v>89873.06</v>
          </cell>
        </row>
        <row r="1008">
          <cell r="A1008" t="str">
            <v>GL001</v>
          </cell>
          <cell r="C1008" t="str">
            <v>431800</v>
          </cell>
          <cell r="E1008">
            <v>21374.22</v>
          </cell>
        </row>
        <row r="1009">
          <cell r="A1009" t="str">
            <v>GL001</v>
          </cell>
          <cell r="C1009" t="str">
            <v>431802</v>
          </cell>
          <cell r="E1009">
            <v>184894.73</v>
          </cell>
        </row>
        <row r="1010">
          <cell r="A1010" t="str">
            <v>GL001</v>
          </cell>
          <cell r="C1010" t="str">
            <v>432000</v>
          </cell>
          <cell r="E1010">
            <v>-554065.63</v>
          </cell>
        </row>
        <row r="1011">
          <cell r="A1011" t="str">
            <v>GL001</v>
          </cell>
          <cell r="C1011" t="str">
            <v>436000</v>
          </cell>
          <cell r="E1011">
            <v>0</v>
          </cell>
        </row>
        <row r="1012">
          <cell r="A1012" t="str">
            <v>GL001</v>
          </cell>
          <cell r="C1012" t="str">
            <v>438000</v>
          </cell>
          <cell r="E1012">
            <v>0</v>
          </cell>
        </row>
        <row r="1013">
          <cell r="A1013" t="str">
            <v>GL001</v>
          </cell>
          <cell r="C1013" t="str">
            <v>440010</v>
          </cell>
          <cell r="E1013">
            <v>-4922968.3099999996</v>
          </cell>
        </row>
        <row r="1014">
          <cell r="A1014" t="str">
            <v>GL001</v>
          </cell>
          <cell r="C1014" t="str">
            <v>440011</v>
          </cell>
          <cell r="E1014">
            <v>11279</v>
          </cell>
        </row>
        <row r="1015">
          <cell r="A1015" t="str">
            <v>GL001</v>
          </cell>
          <cell r="C1015" t="str">
            <v>440020</v>
          </cell>
          <cell r="E1015">
            <v>-11375175.93</v>
          </cell>
        </row>
        <row r="1016">
          <cell r="A1016" t="str">
            <v>GL001</v>
          </cell>
          <cell r="C1016" t="str">
            <v>440021</v>
          </cell>
          <cell r="E1016">
            <v>26338</v>
          </cell>
        </row>
        <row r="1017">
          <cell r="A1017" t="str">
            <v>GL001</v>
          </cell>
          <cell r="C1017" t="str">
            <v>440030</v>
          </cell>
          <cell r="E1017">
            <v>-220058756.16</v>
          </cell>
        </row>
        <row r="1018">
          <cell r="A1018" t="str">
            <v>GL001</v>
          </cell>
          <cell r="C1018" t="str">
            <v>440031</v>
          </cell>
          <cell r="E1018">
            <v>709076</v>
          </cell>
        </row>
        <row r="1019">
          <cell r="A1019" t="str">
            <v>GL001</v>
          </cell>
          <cell r="C1019" t="str">
            <v>440034</v>
          </cell>
          <cell r="E1019">
            <v>1940856.69</v>
          </cell>
        </row>
        <row r="1020">
          <cell r="A1020" t="str">
            <v>GL001</v>
          </cell>
          <cell r="C1020" t="str">
            <v>440040</v>
          </cell>
          <cell r="E1020">
            <v>-4672560.54</v>
          </cell>
        </row>
        <row r="1021">
          <cell r="A1021" t="str">
            <v>GL001</v>
          </cell>
          <cell r="C1021" t="str">
            <v>440041</v>
          </cell>
          <cell r="E1021">
            <v>30864</v>
          </cell>
        </row>
        <row r="1022">
          <cell r="A1022" t="str">
            <v>GL001</v>
          </cell>
          <cell r="C1022" t="str">
            <v>442110</v>
          </cell>
          <cell r="E1022">
            <v>-3129876.38</v>
          </cell>
        </row>
        <row r="1023">
          <cell r="A1023" t="str">
            <v>GL001</v>
          </cell>
          <cell r="C1023" t="str">
            <v>442111</v>
          </cell>
          <cell r="E1023">
            <v>14007</v>
          </cell>
        </row>
        <row r="1024">
          <cell r="A1024" t="str">
            <v>GL001</v>
          </cell>
          <cell r="C1024" t="str">
            <v>442120</v>
          </cell>
          <cell r="E1024">
            <v>-5932708.7400000002</v>
          </cell>
        </row>
        <row r="1025">
          <cell r="A1025" t="str">
            <v>GL001</v>
          </cell>
          <cell r="C1025" t="str">
            <v>442121</v>
          </cell>
          <cell r="E1025">
            <v>-4201</v>
          </cell>
        </row>
        <row r="1026">
          <cell r="A1026" t="str">
            <v>GL001</v>
          </cell>
          <cell r="C1026" t="str">
            <v>442130</v>
          </cell>
          <cell r="E1026">
            <v>-162999117.83000001</v>
          </cell>
        </row>
        <row r="1027">
          <cell r="A1027" t="str">
            <v>GL001</v>
          </cell>
          <cell r="C1027" t="str">
            <v>442131</v>
          </cell>
          <cell r="E1027">
            <v>196721</v>
          </cell>
        </row>
        <row r="1028">
          <cell r="A1028" t="str">
            <v>GL001</v>
          </cell>
          <cell r="C1028" t="str">
            <v>442134</v>
          </cell>
          <cell r="E1028">
            <v>1534515.52</v>
          </cell>
        </row>
        <row r="1029">
          <cell r="A1029" t="str">
            <v>GL001</v>
          </cell>
          <cell r="C1029" t="str">
            <v>442140</v>
          </cell>
          <cell r="E1029">
            <v>-4918615.05</v>
          </cell>
        </row>
        <row r="1030">
          <cell r="A1030" t="str">
            <v>GL001</v>
          </cell>
          <cell r="C1030" t="str">
            <v>442141</v>
          </cell>
          <cell r="E1030">
            <v>25417</v>
          </cell>
        </row>
        <row r="1031">
          <cell r="A1031" t="str">
            <v>GL001</v>
          </cell>
          <cell r="C1031" t="str">
            <v>442213</v>
          </cell>
          <cell r="E1031">
            <v>-4185188.98</v>
          </cell>
        </row>
        <row r="1032">
          <cell r="A1032" t="str">
            <v>GL001</v>
          </cell>
          <cell r="C1032" t="str">
            <v>442215</v>
          </cell>
          <cell r="E1032">
            <v>58455.03</v>
          </cell>
        </row>
        <row r="1033">
          <cell r="A1033" t="str">
            <v>GL001</v>
          </cell>
          <cell r="C1033" t="str">
            <v>442330</v>
          </cell>
          <cell r="E1033">
            <v>-5629417.3099999996</v>
          </cell>
        </row>
        <row r="1034">
          <cell r="A1034" t="str">
            <v>GL001</v>
          </cell>
          <cell r="C1034" t="str">
            <v>442332</v>
          </cell>
          <cell r="E1034">
            <v>46553.07</v>
          </cell>
        </row>
        <row r="1035">
          <cell r="A1035" t="str">
            <v>GL001</v>
          </cell>
          <cell r="C1035" t="str">
            <v>442340</v>
          </cell>
          <cell r="E1035">
            <v>-752254.24</v>
          </cell>
        </row>
        <row r="1036">
          <cell r="A1036" t="str">
            <v>GL001</v>
          </cell>
          <cell r="C1036" t="str">
            <v>442510</v>
          </cell>
          <cell r="E1036">
            <v>-6713858.5700000003</v>
          </cell>
        </row>
        <row r="1037">
          <cell r="A1037" t="str">
            <v>GL001</v>
          </cell>
          <cell r="C1037" t="str">
            <v>442511</v>
          </cell>
          <cell r="E1037">
            <v>7901</v>
          </cell>
        </row>
        <row r="1038">
          <cell r="A1038" t="str">
            <v>GL001</v>
          </cell>
          <cell r="C1038" t="str">
            <v>442520</v>
          </cell>
          <cell r="E1038">
            <v>-5101391.07</v>
          </cell>
        </row>
        <row r="1039">
          <cell r="A1039" t="str">
            <v>GL001</v>
          </cell>
          <cell r="C1039" t="str">
            <v>442521</v>
          </cell>
          <cell r="E1039">
            <v>-424</v>
          </cell>
        </row>
        <row r="1040">
          <cell r="A1040" t="str">
            <v>GL001</v>
          </cell>
          <cell r="C1040" t="str">
            <v>442530</v>
          </cell>
          <cell r="E1040">
            <v>-64787892.450000003</v>
          </cell>
        </row>
        <row r="1041">
          <cell r="A1041" t="str">
            <v>GL001</v>
          </cell>
          <cell r="C1041" t="str">
            <v>442531</v>
          </cell>
          <cell r="E1041">
            <v>7594</v>
          </cell>
        </row>
        <row r="1042">
          <cell r="A1042" t="str">
            <v>GL001</v>
          </cell>
          <cell r="C1042" t="str">
            <v>442533</v>
          </cell>
          <cell r="E1042">
            <v>643585.82999999996</v>
          </cell>
        </row>
        <row r="1043">
          <cell r="A1043" t="str">
            <v>GL001</v>
          </cell>
          <cell r="C1043" t="str">
            <v>442540</v>
          </cell>
          <cell r="E1043">
            <v>-2307069.77</v>
          </cell>
        </row>
        <row r="1044">
          <cell r="A1044" t="str">
            <v>GL001</v>
          </cell>
          <cell r="C1044" t="str">
            <v>442541</v>
          </cell>
          <cell r="E1044">
            <v>5575</v>
          </cell>
        </row>
        <row r="1045">
          <cell r="A1045" t="str">
            <v>GL001</v>
          </cell>
          <cell r="C1045" t="str">
            <v>444010</v>
          </cell>
          <cell r="E1045">
            <v>-76479.55</v>
          </cell>
        </row>
        <row r="1046">
          <cell r="A1046" t="str">
            <v>GL001</v>
          </cell>
          <cell r="C1046" t="str">
            <v>444020</v>
          </cell>
          <cell r="E1046">
            <v>-257446.02</v>
          </cell>
        </row>
        <row r="1047">
          <cell r="A1047" t="str">
            <v>GL001</v>
          </cell>
          <cell r="C1047" t="str">
            <v>444030</v>
          </cell>
          <cell r="E1047">
            <v>-3775225.03</v>
          </cell>
        </row>
        <row r="1048">
          <cell r="A1048" t="str">
            <v>GL001</v>
          </cell>
          <cell r="C1048" t="str">
            <v>444032</v>
          </cell>
          <cell r="E1048">
            <v>19665.91</v>
          </cell>
        </row>
        <row r="1049">
          <cell r="A1049" t="str">
            <v>GL001</v>
          </cell>
          <cell r="C1049" t="str">
            <v>444040</v>
          </cell>
          <cell r="E1049">
            <v>-83991.95</v>
          </cell>
        </row>
        <row r="1050">
          <cell r="A1050" t="str">
            <v>GL001</v>
          </cell>
          <cell r="C1050" t="str">
            <v>445010</v>
          </cell>
          <cell r="E1050">
            <v>-403460.22</v>
          </cell>
        </row>
        <row r="1051">
          <cell r="A1051" t="str">
            <v>GL001</v>
          </cell>
          <cell r="C1051" t="str">
            <v>445020</v>
          </cell>
          <cell r="E1051">
            <v>-468065.31</v>
          </cell>
        </row>
        <row r="1052">
          <cell r="A1052" t="str">
            <v>GL001</v>
          </cell>
          <cell r="C1052" t="str">
            <v>445030</v>
          </cell>
          <cell r="E1052">
            <v>-10281728.609999999</v>
          </cell>
        </row>
        <row r="1053">
          <cell r="A1053" t="str">
            <v>GL001</v>
          </cell>
          <cell r="C1053" t="str">
            <v>445032</v>
          </cell>
          <cell r="E1053">
            <v>113157.41</v>
          </cell>
        </row>
        <row r="1054">
          <cell r="A1054" t="str">
            <v>GL001</v>
          </cell>
          <cell r="C1054" t="str">
            <v>445040</v>
          </cell>
          <cell r="E1054">
            <v>-212806.9</v>
          </cell>
        </row>
        <row r="1055">
          <cell r="A1055" t="str">
            <v>GL001</v>
          </cell>
          <cell r="C1055" t="str">
            <v>447221</v>
          </cell>
          <cell r="E1055">
            <v>-722929.03</v>
          </cell>
        </row>
        <row r="1056">
          <cell r="A1056" t="str">
            <v>GL001</v>
          </cell>
          <cell r="C1056" t="str">
            <v>447231</v>
          </cell>
          <cell r="E1056">
            <v>-13443490.140000001</v>
          </cell>
        </row>
        <row r="1057">
          <cell r="A1057" t="str">
            <v>GL001</v>
          </cell>
          <cell r="C1057" t="str">
            <v>447232</v>
          </cell>
          <cell r="E1057">
            <v>-4272404.53</v>
          </cell>
        </row>
        <row r="1058">
          <cell r="A1058" t="str">
            <v>GL001</v>
          </cell>
          <cell r="C1058" t="str">
            <v>447233</v>
          </cell>
          <cell r="E1058">
            <v>-672029.56</v>
          </cell>
        </row>
        <row r="1059">
          <cell r="A1059" t="str">
            <v>GL001</v>
          </cell>
          <cell r="C1059" t="str">
            <v>447850</v>
          </cell>
          <cell r="E1059">
            <v>-33291324.82</v>
          </cell>
        </row>
        <row r="1060">
          <cell r="A1060" t="str">
            <v>GL001</v>
          </cell>
          <cell r="C1060" t="str">
            <v>447860</v>
          </cell>
          <cell r="E1060">
            <v>-34107.660000000003</v>
          </cell>
        </row>
        <row r="1061">
          <cell r="A1061" t="str">
            <v>GL001</v>
          </cell>
          <cell r="C1061" t="str">
            <v>448010</v>
          </cell>
          <cell r="E1061">
            <v>0</v>
          </cell>
        </row>
        <row r="1062">
          <cell r="A1062" t="str">
            <v>GL001</v>
          </cell>
          <cell r="C1062" t="str">
            <v>448020</v>
          </cell>
          <cell r="E1062">
            <v>-25804.54</v>
          </cell>
        </row>
        <row r="1063">
          <cell r="A1063" t="str">
            <v>GL001</v>
          </cell>
          <cell r="C1063" t="str">
            <v>448030</v>
          </cell>
          <cell r="E1063">
            <v>-281277.09999999998</v>
          </cell>
        </row>
        <row r="1064">
          <cell r="A1064" t="str">
            <v>GL001</v>
          </cell>
          <cell r="C1064" t="str">
            <v>448032</v>
          </cell>
          <cell r="E1064">
            <v>2892.51</v>
          </cell>
        </row>
        <row r="1065">
          <cell r="A1065" t="str">
            <v>GL001</v>
          </cell>
          <cell r="C1065" t="str">
            <v>449102</v>
          </cell>
          <cell r="E1065">
            <v>-23540.080000000002</v>
          </cell>
        </row>
        <row r="1066">
          <cell r="A1066" t="str">
            <v>GL001</v>
          </cell>
          <cell r="C1066" t="str">
            <v>449103</v>
          </cell>
          <cell r="E1066">
            <v>-21636.720000000001</v>
          </cell>
        </row>
        <row r="1067">
          <cell r="A1067" t="str">
            <v>GL001</v>
          </cell>
          <cell r="C1067" t="str">
            <v>449106</v>
          </cell>
          <cell r="E1067">
            <v>-13154.75</v>
          </cell>
        </row>
        <row r="1068">
          <cell r="A1068" t="str">
            <v>GL001</v>
          </cell>
          <cell r="C1068" t="str">
            <v>449108</v>
          </cell>
          <cell r="E1068">
            <v>-312.41000000000003</v>
          </cell>
        </row>
        <row r="1069">
          <cell r="A1069" t="str">
            <v>GL001</v>
          </cell>
          <cell r="C1069" t="str">
            <v>449109</v>
          </cell>
          <cell r="E1069">
            <v>-1320.41</v>
          </cell>
        </row>
        <row r="1070">
          <cell r="A1070" t="str">
            <v>GL001</v>
          </cell>
          <cell r="C1070" t="str">
            <v>450020</v>
          </cell>
          <cell r="E1070">
            <v>-117028.71</v>
          </cell>
        </row>
        <row r="1071">
          <cell r="A1071" t="str">
            <v>GL001</v>
          </cell>
          <cell r="C1071" t="str">
            <v>450030</v>
          </cell>
          <cell r="E1071">
            <v>-1566665.14</v>
          </cell>
        </row>
        <row r="1072">
          <cell r="A1072" t="str">
            <v>GL001</v>
          </cell>
          <cell r="C1072" t="str">
            <v>450040</v>
          </cell>
          <cell r="E1072">
            <v>-53606.73</v>
          </cell>
        </row>
        <row r="1073">
          <cell r="A1073" t="str">
            <v>GL001</v>
          </cell>
          <cell r="C1073" t="str">
            <v>451031</v>
          </cell>
          <cell r="E1073">
            <v>-2784</v>
          </cell>
        </row>
        <row r="1074">
          <cell r="A1074" t="str">
            <v>GL001</v>
          </cell>
          <cell r="C1074" t="str">
            <v>451032</v>
          </cell>
          <cell r="E1074">
            <v>-4925</v>
          </cell>
        </row>
        <row r="1075">
          <cell r="A1075" t="str">
            <v>GL001</v>
          </cell>
          <cell r="C1075" t="str">
            <v>451033</v>
          </cell>
          <cell r="E1075">
            <v>-96940</v>
          </cell>
        </row>
        <row r="1076">
          <cell r="A1076" t="str">
            <v>GL001</v>
          </cell>
          <cell r="C1076" t="str">
            <v>451034</v>
          </cell>
          <cell r="E1076">
            <v>-3006</v>
          </cell>
        </row>
        <row r="1077">
          <cell r="A1077" t="str">
            <v>GL001</v>
          </cell>
          <cell r="C1077" t="str">
            <v>451230</v>
          </cell>
          <cell r="E1077">
            <v>-1968</v>
          </cell>
        </row>
        <row r="1078">
          <cell r="A1078" t="str">
            <v>GL001</v>
          </cell>
          <cell r="C1078" t="str">
            <v>454010</v>
          </cell>
          <cell r="E1078">
            <v>-25869.78</v>
          </cell>
        </row>
        <row r="1079">
          <cell r="A1079" t="str">
            <v>GL001</v>
          </cell>
          <cell r="C1079" t="str">
            <v>454020</v>
          </cell>
          <cell r="E1079">
            <v>-33620.660000000003</v>
          </cell>
        </row>
        <row r="1080">
          <cell r="A1080" t="str">
            <v>GL001</v>
          </cell>
          <cell r="C1080" t="str">
            <v>454030</v>
          </cell>
          <cell r="E1080">
            <v>-978244.05</v>
          </cell>
        </row>
        <row r="1081">
          <cell r="A1081" t="str">
            <v>GL001</v>
          </cell>
          <cell r="C1081" t="str">
            <v>454040</v>
          </cell>
          <cell r="E1081">
            <v>-21217.73</v>
          </cell>
        </row>
        <row r="1082">
          <cell r="A1082" t="str">
            <v>GL001</v>
          </cell>
          <cell r="C1082" t="str">
            <v>456010</v>
          </cell>
          <cell r="E1082">
            <v>-16554.25</v>
          </cell>
        </row>
        <row r="1083">
          <cell r="A1083" t="str">
            <v>GL001</v>
          </cell>
          <cell r="C1083" t="str">
            <v>456020</v>
          </cell>
          <cell r="E1083">
            <v>-1768.58</v>
          </cell>
        </row>
        <row r="1084">
          <cell r="A1084" t="str">
            <v>GL001</v>
          </cell>
          <cell r="C1084" t="str">
            <v>456030</v>
          </cell>
          <cell r="E1084">
            <v>-314897.31</v>
          </cell>
        </row>
        <row r="1085">
          <cell r="A1085" t="str">
            <v>GL001</v>
          </cell>
          <cell r="C1085" t="str">
            <v>456040</v>
          </cell>
          <cell r="E1085">
            <v>-2068.83</v>
          </cell>
        </row>
        <row r="1086">
          <cell r="A1086" t="str">
            <v>GL001</v>
          </cell>
          <cell r="C1086" t="str">
            <v>456075</v>
          </cell>
          <cell r="E1086">
            <v>-185718.02</v>
          </cell>
        </row>
        <row r="1087">
          <cell r="A1087" t="str">
            <v>GL001</v>
          </cell>
          <cell r="C1087" t="str">
            <v>456081</v>
          </cell>
          <cell r="E1087">
            <v>-253799.76</v>
          </cell>
        </row>
        <row r="1088">
          <cell r="A1088" t="str">
            <v>GL001</v>
          </cell>
          <cell r="C1088" t="str">
            <v>456082</v>
          </cell>
          <cell r="E1088">
            <v>-100885.92</v>
          </cell>
        </row>
        <row r="1089">
          <cell r="A1089" t="str">
            <v>GL001</v>
          </cell>
          <cell r="C1089" t="str">
            <v>456083</v>
          </cell>
          <cell r="E1089">
            <v>-22788</v>
          </cell>
        </row>
        <row r="1090">
          <cell r="A1090" t="str">
            <v>GL001</v>
          </cell>
          <cell r="C1090" t="str">
            <v>456084</v>
          </cell>
          <cell r="E1090">
            <v>-70165.320000000007</v>
          </cell>
        </row>
        <row r="1091">
          <cell r="A1091" t="str">
            <v>GL001</v>
          </cell>
          <cell r="C1091" t="str">
            <v>456091</v>
          </cell>
          <cell r="E1091">
            <v>-946.44</v>
          </cell>
        </row>
        <row r="1092">
          <cell r="A1092" t="str">
            <v>GL001</v>
          </cell>
          <cell r="C1092" t="str">
            <v>456092</v>
          </cell>
          <cell r="E1092">
            <v>-1858.08</v>
          </cell>
        </row>
        <row r="1093">
          <cell r="A1093" t="str">
            <v>GL001</v>
          </cell>
          <cell r="C1093" t="str">
            <v>456093</v>
          </cell>
          <cell r="E1093">
            <v>-33564.839999999997</v>
          </cell>
        </row>
        <row r="1094">
          <cell r="A1094" t="str">
            <v>GL001</v>
          </cell>
          <cell r="C1094" t="str">
            <v>456094</v>
          </cell>
          <cell r="E1094">
            <v>-950.28</v>
          </cell>
        </row>
        <row r="1095">
          <cell r="A1095" t="str">
            <v>GL001</v>
          </cell>
          <cell r="C1095" t="str">
            <v>457131</v>
          </cell>
          <cell r="E1095">
            <v>-28774.53</v>
          </cell>
        </row>
        <row r="1096">
          <cell r="A1096" t="str">
            <v>GL001</v>
          </cell>
          <cell r="C1096" t="str">
            <v>457132</v>
          </cell>
          <cell r="E1096">
            <v>-81221.850000000006</v>
          </cell>
        </row>
        <row r="1097">
          <cell r="A1097" t="str">
            <v>GL001</v>
          </cell>
          <cell r="C1097" t="str">
            <v>457137</v>
          </cell>
          <cell r="E1097">
            <v>-789687.77</v>
          </cell>
        </row>
        <row r="1098">
          <cell r="A1098" t="str">
            <v>GL001</v>
          </cell>
          <cell r="C1098" t="str">
            <v>457138</v>
          </cell>
          <cell r="E1098">
            <v>-77376.19</v>
          </cell>
        </row>
        <row r="1099">
          <cell r="A1099" t="str">
            <v>GL001</v>
          </cell>
          <cell r="C1099" t="str">
            <v>457139</v>
          </cell>
          <cell r="E1099">
            <v>0</v>
          </cell>
        </row>
        <row r="1100">
          <cell r="A1100" t="str">
            <v>GL001</v>
          </cell>
          <cell r="C1100" t="str">
            <v>457141</v>
          </cell>
          <cell r="E1100">
            <v>-4743993.96</v>
          </cell>
        </row>
        <row r="1101">
          <cell r="A1101" t="str">
            <v>GL001</v>
          </cell>
          <cell r="C1101" t="str">
            <v>457142</v>
          </cell>
          <cell r="E1101">
            <v>-677371.08</v>
          </cell>
        </row>
        <row r="1102">
          <cell r="A1102" t="str">
            <v>GL001</v>
          </cell>
          <cell r="C1102" t="str">
            <v>457143</v>
          </cell>
          <cell r="E1102">
            <v>-1227404.7</v>
          </cell>
        </row>
        <row r="1103">
          <cell r="A1103" t="str">
            <v>GL001</v>
          </cell>
          <cell r="C1103" t="str">
            <v>457144</v>
          </cell>
          <cell r="E1103">
            <v>-407647.09</v>
          </cell>
        </row>
        <row r="1104">
          <cell r="A1104" t="str">
            <v>GL001</v>
          </cell>
          <cell r="C1104" t="str">
            <v>457145</v>
          </cell>
          <cell r="E1104">
            <v>-21330.720000000001</v>
          </cell>
        </row>
        <row r="1105">
          <cell r="A1105" t="str">
            <v>GL001</v>
          </cell>
          <cell r="C1105" t="str">
            <v>457146</v>
          </cell>
          <cell r="E1105">
            <v>-70298.69</v>
          </cell>
        </row>
        <row r="1106">
          <cell r="A1106" t="str">
            <v>GL001</v>
          </cell>
          <cell r="C1106" t="str">
            <v>457147</v>
          </cell>
          <cell r="E1106">
            <v>-61929.79</v>
          </cell>
        </row>
        <row r="1107">
          <cell r="A1107" t="str">
            <v>GL001</v>
          </cell>
          <cell r="C1107" t="str">
            <v>457148</v>
          </cell>
          <cell r="E1107">
            <v>-92976.77</v>
          </cell>
        </row>
        <row r="1108">
          <cell r="A1108" t="str">
            <v>GL001</v>
          </cell>
          <cell r="C1108" t="str">
            <v>457149</v>
          </cell>
          <cell r="E1108">
            <v>-8186.57</v>
          </cell>
        </row>
        <row r="1109">
          <cell r="A1109" t="str">
            <v>GL001</v>
          </cell>
          <cell r="C1109" t="str">
            <v>457150</v>
          </cell>
          <cell r="E1109">
            <v>-2721.49</v>
          </cell>
        </row>
        <row r="1110">
          <cell r="A1110" t="str">
            <v>GL001</v>
          </cell>
          <cell r="C1110" t="str">
            <v>457151</v>
          </cell>
          <cell r="E1110">
            <v>-468.12</v>
          </cell>
        </row>
        <row r="1111">
          <cell r="A1111" t="str">
            <v>GL001</v>
          </cell>
          <cell r="C1111" t="str">
            <v>457152</v>
          </cell>
          <cell r="E1111">
            <v>-5405.74</v>
          </cell>
        </row>
        <row r="1112">
          <cell r="A1112" t="str">
            <v>GL001</v>
          </cell>
          <cell r="C1112" t="str">
            <v>457153</v>
          </cell>
          <cell r="E1112">
            <v>-424.06</v>
          </cell>
        </row>
        <row r="1113">
          <cell r="A1113" t="str">
            <v>GL001</v>
          </cell>
          <cell r="C1113" t="str">
            <v>457154</v>
          </cell>
          <cell r="E1113">
            <v>-630.03</v>
          </cell>
        </row>
        <row r="1114">
          <cell r="A1114" t="str">
            <v>GL001</v>
          </cell>
          <cell r="C1114" t="str">
            <v>457160</v>
          </cell>
          <cell r="E1114">
            <v>-42085.23</v>
          </cell>
        </row>
        <row r="1115">
          <cell r="A1115" t="str">
            <v>GL001</v>
          </cell>
          <cell r="C1115" t="str">
            <v>461100</v>
          </cell>
          <cell r="E1115">
            <v>-1503272.2</v>
          </cell>
        </row>
        <row r="1116">
          <cell r="A1116" t="str">
            <v>GL001</v>
          </cell>
          <cell r="C1116" t="str">
            <v>461200</v>
          </cell>
          <cell r="E1116">
            <v>-451976.4</v>
          </cell>
        </row>
        <row r="1117">
          <cell r="A1117" t="str">
            <v>GL001</v>
          </cell>
          <cell r="C1117" t="str">
            <v>461300</v>
          </cell>
          <cell r="E1117">
            <v>-78472.62</v>
          </cell>
        </row>
        <row r="1118">
          <cell r="A1118" t="str">
            <v>GL001</v>
          </cell>
          <cell r="C1118" t="str">
            <v>464000</v>
          </cell>
          <cell r="E1118">
            <v>-20008.93</v>
          </cell>
        </row>
        <row r="1119">
          <cell r="A1119" t="str">
            <v>GL001</v>
          </cell>
          <cell r="C1119" t="str">
            <v>467000</v>
          </cell>
          <cell r="E1119">
            <v>-1349.72</v>
          </cell>
        </row>
        <row r="1120">
          <cell r="A1120" t="str">
            <v>GL001</v>
          </cell>
          <cell r="C1120" t="str">
            <v>500011</v>
          </cell>
          <cell r="E1120">
            <v>48093.35</v>
          </cell>
        </row>
        <row r="1121">
          <cell r="A1121" t="str">
            <v>GL001</v>
          </cell>
          <cell r="C1121" t="str">
            <v>500035</v>
          </cell>
          <cell r="E1121">
            <v>1235.44</v>
          </cell>
        </row>
        <row r="1122">
          <cell r="A1122" t="str">
            <v>GL001</v>
          </cell>
          <cell r="C1122" t="str">
            <v>500036</v>
          </cell>
          <cell r="E1122">
            <v>293480.5</v>
          </cell>
        </row>
        <row r="1123">
          <cell r="A1123" t="str">
            <v>GL001</v>
          </cell>
          <cell r="C1123" t="str">
            <v>500037</v>
          </cell>
          <cell r="E1123">
            <v>683.25</v>
          </cell>
        </row>
        <row r="1124">
          <cell r="A1124" t="str">
            <v>GL001</v>
          </cell>
          <cell r="C1124" t="str">
            <v>500038</v>
          </cell>
          <cell r="E1124">
            <v>150</v>
          </cell>
        </row>
        <row r="1125">
          <cell r="A1125" t="str">
            <v>GL001</v>
          </cell>
          <cell r="C1125" t="str">
            <v>500039</v>
          </cell>
          <cell r="E1125">
            <v>1642789.2</v>
          </cell>
        </row>
        <row r="1126">
          <cell r="A1126" t="str">
            <v>GL001</v>
          </cell>
          <cell r="C1126" t="str">
            <v>500046</v>
          </cell>
          <cell r="E1126">
            <v>3175.61</v>
          </cell>
        </row>
        <row r="1127">
          <cell r="A1127" t="str">
            <v>GL001</v>
          </cell>
          <cell r="C1127" t="str">
            <v>500180</v>
          </cell>
          <cell r="E1127">
            <v>10902.63</v>
          </cell>
        </row>
        <row r="1128">
          <cell r="A1128" t="str">
            <v>GL001</v>
          </cell>
          <cell r="C1128" t="str">
            <v>500994</v>
          </cell>
          <cell r="E1128">
            <v>-32736.84</v>
          </cell>
        </row>
        <row r="1129">
          <cell r="A1129" t="str">
            <v>GL001</v>
          </cell>
          <cell r="C1129" t="str">
            <v>500995</v>
          </cell>
          <cell r="E1129">
            <v>126513.36</v>
          </cell>
        </row>
        <row r="1130">
          <cell r="A1130" t="str">
            <v>GL001</v>
          </cell>
          <cell r="C1130" t="str">
            <v>500996</v>
          </cell>
          <cell r="E1130">
            <v>18384.72</v>
          </cell>
        </row>
        <row r="1131">
          <cell r="A1131" t="str">
            <v>GL001</v>
          </cell>
          <cell r="C1131" t="str">
            <v>501001</v>
          </cell>
          <cell r="E1131">
            <v>-484917.47</v>
          </cell>
        </row>
        <row r="1132">
          <cell r="A1132" t="str">
            <v>GL001</v>
          </cell>
          <cell r="C1132" t="str">
            <v>501002</v>
          </cell>
          <cell r="E1132">
            <v>-13592323.439999999</v>
          </cell>
        </row>
        <row r="1133">
          <cell r="A1133" t="str">
            <v>GL001</v>
          </cell>
          <cell r="C1133" t="str">
            <v>501003</v>
          </cell>
          <cell r="E1133">
            <v>-4359681.97</v>
          </cell>
        </row>
        <row r="1134">
          <cell r="A1134" t="str">
            <v>GL001</v>
          </cell>
          <cell r="C1134" t="str">
            <v>501004</v>
          </cell>
          <cell r="E1134">
            <v>-117223.69</v>
          </cell>
        </row>
        <row r="1135">
          <cell r="A1135" t="str">
            <v>GL001</v>
          </cell>
          <cell r="C1135" t="str">
            <v>501005</v>
          </cell>
          <cell r="E1135">
            <v>63024.4</v>
          </cell>
        </row>
        <row r="1136">
          <cell r="A1136" t="str">
            <v>GL001</v>
          </cell>
          <cell r="C1136" t="str">
            <v>501042</v>
          </cell>
          <cell r="E1136">
            <v>47163362.469999999</v>
          </cell>
        </row>
        <row r="1137">
          <cell r="A1137" t="str">
            <v>GL001</v>
          </cell>
          <cell r="C1137" t="str">
            <v>501045</v>
          </cell>
          <cell r="E1137">
            <v>751700.38</v>
          </cell>
        </row>
        <row r="1138">
          <cell r="A1138" t="str">
            <v>GL001</v>
          </cell>
          <cell r="C1138" t="str">
            <v>501183</v>
          </cell>
          <cell r="E1138">
            <v>-75980.240000000005</v>
          </cell>
        </row>
        <row r="1139">
          <cell r="A1139" t="str">
            <v>GL001</v>
          </cell>
          <cell r="C1139" t="str">
            <v>501300</v>
          </cell>
          <cell r="E1139">
            <v>53205.41</v>
          </cell>
        </row>
        <row r="1140">
          <cell r="A1140" t="str">
            <v>GL001</v>
          </cell>
          <cell r="C1140" t="str">
            <v>501400</v>
          </cell>
          <cell r="E1140">
            <v>148540.32999999999</v>
          </cell>
        </row>
        <row r="1141">
          <cell r="A1141" t="str">
            <v>GL001</v>
          </cell>
          <cell r="C1141" t="str">
            <v>501401</v>
          </cell>
          <cell r="E1141">
            <v>219719.67999999999</v>
          </cell>
        </row>
        <row r="1142">
          <cell r="A1142" t="str">
            <v>GL001</v>
          </cell>
          <cell r="C1142" t="str">
            <v>501601</v>
          </cell>
          <cell r="E1142">
            <v>49571</v>
          </cell>
        </row>
        <row r="1143">
          <cell r="A1143" t="str">
            <v>GL001</v>
          </cell>
          <cell r="C1143" t="str">
            <v>501604</v>
          </cell>
          <cell r="E1143">
            <v>694.87</v>
          </cell>
        </row>
        <row r="1144">
          <cell r="A1144" t="str">
            <v>GL001</v>
          </cell>
          <cell r="C1144" t="str">
            <v>501605</v>
          </cell>
          <cell r="E1144">
            <v>104209.28</v>
          </cell>
        </row>
        <row r="1145">
          <cell r="A1145" t="str">
            <v>GL001</v>
          </cell>
          <cell r="C1145" t="str">
            <v>501910</v>
          </cell>
          <cell r="E1145">
            <v>-14653.56</v>
          </cell>
        </row>
        <row r="1146">
          <cell r="A1146" t="str">
            <v>GL001</v>
          </cell>
          <cell r="C1146" t="str">
            <v>501920</v>
          </cell>
          <cell r="E1146">
            <v>-125260.2</v>
          </cell>
        </row>
        <row r="1147">
          <cell r="A1147" t="str">
            <v>GL001</v>
          </cell>
          <cell r="C1147" t="str">
            <v>501930</v>
          </cell>
          <cell r="E1147">
            <v>-2054822.4</v>
          </cell>
        </row>
        <row r="1148">
          <cell r="A1148" t="str">
            <v>GL001</v>
          </cell>
          <cell r="C1148" t="str">
            <v>501940</v>
          </cell>
          <cell r="E1148">
            <v>-69036.36</v>
          </cell>
        </row>
        <row r="1149">
          <cell r="A1149" t="str">
            <v>GL001</v>
          </cell>
          <cell r="C1149" t="str">
            <v>502084</v>
          </cell>
          <cell r="E1149">
            <v>4225.66</v>
          </cell>
        </row>
        <row r="1150">
          <cell r="A1150" t="str">
            <v>GL001</v>
          </cell>
          <cell r="C1150" t="str">
            <v>502093</v>
          </cell>
          <cell r="E1150">
            <v>44452.28</v>
          </cell>
        </row>
        <row r="1151">
          <cell r="A1151" t="str">
            <v>GL001</v>
          </cell>
          <cell r="C1151" t="str">
            <v>502096</v>
          </cell>
          <cell r="E1151">
            <v>65450.6</v>
          </cell>
        </row>
        <row r="1152">
          <cell r="A1152" t="str">
            <v>GL001</v>
          </cell>
          <cell r="C1152" t="str">
            <v>502099</v>
          </cell>
          <cell r="E1152">
            <v>40717.1</v>
          </cell>
        </row>
        <row r="1153">
          <cell r="A1153" t="str">
            <v>GL001</v>
          </cell>
          <cell r="C1153" t="str">
            <v>502102</v>
          </cell>
          <cell r="E1153">
            <v>133867.01999999999</v>
          </cell>
        </row>
        <row r="1154">
          <cell r="A1154" t="str">
            <v>GL001</v>
          </cell>
          <cell r="C1154" t="str">
            <v>502103</v>
          </cell>
          <cell r="E1154">
            <v>5937.5</v>
          </cell>
        </row>
        <row r="1155">
          <cell r="A1155" t="str">
            <v>GL001</v>
          </cell>
          <cell r="C1155" t="str">
            <v>502105</v>
          </cell>
          <cell r="E1155">
            <v>597.80999999999995</v>
          </cell>
        </row>
        <row r="1156">
          <cell r="A1156" t="str">
            <v>GL001</v>
          </cell>
          <cell r="C1156" t="str">
            <v>502108</v>
          </cell>
          <cell r="E1156">
            <v>867839.54</v>
          </cell>
        </row>
        <row r="1157">
          <cell r="A1157" t="str">
            <v>GL001</v>
          </cell>
          <cell r="C1157" t="str">
            <v>502109</v>
          </cell>
          <cell r="E1157">
            <v>196055.01</v>
          </cell>
        </row>
        <row r="1158">
          <cell r="A1158" t="str">
            <v>GL001</v>
          </cell>
          <cell r="C1158" t="str">
            <v>502114</v>
          </cell>
          <cell r="E1158">
            <v>1375888.18</v>
          </cell>
        </row>
        <row r="1159">
          <cell r="A1159" t="str">
            <v>GL001</v>
          </cell>
          <cell r="C1159" t="str">
            <v>505112</v>
          </cell>
          <cell r="E1159">
            <v>413368.44</v>
          </cell>
        </row>
        <row r="1160">
          <cell r="A1160" t="str">
            <v>GL001</v>
          </cell>
          <cell r="C1160" t="str">
            <v>505117</v>
          </cell>
          <cell r="E1160">
            <v>1909.31</v>
          </cell>
        </row>
        <row r="1161">
          <cell r="A1161" t="str">
            <v>GL001</v>
          </cell>
          <cell r="C1161" t="str">
            <v>505118</v>
          </cell>
          <cell r="E1161">
            <v>6657</v>
          </cell>
        </row>
        <row r="1162">
          <cell r="A1162" t="str">
            <v>GL001</v>
          </cell>
          <cell r="C1162" t="str">
            <v>505120</v>
          </cell>
          <cell r="E1162">
            <v>306696.81</v>
          </cell>
        </row>
        <row r="1163">
          <cell r="A1163" t="str">
            <v>GL001</v>
          </cell>
          <cell r="C1163" t="str">
            <v>505422</v>
          </cell>
          <cell r="E1163">
            <v>392634.84</v>
          </cell>
        </row>
        <row r="1164">
          <cell r="A1164" t="str">
            <v>GL001</v>
          </cell>
          <cell r="C1164" t="str">
            <v>505426</v>
          </cell>
          <cell r="E1164">
            <v>168226.44</v>
          </cell>
        </row>
        <row r="1165">
          <cell r="A1165" t="str">
            <v>GL001</v>
          </cell>
          <cell r="C1165" t="str">
            <v>506025</v>
          </cell>
          <cell r="E1165">
            <v>132091.22</v>
          </cell>
        </row>
        <row r="1166">
          <cell r="A1166" t="str">
            <v>GL001</v>
          </cell>
          <cell r="C1166" t="str">
            <v>506126</v>
          </cell>
          <cell r="E1166">
            <v>1104012.81</v>
          </cell>
        </row>
        <row r="1167">
          <cell r="A1167" t="str">
            <v>GL001</v>
          </cell>
          <cell r="C1167" t="str">
            <v>506168</v>
          </cell>
          <cell r="E1167">
            <v>50007.54</v>
          </cell>
        </row>
        <row r="1168">
          <cell r="A1168" t="str">
            <v>GL001</v>
          </cell>
          <cell r="C1168" t="str">
            <v>506173</v>
          </cell>
          <cell r="E1168">
            <v>15587.2</v>
          </cell>
        </row>
        <row r="1169">
          <cell r="A1169" t="str">
            <v>GL001</v>
          </cell>
          <cell r="C1169" t="str">
            <v>506175</v>
          </cell>
          <cell r="E1169">
            <v>15503.6</v>
          </cell>
        </row>
        <row r="1170">
          <cell r="A1170" t="str">
            <v>GL001</v>
          </cell>
          <cell r="C1170" t="str">
            <v>506176</v>
          </cell>
          <cell r="E1170">
            <v>1952.52</v>
          </cell>
        </row>
        <row r="1171">
          <cell r="A1171" t="str">
            <v>GL001</v>
          </cell>
          <cell r="C1171" t="str">
            <v>506201</v>
          </cell>
          <cell r="E1171">
            <v>834448.19</v>
          </cell>
        </row>
        <row r="1172">
          <cell r="A1172" t="str">
            <v>GL001</v>
          </cell>
          <cell r="C1172" t="str">
            <v>506202</v>
          </cell>
          <cell r="E1172">
            <v>542097.63</v>
          </cell>
        </row>
        <row r="1173">
          <cell r="A1173" t="str">
            <v>GL001</v>
          </cell>
          <cell r="C1173" t="str">
            <v>506203</v>
          </cell>
          <cell r="E1173">
            <v>134750.64000000001</v>
          </cell>
        </row>
        <row r="1174">
          <cell r="A1174" t="str">
            <v>GL001</v>
          </cell>
          <cell r="C1174" t="str">
            <v>506204</v>
          </cell>
          <cell r="E1174">
            <v>211047.14</v>
          </cell>
        </row>
        <row r="1175">
          <cell r="A1175" t="str">
            <v>GL001</v>
          </cell>
          <cell r="C1175" t="str">
            <v>506205</v>
          </cell>
          <cell r="E1175">
            <v>149134.94</v>
          </cell>
        </row>
        <row r="1176">
          <cell r="A1176" t="str">
            <v>GL001</v>
          </cell>
          <cell r="C1176" t="str">
            <v>507129</v>
          </cell>
          <cell r="E1176">
            <v>55185.120000000003</v>
          </cell>
        </row>
        <row r="1177">
          <cell r="A1177" t="str">
            <v>GL001</v>
          </cell>
          <cell r="C1177" t="str">
            <v>510030</v>
          </cell>
          <cell r="E1177">
            <v>951999.52</v>
          </cell>
        </row>
        <row r="1178">
          <cell r="A1178" t="str">
            <v>GL001</v>
          </cell>
          <cell r="C1178" t="str">
            <v>510994</v>
          </cell>
          <cell r="E1178">
            <v>-32736.84</v>
          </cell>
        </row>
        <row r="1179">
          <cell r="A1179" t="str">
            <v>GL001</v>
          </cell>
          <cell r="C1179" t="str">
            <v>510995</v>
          </cell>
          <cell r="E1179">
            <v>126513.36</v>
          </cell>
        </row>
        <row r="1180">
          <cell r="A1180" t="str">
            <v>GL001</v>
          </cell>
          <cell r="C1180" t="str">
            <v>510996</v>
          </cell>
          <cell r="E1180">
            <v>18384.599999999999</v>
          </cell>
        </row>
        <row r="1181">
          <cell r="A1181" t="str">
            <v>GL001</v>
          </cell>
          <cell r="C1181" t="str">
            <v>511127</v>
          </cell>
          <cell r="E1181">
            <v>1216820.68</v>
          </cell>
        </row>
        <row r="1182">
          <cell r="A1182" t="str">
            <v>GL001</v>
          </cell>
          <cell r="C1182" t="str">
            <v>511132</v>
          </cell>
          <cell r="E1182">
            <v>8503.44</v>
          </cell>
        </row>
        <row r="1183">
          <cell r="A1183" t="str">
            <v>GL001</v>
          </cell>
          <cell r="C1183" t="str">
            <v>511135</v>
          </cell>
          <cell r="E1183">
            <v>298239.96000000002</v>
          </cell>
        </row>
        <row r="1184">
          <cell r="A1184" t="str">
            <v>GL001</v>
          </cell>
          <cell r="C1184" t="str">
            <v>512138</v>
          </cell>
          <cell r="E1184">
            <v>471296.94</v>
          </cell>
        </row>
        <row r="1185">
          <cell r="A1185" t="str">
            <v>GL001</v>
          </cell>
          <cell r="C1185" t="str">
            <v>512139</v>
          </cell>
          <cell r="E1185">
            <v>109769.29</v>
          </cell>
        </row>
        <row r="1186">
          <cell r="A1186" t="str">
            <v>GL001</v>
          </cell>
          <cell r="C1186" t="str">
            <v>512141</v>
          </cell>
          <cell r="E1186">
            <v>4287.21</v>
          </cell>
        </row>
        <row r="1187">
          <cell r="A1187" t="str">
            <v>GL001</v>
          </cell>
          <cell r="C1187" t="str">
            <v>512144</v>
          </cell>
          <cell r="E1187">
            <v>16843.37</v>
          </cell>
        </row>
        <row r="1188">
          <cell r="A1188" t="str">
            <v>GL001</v>
          </cell>
          <cell r="C1188" t="str">
            <v>512147</v>
          </cell>
          <cell r="E1188">
            <v>172421.61</v>
          </cell>
        </row>
        <row r="1189">
          <cell r="A1189" t="str">
            <v>GL001</v>
          </cell>
          <cell r="C1189" t="str">
            <v>512150</v>
          </cell>
          <cell r="E1189">
            <v>34803.769999999997</v>
          </cell>
        </row>
        <row r="1190">
          <cell r="A1190" t="str">
            <v>GL001</v>
          </cell>
          <cell r="C1190" t="str">
            <v>512153</v>
          </cell>
          <cell r="E1190">
            <v>235432</v>
          </cell>
        </row>
        <row r="1191">
          <cell r="A1191" t="str">
            <v>GL001</v>
          </cell>
          <cell r="C1191" t="str">
            <v>512156</v>
          </cell>
          <cell r="E1191">
            <v>50797.54</v>
          </cell>
        </row>
        <row r="1192">
          <cell r="A1192" t="str">
            <v>GL001</v>
          </cell>
          <cell r="C1192" t="str">
            <v>512160</v>
          </cell>
          <cell r="E1192">
            <v>264983.15999999997</v>
          </cell>
        </row>
        <row r="1193">
          <cell r="A1193" t="str">
            <v>GL001</v>
          </cell>
          <cell r="C1193" t="str">
            <v>512161</v>
          </cell>
          <cell r="E1193">
            <v>486224.73</v>
          </cell>
        </row>
        <row r="1194">
          <cell r="A1194" t="str">
            <v>GL001</v>
          </cell>
          <cell r="C1194" t="str">
            <v>512162</v>
          </cell>
          <cell r="E1194">
            <v>278175.44</v>
          </cell>
        </row>
        <row r="1195">
          <cell r="A1195" t="str">
            <v>GL001</v>
          </cell>
          <cell r="C1195" t="str">
            <v>512163</v>
          </cell>
          <cell r="E1195">
            <v>70836.94</v>
          </cell>
        </row>
        <row r="1196">
          <cell r="A1196" t="str">
            <v>GL001</v>
          </cell>
          <cell r="C1196" t="str">
            <v>512164</v>
          </cell>
          <cell r="E1196">
            <v>23587.4</v>
          </cell>
        </row>
        <row r="1197">
          <cell r="A1197" t="str">
            <v>GL001</v>
          </cell>
          <cell r="C1197" t="str">
            <v>512165</v>
          </cell>
          <cell r="E1197">
            <v>3357225.4</v>
          </cell>
        </row>
        <row r="1198">
          <cell r="A1198" t="str">
            <v>GL001</v>
          </cell>
          <cell r="C1198" t="str">
            <v>512166</v>
          </cell>
          <cell r="E1198">
            <v>49579.8</v>
          </cell>
        </row>
        <row r="1199">
          <cell r="A1199" t="str">
            <v>GL001</v>
          </cell>
          <cell r="C1199" t="str">
            <v>512167</v>
          </cell>
          <cell r="E1199">
            <v>30926.14</v>
          </cell>
        </row>
        <row r="1200">
          <cell r="A1200" t="str">
            <v>GL001</v>
          </cell>
          <cell r="C1200" t="str">
            <v>512168</v>
          </cell>
          <cell r="E1200">
            <v>29514.09</v>
          </cell>
        </row>
        <row r="1201">
          <cell r="A1201" t="str">
            <v>GL001</v>
          </cell>
          <cell r="C1201" t="str">
            <v>512169</v>
          </cell>
          <cell r="E1201">
            <v>22082.73</v>
          </cell>
        </row>
        <row r="1202">
          <cell r="A1202" t="str">
            <v>GL001</v>
          </cell>
          <cell r="C1202" t="str">
            <v>513122</v>
          </cell>
          <cell r="E1202">
            <v>21813.68</v>
          </cell>
        </row>
        <row r="1203">
          <cell r="A1203" t="str">
            <v>GL001</v>
          </cell>
          <cell r="C1203" t="str">
            <v>513168</v>
          </cell>
          <cell r="E1203">
            <v>1445481.63</v>
          </cell>
        </row>
        <row r="1204">
          <cell r="A1204" t="str">
            <v>GL001</v>
          </cell>
          <cell r="C1204" t="str">
            <v>513172</v>
          </cell>
          <cell r="E1204">
            <v>12843.95</v>
          </cell>
        </row>
        <row r="1205">
          <cell r="A1205" t="str">
            <v>GL001</v>
          </cell>
          <cell r="C1205" t="str">
            <v>513174</v>
          </cell>
          <cell r="E1205">
            <v>69400.22</v>
          </cell>
        </row>
        <row r="1206">
          <cell r="A1206" t="str">
            <v>GL001</v>
          </cell>
          <cell r="C1206" t="str">
            <v>513175</v>
          </cell>
          <cell r="E1206">
            <v>56530.47</v>
          </cell>
        </row>
        <row r="1207">
          <cell r="A1207" t="str">
            <v>GL001</v>
          </cell>
          <cell r="C1207" t="str">
            <v>513178</v>
          </cell>
          <cell r="E1207">
            <v>98567.75</v>
          </cell>
        </row>
        <row r="1208">
          <cell r="A1208" t="str">
            <v>GL001</v>
          </cell>
          <cell r="C1208" t="str">
            <v>513181</v>
          </cell>
          <cell r="E1208">
            <v>29402.48</v>
          </cell>
        </row>
        <row r="1209">
          <cell r="A1209" t="str">
            <v>GL001</v>
          </cell>
          <cell r="C1209" t="str">
            <v>513182</v>
          </cell>
          <cell r="E1209">
            <v>23265.599999999999</v>
          </cell>
        </row>
        <row r="1210">
          <cell r="A1210" t="str">
            <v>GL001</v>
          </cell>
          <cell r="C1210" t="str">
            <v>514144</v>
          </cell>
          <cell r="E1210">
            <v>41298.68</v>
          </cell>
        </row>
        <row r="1211">
          <cell r="A1211" t="str">
            <v>GL001</v>
          </cell>
          <cell r="C1211" t="str">
            <v>514158</v>
          </cell>
          <cell r="E1211">
            <v>346897.75</v>
          </cell>
        </row>
        <row r="1212">
          <cell r="A1212" t="str">
            <v>GL001</v>
          </cell>
          <cell r="C1212" t="str">
            <v>514168</v>
          </cell>
          <cell r="E1212">
            <v>187412.62</v>
          </cell>
        </row>
        <row r="1213">
          <cell r="A1213" t="str">
            <v>GL001</v>
          </cell>
          <cell r="C1213" t="str">
            <v>514171</v>
          </cell>
          <cell r="E1213">
            <v>90591.75</v>
          </cell>
        </row>
        <row r="1214">
          <cell r="A1214" t="str">
            <v>GL001</v>
          </cell>
          <cell r="C1214" t="str">
            <v>514173</v>
          </cell>
          <cell r="E1214">
            <v>104730.46</v>
          </cell>
        </row>
        <row r="1215">
          <cell r="A1215" t="str">
            <v>GL001</v>
          </cell>
          <cell r="C1215" t="str">
            <v>514175</v>
          </cell>
          <cell r="E1215">
            <v>194793.09</v>
          </cell>
        </row>
        <row r="1216">
          <cell r="A1216" t="str">
            <v>GL001</v>
          </cell>
          <cell r="C1216" t="str">
            <v>514176</v>
          </cell>
          <cell r="E1216">
            <v>62203.8</v>
          </cell>
        </row>
        <row r="1217">
          <cell r="A1217" t="str">
            <v>GL001</v>
          </cell>
          <cell r="C1217" t="str">
            <v>535011</v>
          </cell>
          <cell r="E1217">
            <v>299.54000000000002</v>
          </cell>
        </row>
        <row r="1218">
          <cell r="A1218" t="str">
            <v>GL001</v>
          </cell>
          <cell r="C1218" t="str">
            <v>535301</v>
          </cell>
          <cell r="E1218">
            <v>57557.17</v>
          </cell>
        </row>
        <row r="1219">
          <cell r="A1219" t="str">
            <v>GL001</v>
          </cell>
          <cell r="C1219" t="str">
            <v>537316</v>
          </cell>
          <cell r="E1219">
            <v>20704.669999999998</v>
          </cell>
        </row>
        <row r="1220">
          <cell r="A1220" t="str">
            <v>GL001</v>
          </cell>
          <cell r="C1220" t="str">
            <v>538325</v>
          </cell>
          <cell r="E1220">
            <v>31220.61</v>
          </cell>
        </row>
        <row r="1221">
          <cell r="A1221" t="str">
            <v>GL001</v>
          </cell>
          <cell r="C1221" t="str">
            <v>539025</v>
          </cell>
          <cell r="E1221">
            <v>22687.29</v>
          </cell>
        </row>
        <row r="1222">
          <cell r="A1222" t="str">
            <v>GL001</v>
          </cell>
          <cell r="C1222" t="str">
            <v>539332</v>
          </cell>
          <cell r="E1222">
            <v>202277.86</v>
          </cell>
        </row>
        <row r="1223">
          <cell r="A1223" t="str">
            <v>GL001</v>
          </cell>
          <cell r="C1223" t="str">
            <v>541304</v>
          </cell>
          <cell r="E1223">
            <v>39705.83</v>
          </cell>
        </row>
        <row r="1224">
          <cell r="A1224" t="str">
            <v>GL001</v>
          </cell>
          <cell r="C1224" t="str">
            <v>542307</v>
          </cell>
          <cell r="E1224">
            <v>39530.54</v>
          </cell>
        </row>
        <row r="1225">
          <cell r="A1225" t="str">
            <v>GL001</v>
          </cell>
          <cell r="C1225" t="str">
            <v>542337</v>
          </cell>
          <cell r="E1225">
            <v>14249.18</v>
          </cell>
        </row>
        <row r="1226">
          <cell r="A1226" t="str">
            <v>GL001</v>
          </cell>
          <cell r="C1226" t="str">
            <v>543334</v>
          </cell>
          <cell r="E1226">
            <v>162615.21</v>
          </cell>
        </row>
        <row r="1227">
          <cell r="A1227" t="str">
            <v>GL001</v>
          </cell>
          <cell r="C1227" t="str">
            <v>544340</v>
          </cell>
          <cell r="E1227">
            <v>38438.080000000002</v>
          </cell>
        </row>
        <row r="1228">
          <cell r="A1228" t="str">
            <v>GL001</v>
          </cell>
          <cell r="C1228" t="str">
            <v>545343</v>
          </cell>
          <cell r="E1228">
            <v>70682.460000000006</v>
          </cell>
        </row>
        <row r="1229">
          <cell r="A1229" t="str">
            <v>GL001</v>
          </cell>
          <cell r="C1229" t="str">
            <v>545346</v>
          </cell>
          <cell r="E1229">
            <v>38808.31</v>
          </cell>
        </row>
        <row r="1230">
          <cell r="A1230" t="str">
            <v>GL001</v>
          </cell>
          <cell r="C1230" t="str">
            <v>546011</v>
          </cell>
          <cell r="E1230">
            <v>2508.9499999999998</v>
          </cell>
        </row>
        <row r="1231">
          <cell r="A1231" t="str">
            <v>GL001</v>
          </cell>
          <cell r="C1231" t="str">
            <v>546204</v>
          </cell>
          <cell r="E1231">
            <v>53276.26</v>
          </cell>
        </row>
        <row r="1232">
          <cell r="A1232" t="str">
            <v>GL001</v>
          </cell>
          <cell r="C1232" t="str">
            <v>546205</v>
          </cell>
          <cell r="E1232">
            <v>41155.08</v>
          </cell>
        </row>
        <row r="1233">
          <cell r="A1233" t="str">
            <v>GL001</v>
          </cell>
          <cell r="C1233" t="str">
            <v>546207</v>
          </cell>
          <cell r="E1233">
            <v>745342.82</v>
          </cell>
        </row>
        <row r="1234">
          <cell r="A1234" t="str">
            <v>GL001</v>
          </cell>
          <cell r="C1234" t="str">
            <v>547210</v>
          </cell>
          <cell r="E1234">
            <v>69020837.239999995</v>
          </cell>
        </row>
        <row r="1235">
          <cell r="A1235" t="str">
            <v>GL001</v>
          </cell>
          <cell r="C1235" t="str">
            <v>547213</v>
          </cell>
          <cell r="E1235">
            <v>264144</v>
          </cell>
        </row>
        <row r="1236">
          <cell r="A1236" t="str">
            <v>GL001</v>
          </cell>
          <cell r="C1236" t="str">
            <v>547300</v>
          </cell>
          <cell r="E1236">
            <v>423001.03</v>
          </cell>
        </row>
        <row r="1237">
          <cell r="A1237" t="str">
            <v>GL001</v>
          </cell>
          <cell r="C1237" t="str">
            <v>547301</v>
          </cell>
          <cell r="E1237">
            <v>1225752.17</v>
          </cell>
        </row>
        <row r="1238">
          <cell r="A1238" t="str">
            <v>GL001</v>
          </cell>
          <cell r="C1238" t="str">
            <v>547603</v>
          </cell>
          <cell r="E1238">
            <v>812.1</v>
          </cell>
        </row>
        <row r="1239">
          <cell r="A1239" t="str">
            <v>GL001</v>
          </cell>
          <cell r="C1239" t="str">
            <v>547605</v>
          </cell>
          <cell r="E1239">
            <v>1739.29</v>
          </cell>
        </row>
        <row r="1240">
          <cell r="A1240" t="str">
            <v>GL001</v>
          </cell>
          <cell r="C1240" t="str">
            <v>547606</v>
          </cell>
          <cell r="E1240">
            <v>1333.24</v>
          </cell>
        </row>
        <row r="1241">
          <cell r="A1241" t="str">
            <v>GL001</v>
          </cell>
          <cell r="C1241" t="str">
            <v>547607</v>
          </cell>
          <cell r="E1241">
            <v>31014.1</v>
          </cell>
        </row>
        <row r="1242">
          <cell r="A1242" t="str">
            <v>GL001</v>
          </cell>
          <cell r="C1242" t="str">
            <v>547609</v>
          </cell>
          <cell r="E1242">
            <v>0</v>
          </cell>
        </row>
        <row r="1243">
          <cell r="A1243" t="str">
            <v>GL001</v>
          </cell>
          <cell r="C1243" t="str">
            <v>548123</v>
          </cell>
          <cell r="E1243">
            <v>2684265.7999999998</v>
          </cell>
        </row>
        <row r="1244">
          <cell r="A1244" t="str">
            <v>GL001</v>
          </cell>
          <cell r="C1244" t="str">
            <v>548124</v>
          </cell>
          <cell r="E1244">
            <v>191197.63</v>
          </cell>
        </row>
        <row r="1245">
          <cell r="A1245" t="str">
            <v>GL001</v>
          </cell>
          <cell r="C1245" t="str">
            <v>548125</v>
          </cell>
          <cell r="E1245">
            <v>36427.54</v>
          </cell>
        </row>
        <row r="1246">
          <cell r="A1246" t="str">
            <v>GL001</v>
          </cell>
          <cell r="C1246" t="str">
            <v>548126</v>
          </cell>
          <cell r="E1246">
            <v>28906.61</v>
          </cell>
        </row>
        <row r="1247">
          <cell r="A1247" t="str">
            <v>GL001</v>
          </cell>
          <cell r="C1247" t="str">
            <v>548202</v>
          </cell>
          <cell r="E1247">
            <v>199493.53</v>
          </cell>
        </row>
        <row r="1248">
          <cell r="A1248" t="str">
            <v>GL001</v>
          </cell>
          <cell r="C1248" t="str">
            <v>548216</v>
          </cell>
          <cell r="E1248">
            <v>11876</v>
          </cell>
        </row>
        <row r="1249">
          <cell r="A1249" t="str">
            <v>GL001</v>
          </cell>
          <cell r="C1249" t="str">
            <v>548219</v>
          </cell>
          <cell r="E1249">
            <v>468879.8</v>
          </cell>
        </row>
        <row r="1250">
          <cell r="A1250" t="str">
            <v>GL001</v>
          </cell>
          <cell r="C1250" t="str">
            <v>549025</v>
          </cell>
          <cell r="E1250">
            <v>43201.14</v>
          </cell>
        </row>
        <row r="1251">
          <cell r="A1251" t="str">
            <v>GL001</v>
          </cell>
          <cell r="C1251" t="str">
            <v>549046</v>
          </cell>
          <cell r="E1251">
            <v>483.07</v>
          </cell>
        </row>
        <row r="1252">
          <cell r="A1252" t="str">
            <v>GL001</v>
          </cell>
          <cell r="C1252" t="str">
            <v>549120</v>
          </cell>
          <cell r="E1252">
            <v>1311886.5</v>
          </cell>
        </row>
        <row r="1253">
          <cell r="A1253" t="str">
            <v>GL001</v>
          </cell>
          <cell r="C1253" t="str">
            <v>549169</v>
          </cell>
          <cell r="E1253">
            <v>-351102.29</v>
          </cell>
        </row>
        <row r="1254">
          <cell r="A1254" t="str">
            <v>GL001</v>
          </cell>
          <cell r="C1254" t="str">
            <v>549222</v>
          </cell>
          <cell r="E1254">
            <v>172714.51</v>
          </cell>
        </row>
        <row r="1255">
          <cell r="A1255" t="str">
            <v>GL001</v>
          </cell>
          <cell r="C1255" t="str">
            <v>551201</v>
          </cell>
          <cell r="E1255">
            <v>781280.35</v>
          </cell>
        </row>
        <row r="1256">
          <cell r="A1256" t="str">
            <v>GL001</v>
          </cell>
          <cell r="C1256" t="str">
            <v>552121</v>
          </cell>
          <cell r="E1256">
            <v>84317.92</v>
          </cell>
        </row>
        <row r="1257">
          <cell r="A1257" t="str">
            <v>GL001</v>
          </cell>
          <cell r="C1257" t="str">
            <v>552122</v>
          </cell>
          <cell r="E1257">
            <v>2238.0500000000002</v>
          </cell>
        </row>
        <row r="1258">
          <cell r="A1258" t="str">
            <v>GL001</v>
          </cell>
          <cell r="C1258" t="str">
            <v>552135</v>
          </cell>
          <cell r="E1258">
            <v>162518.35999999999</v>
          </cell>
        </row>
        <row r="1259">
          <cell r="A1259" t="str">
            <v>GL001</v>
          </cell>
          <cell r="C1259" t="str">
            <v>552136</v>
          </cell>
          <cell r="E1259">
            <v>15340.26</v>
          </cell>
        </row>
        <row r="1260">
          <cell r="A1260" t="str">
            <v>GL001</v>
          </cell>
          <cell r="C1260" t="str">
            <v>552137</v>
          </cell>
          <cell r="E1260">
            <v>11039.42</v>
          </cell>
        </row>
        <row r="1261">
          <cell r="A1261" t="str">
            <v>GL001</v>
          </cell>
          <cell r="C1261" t="str">
            <v>553157</v>
          </cell>
          <cell r="E1261">
            <v>9758.39</v>
          </cell>
        </row>
        <row r="1262">
          <cell r="A1262" t="str">
            <v>GL001</v>
          </cell>
          <cell r="C1262" t="str">
            <v>553160</v>
          </cell>
          <cell r="E1262">
            <v>6012528.8099999996</v>
          </cell>
        </row>
        <row r="1263">
          <cell r="A1263" t="str">
            <v>GL001</v>
          </cell>
          <cell r="C1263" t="str">
            <v>553161</v>
          </cell>
          <cell r="E1263">
            <v>232009.32</v>
          </cell>
        </row>
        <row r="1264">
          <cell r="A1264" t="str">
            <v>GL001</v>
          </cell>
          <cell r="C1264" t="str">
            <v>553162</v>
          </cell>
          <cell r="E1264">
            <v>12055.5</v>
          </cell>
        </row>
        <row r="1265">
          <cell r="A1265" t="str">
            <v>GL001</v>
          </cell>
          <cell r="C1265" t="str">
            <v>553163</v>
          </cell>
          <cell r="E1265">
            <v>330108.11</v>
          </cell>
        </row>
        <row r="1266">
          <cell r="A1266" t="str">
            <v>GL001</v>
          </cell>
          <cell r="C1266" t="str">
            <v>553164</v>
          </cell>
          <cell r="E1266">
            <v>159650.29999999999</v>
          </cell>
        </row>
        <row r="1267">
          <cell r="A1267" t="str">
            <v>GL001</v>
          </cell>
          <cell r="C1267" t="str">
            <v>553165</v>
          </cell>
          <cell r="E1267">
            <v>133869.51</v>
          </cell>
        </row>
        <row r="1268">
          <cell r="A1268" t="str">
            <v>GL001</v>
          </cell>
          <cell r="C1268" t="str">
            <v>553166</v>
          </cell>
          <cell r="E1268">
            <v>83902.47</v>
          </cell>
        </row>
        <row r="1269">
          <cell r="A1269" t="str">
            <v>GL001</v>
          </cell>
          <cell r="C1269" t="str">
            <v>553167</v>
          </cell>
          <cell r="E1269">
            <v>139185.10999999999</v>
          </cell>
        </row>
        <row r="1270">
          <cell r="A1270" t="str">
            <v>GL001</v>
          </cell>
          <cell r="C1270" t="str">
            <v>553168</v>
          </cell>
          <cell r="E1270">
            <v>5505653.54</v>
          </cell>
        </row>
        <row r="1271">
          <cell r="A1271" t="str">
            <v>GL001</v>
          </cell>
          <cell r="C1271" t="str">
            <v>553169</v>
          </cell>
          <cell r="E1271">
            <v>-3159832.19</v>
          </cell>
        </row>
        <row r="1272">
          <cell r="A1272" t="str">
            <v>GL001</v>
          </cell>
          <cell r="C1272" t="str">
            <v>553170</v>
          </cell>
          <cell r="E1272">
            <v>673682.82</v>
          </cell>
        </row>
        <row r="1273">
          <cell r="A1273" t="str">
            <v>GL001</v>
          </cell>
          <cell r="C1273" t="str">
            <v>553171</v>
          </cell>
          <cell r="E1273">
            <v>47798.31</v>
          </cell>
        </row>
        <row r="1274">
          <cell r="A1274" t="str">
            <v>GL001</v>
          </cell>
          <cell r="C1274" t="str">
            <v>553172</v>
          </cell>
          <cell r="E1274">
            <v>14688.8</v>
          </cell>
        </row>
        <row r="1275">
          <cell r="A1275" t="str">
            <v>GL001</v>
          </cell>
          <cell r="C1275" t="str">
            <v>553173</v>
          </cell>
          <cell r="E1275">
            <v>42818.03</v>
          </cell>
        </row>
        <row r="1276">
          <cell r="A1276" t="str">
            <v>GL001</v>
          </cell>
          <cell r="C1276" t="str">
            <v>553174</v>
          </cell>
          <cell r="E1276">
            <v>63642.33</v>
          </cell>
        </row>
        <row r="1277">
          <cell r="A1277" t="str">
            <v>GL001</v>
          </cell>
          <cell r="C1277" t="str">
            <v>553175</v>
          </cell>
          <cell r="E1277">
            <v>202050.7</v>
          </cell>
        </row>
        <row r="1278">
          <cell r="A1278" t="str">
            <v>GL001</v>
          </cell>
          <cell r="C1278" t="str">
            <v>553181</v>
          </cell>
          <cell r="E1278">
            <v>18181.830000000002</v>
          </cell>
        </row>
        <row r="1279">
          <cell r="A1279" t="str">
            <v>GL001</v>
          </cell>
          <cell r="C1279" t="str">
            <v>553182</v>
          </cell>
          <cell r="E1279">
            <v>34588.43</v>
          </cell>
        </row>
        <row r="1280">
          <cell r="A1280" t="str">
            <v>GL001</v>
          </cell>
          <cell r="C1280" t="str">
            <v>553184</v>
          </cell>
          <cell r="E1280">
            <v>18610.240000000002</v>
          </cell>
        </row>
        <row r="1281">
          <cell r="A1281" t="str">
            <v>GL001</v>
          </cell>
          <cell r="C1281" t="str">
            <v>553228</v>
          </cell>
          <cell r="E1281">
            <v>39563.5</v>
          </cell>
        </row>
        <row r="1282">
          <cell r="A1282" t="str">
            <v>GL001</v>
          </cell>
          <cell r="C1282" t="str">
            <v>553231</v>
          </cell>
          <cell r="E1282">
            <v>1202772.77</v>
          </cell>
        </row>
        <row r="1283">
          <cell r="A1283" t="str">
            <v>GL001</v>
          </cell>
          <cell r="C1283" t="str">
            <v>553232</v>
          </cell>
          <cell r="E1283">
            <v>-1170.83</v>
          </cell>
        </row>
        <row r="1284">
          <cell r="A1284" t="str">
            <v>GL001</v>
          </cell>
          <cell r="C1284" t="str">
            <v>553260</v>
          </cell>
          <cell r="E1284">
            <v>148796.62</v>
          </cell>
        </row>
        <row r="1285">
          <cell r="A1285" t="str">
            <v>GL001</v>
          </cell>
          <cell r="C1285" t="str">
            <v>554110</v>
          </cell>
          <cell r="E1285">
            <v>91331.59</v>
          </cell>
        </row>
        <row r="1286">
          <cell r="A1286" t="str">
            <v>GL001</v>
          </cell>
          <cell r="C1286" t="str">
            <v>554130</v>
          </cell>
          <cell r="E1286">
            <v>311935.07</v>
          </cell>
        </row>
        <row r="1287">
          <cell r="A1287" t="str">
            <v>GL001</v>
          </cell>
          <cell r="C1287" t="str">
            <v>554131</v>
          </cell>
          <cell r="E1287">
            <v>74959.710000000006</v>
          </cell>
        </row>
        <row r="1288">
          <cell r="A1288" t="str">
            <v>GL001</v>
          </cell>
          <cell r="C1288" t="str">
            <v>554234</v>
          </cell>
          <cell r="E1288">
            <v>276331</v>
          </cell>
        </row>
        <row r="1289">
          <cell r="A1289" t="str">
            <v>GL001</v>
          </cell>
          <cell r="C1289" t="str">
            <v>555430</v>
          </cell>
          <cell r="E1289">
            <v>49454402.07</v>
          </cell>
        </row>
        <row r="1290">
          <cell r="A1290" t="str">
            <v>GL001</v>
          </cell>
          <cell r="C1290" t="str">
            <v>555700</v>
          </cell>
          <cell r="E1290">
            <v>-5109923.91</v>
          </cell>
        </row>
        <row r="1291">
          <cell r="A1291" t="str">
            <v>GL001</v>
          </cell>
          <cell r="C1291" t="str">
            <v>555800</v>
          </cell>
          <cell r="E1291">
            <v>6214746.5499999998</v>
          </cell>
        </row>
        <row r="1292">
          <cell r="A1292" t="str">
            <v>GL001</v>
          </cell>
          <cell r="C1292" t="str">
            <v>555820</v>
          </cell>
          <cell r="E1292">
            <v>852157.03</v>
          </cell>
        </row>
        <row r="1293">
          <cell r="A1293" t="str">
            <v>GL001</v>
          </cell>
          <cell r="C1293" t="str">
            <v>555840</v>
          </cell>
          <cell r="E1293">
            <v>216840.09</v>
          </cell>
        </row>
        <row r="1294">
          <cell r="A1294" t="str">
            <v>GL001</v>
          </cell>
          <cell r="C1294" t="str">
            <v>555850</v>
          </cell>
          <cell r="E1294">
            <v>75684.710000000006</v>
          </cell>
        </row>
        <row r="1295">
          <cell r="A1295" t="str">
            <v>GL001</v>
          </cell>
          <cell r="C1295" t="str">
            <v>555860</v>
          </cell>
          <cell r="E1295">
            <v>290674.88</v>
          </cell>
        </row>
        <row r="1296">
          <cell r="A1296" t="str">
            <v>GL001</v>
          </cell>
          <cell r="C1296" t="str">
            <v>555870</v>
          </cell>
          <cell r="E1296">
            <v>82206.880000000005</v>
          </cell>
        </row>
        <row r="1297">
          <cell r="A1297" t="str">
            <v>GL001</v>
          </cell>
          <cell r="C1297" t="str">
            <v>555880</v>
          </cell>
          <cell r="E1297">
            <v>739710.14</v>
          </cell>
        </row>
        <row r="1298">
          <cell r="A1298" t="str">
            <v>GL001</v>
          </cell>
          <cell r="C1298" t="str">
            <v>555900</v>
          </cell>
          <cell r="E1298">
            <v>6335576.9900000002</v>
          </cell>
        </row>
        <row r="1299">
          <cell r="A1299" t="str">
            <v>GL001</v>
          </cell>
          <cell r="C1299" t="str">
            <v>555920</v>
          </cell>
          <cell r="E1299">
            <v>558527.16</v>
          </cell>
        </row>
        <row r="1300">
          <cell r="A1300" t="str">
            <v>GL001</v>
          </cell>
          <cell r="C1300" t="str">
            <v>555940</v>
          </cell>
          <cell r="E1300">
            <v>488460.77</v>
          </cell>
        </row>
        <row r="1301">
          <cell r="A1301" t="str">
            <v>GL001</v>
          </cell>
          <cell r="C1301" t="str">
            <v>555950</v>
          </cell>
          <cell r="E1301">
            <v>923057.1</v>
          </cell>
        </row>
        <row r="1302">
          <cell r="A1302" t="str">
            <v>GL001</v>
          </cell>
          <cell r="C1302" t="str">
            <v>555960</v>
          </cell>
          <cell r="E1302">
            <v>275100.26</v>
          </cell>
        </row>
        <row r="1303">
          <cell r="A1303" t="str">
            <v>GL001</v>
          </cell>
          <cell r="C1303" t="str">
            <v>555970</v>
          </cell>
          <cell r="E1303">
            <v>6500.46</v>
          </cell>
        </row>
        <row r="1304">
          <cell r="A1304" t="str">
            <v>GL001</v>
          </cell>
          <cell r="C1304" t="str">
            <v>555980</v>
          </cell>
          <cell r="E1304">
            <v>-815012.48</v>
          </cell>
        </row>
        <row r="1305">
          <cell r="A1305" t="str">
            <v>GL001</v>
          </cell>
          <cell r="C1305" t="str">
            <v>555990</v>
          </cell>
          <cell r="E1305">
            <v>-19017255.59</v>
          </cell>
        </row>
        <row r="1306">
          <cell r="A1306" t="str">
            <v>GL001</v>
          </cell>
          <cell r="C1306" t="str">
            <v>555995</v>
          </cell>
          <cell r="E1306">
            <v>-5942504.3600000003</v>
          </cell>
        </row>
        <row r="1307">
          <cell r="A1307" t="str">
            <v>GL001</v>
          </cell>
          <cell r="C1307" t="str">
            <v>556001</v>
          </cell>
          <cell r="E1307">
            <v>25708.82</v>
          </cell>
        </row>
        <row r="1308">
          <cell r="A1308" t="str">
            <v>GL001</v>
          </cell>
          <cell r="C1308" t="str">
            <v>556012</v>
          </cell>
          <cell r="E1308">
            <v>51879.28</v>
          </cell>
        </row>
        <row r="1309">
          <cell r="A1309" t="str">
            <v>GL001</v>
          </cell>
          <cell r="C1309" t="str">
            <v>556023</v>
          </cell>
          <cell r="E1309">
            <v>88742.59</v>
          </cell>
        </row>
        <row r="1310">
          <cell r="A1310" t="str">
            <v>GL001</v>
          </cell>
          <cell r="C1310" t="str">
            <v>556025</v>
          </cell>
          <cell r="E1310">
            <v>7599.9</v>
          </cell>
        </row>
        <row r="1311">
          <cell r="A1311" t="str">
            <v>GL001</v>
          </cell>
          <cell r="C1311" t="str">
            <v>556201</v>
          </cell>
          <cell r="E1311">
            <v>14879.51</v>
          </cell>
        </row>
        <row r="1312">
          <cell r="A1312" t="str">
            <v>GL001</v>
          </cell>
          <cell r="C1312" t="str">
            <v>556205</v>
          </cell>
          <cell r="E1312">
            <v>910.83</v>
          </cell>
        </row>
        <row r="1313">
          <cell r="A1313" t="str">
            <v>GL001</v>
          </cell>
          <cell r="C1313" t="str">
            <v>556401</v>
          </cell>
          <cell r="E1313">
            <v>388690.89</v>
          </cell>
        </row>
        <row r="1314">
          <cell r="A1314" t="str">
            <v>GL001</v>
          </cell>
          <cell r="C1314" t="str">
            <v>556410</v>
          </cell>
          <cell r="E1314">
            <v>210418.82</v>
          </cell>
        </row>
        <row r="1315">
          <cell r="A1315" t="str">
            <v>GL001</v>
          </cell>
          <cell r="C1315" t="str">
            <v>556411</v>
          </cell>
          <cell r="E1315">
            <v>390</v>
          </cell>
        </row>
        <row r="1316">
          <cell r="A1316" t="str">
            <v>GL001</v>
          </cell>
          <cell r="C1316" t="str">
            <v>556412</v>
          </cell>
          <cell r="E1316">
            <v>619997.34</v>
          </cell>
        </row>
        <row r="1317">
          <cell r="A1317" t="str">
            <v>GL001</v>
          </cell>
          <cell r="C1317" t="str">
            <v>556413</v>
          </cell>
          <cell r="E1317">
            <v>526237.76</v>
          </cell>
        </row>
        <row r="1318">
          <cell r="A1318" t="str">
            <v>GL001</v>
          </cell>
          <cell r="C1318" t="str">
            <v>556415</v>
          </cell>
          <cell r="E1318">
            <v>19695.990000000002</v>
          </cell>
        </row>
        <row r="1319">
          <cell r="A1319" t="str">
            <v>GL001</v>
          </cell>
          <cell r="C1319" t="str">
            <v>556523</v>
          </cell>
          <cell r="E1319">
            <v>1379352</v>
          </cell>
        </row>
        <row r="1320">
          <cell r="A1320" t="str">
            <v>GL001</v>
          </cell>
          <cell r="C1320" t="str">
            <v>557410</v>
          </cell>
          <cell r="E1320">
            <v>297734.38</v>
          </cell>
        </row>
        <row r="1321">
          <cell r="A1321" t="str">
            <v>GL001</v>
          </cell>
          <cell r="C1321" t="str">
            <v>557448</v>
          </cell>
          <cell r="E1321">
            <v>214731.54</v>
          </cell>
        </row>
        <row r="1322">
          <cell r="A1322" t="str">
            <v>GL001</v>
          </cell>
          <cell r="C1322" t="str">
            <v>560011</v>
          </cell>
          <cell r="E1322">
            <v>94511.53</v>
          </cell>
        </row>
        <row r="1323">
          <cell r="A1323" t="str">
            <v>GL001</v>
          </cell>
          <cell r="C1323" t="str">
            <v>560025</v>
          </cell>
          <cell r="E1323">
            <v>527.92999999999995</v>
          </cell>
        </row>
        <row r="1324">
          <cell r="A1324" t="str">
            <v>GL001</v>
          </cell>
          <cell r="C1324" t="str">
            <v>560046</v>
          </cell>
          <cell r="E1324">
            <v>40611.050000000003</v>
          </cell>
        </row>
        <row r="1325">
          <cell r="A1325" t="str">
            <v>GL001</v>
          </cell>
          <cell r="C1325" t="str">
            <v>560628</v>
          </cell>
          <cell r="E1325">
            <v>105700.85</v>
          </cell>
        </row>
        <row r="1326">
          <cell r="A1326" t="str">
            <v>GL001</v>
          </cell>
          <cell r="C1326" t="str">
            <v>560629</v>
          </cell>
          <cell r="E1326">
            <v>193285.07</v>
          </cell>
        </row>
        <row r="1327">
          <cell r="A1327" t="str">
            <v>GL001</v>
          </cell>
          <cell r="C1327" t="str">
            <v>561012</v>
          </cell>
          <cell r="E1327">
            <v>246.81</v>
          </cell>
        </row>
        <row r="1328">
          <cell r="A1328" t="str">
            <v>GL001</v>
          </cell>
          <cell r="C1328" t="str">
            <v>561404</v>
          </cell>
          <cell r="E1328">
            <v>606113.82999999996</v>
          </cell>
        </row>
        <row r="1329">
          <cell r="A1329" t="str">
            <v>GL001</v>
          </cell>
          <cell r="C1329" t="str">
            <v>561450</v>
          </cell>
          <cell r="E1329">
            <v>1300.52</v>
          </cell>
        </row>
        <row r="1330">
          <cell r="A1330" t="str">
            <v>GL001</v>
          </cell>
          <cell r="C1330" t="str">
            <v>561505</v>
          </cell>
          <cell r="E1330">
            <v>27321.65</v>
          </cell>
        </row>
        <row r="1331">
          <cell r="A1331" t="str">
            <v>GL001</v>
          </cell>
          <cell r="C1331" t="str">
            <v>562010</v>
          </cell>
          <cell r="E1331">
            <v>210034.8</v>
          </cell>
        </row>
        <row r="1332">
          <cell r="A1332" t="str">
            <v>GL001</v>
          </cell>
          <cell r="C1332" t="str">
            <v>562111</v>
          </cell>
          <cell r="E1332">
            <v>3528.17</v>
          </cell>
        </row>
        <row r="1333">
          <cell r="A1333" t="str">
            <v>GL001</v>
          </cell>
          <cell r="C1333" t="str">
            <v>562121</v>
          </cell>
          <cell r="E1333">
            <v>3451.13</v>
          </cell>
        </row>
        <row r="1334">
          <cell r="A1334" t="str">
            <v>GL001</v>
          </cell>
          <cell r="C1334" t="str">
            <v>562134</v>
          </cell>
          <cell r="E1334">
            <v>279304.64</v>
          </cell>
        </row>
        <row r="1335">
          <cell r="A1335" t="str">
            <v>GL001</v>
          </cell>
          <cell r="C1335" t="str">
            <v>563011</v>
          </cell>
          <cell r="E1335">
            <v>5436.4</v>
          </cell>
        </row>
        <row r="1336">
          <cell r="A1336" t="str">
            <v>GL001</v>
          </cell>
          <cell r="C1336" t="str">
            <v>563012</v>
          </cell>
          <cell r="E1336">
            <v>34649.78</v>
          </cell>
        </row>
        <row r="1337">
          <cell r="A1337" t="str">
            <v>GL001</v>
          </cell>
          <cell r="C1337" t="str">
            <v>563014</v>
          </cell>
          <cell r="E1337">
            <v>2631.51</v>
          </cell>
        </row>
        <row r="1338">
          <cell r="A1338" t="str">
            <v>GL001</v>
          </cell>
          <cell r="C1338" t="str">
            <v>563015</v>
          </cell>
          <cell r="E1338">
            <v>4657.24</v>
          </cell>
        </row>
        <row r="1339">
          <cell r="A1339" t="str">
            <v>GL001</v>
          </cell>
          <cell r="C1339" t="str">
            <v>565413</v>
          </cell>
          <cell r="E1339">
            <v>0</v>
          </cell>
        </row>
        <row r="1340">
          <cell r="A1340" t="str">
            <v>GL001</v>
          </cell>
          <cell r="C1340" t="str">
            <v>565414</v>
          </cell>
          <cell r="E1340">
            <v>14640246.23</v>
          </cell>
        </row>
        <row r="1341">
          <cell r="A1341" t="str">
            <v>GL001</v>
          </cell>
          <cell r="C1341" t="str">
            <v>565415</v>
          </cell>
          <cell r="E1341">
            <v>314070.48</v>
          </cell>
        </row>
        <row r="1342">
          <cell r="A1342" t="str">
            <v>GL001</v>
          </cell>
          <cell r="C1342" t="str">
            <v>565416</v>
          </cell>
          <cell r="E1342">
            <v>3936506.18</v>
          </cell>
        </row>
        <row r="1343">
          <cell r="A1343" t="str">
            <v>GL001</v>
          </cell>
          <cell r="C1343" t="str">
            <v>566450</v>
          </cell>
          <cell r="E1343">
            <v>152528.32999999999</v>
          </cell>
        </row>
        <row r="1344">
          <cell r="A1344" t="str">
            <v>GL001</v>
          </cell>
          <cell r="C1344" t="str">
            <v>566458</v>
          </cell>
          <cell r="E1344">
            <v>122.56</v>
          </cell>
        </row>
        <row r="1345">
          <cell r="A1345" t="str">
            <v>GL001</v>
          </cell>
          <cell r="C1345" t="str">
            <v>566459</v>
          </cell>
          <cell r="E1345">
            <v>104539.13</v>
          </cell>
        </row>
        <row r="1346">
          <cell r="A1346" t="str">
            <v>GL001</v>
          </cell>
          <cell r="C1346" t="str">
            <v>566462</v>
          </cell>
          <cell r="E1346">
            <v>87079.95</v>
          </cell>
        </row>
        <row r="1347">
          <cell r="A1347" t="str">
            <v>GL001</v>
          </cell>
          <cell r="C1347" t="str">
            <v>567007</v>
          </cell>
          <cell r="E1347">
            <v>175</v>
          </cell>
        </row>
        <row r="1348">
          <cell r="A1348" t="str">
            <v>GL001</v>
          </cell>
          <cell r="C1348" t="str">
            <v>568631</v>
          </cell>
          <cell r="E1348">
            <v>132282.12</v>
          </cell>
        </row>
        <row r="1349">
          <cell r="A1349" t="str">
            <v>GL001</v>
          </cell>
          <cell r="C1349" t="str">
            <v>569037</v>
          </cell>
          <cell r="E1349">
            <v>8566.52</v>
          </cell>
        </row>
        <row r="1350">
          <cell r="A1350" t="str">
            <v>GL001</v>
          </cell>
          <cell r="C1350" t="str">
            <v>569203</v>
          </cell>
          <cell r="E1350">
            <v>7689.19</v>
          </cell>
        </row>
        <row r="1351">
          <cell r="A1351" t="str">
            <v>GL001</v>
          </cell>
          <cell r="C1351" t="str">
            <v>570040</v>
          </cell>
          <cell r="E1351">
            <v>422019.26</v>
          </cell>
        </row>
        <row r="1352">
          <cell r="A1352" t="str">
            <v>GL001</v>
          </cell>
          <cell r="C1352" t="str">
            <v>570043</v>
          </cell>
          <cell r="E1352">
            <v>120260.32</v>
          </cell>
        </row>
        <row r="1353">
          <cell r="A1353" t="str">
            <v>GL001</v>
          </cell>
          <cell r="C1353" t="str">
            <v>570044</v>
          </cell>
          <cell r="E1353">
            <v>144274.5</v>
          </cell>
        </row>
        <row r="1354">
          <cell r="A1354" t="str">
            <v>GL001</v>
          </cell>
          <cell r="C1354" t="str">
            <v>570060</v>
          </cell>
          <cell r="E1354">
            <v>69416.19</v>
          </cell>
        </row>
        <row r="1355">
          <cell r="A1355" t="str">
            <v>GL001</v>
          </cell>
          <cell r="C1355" t="str">
            <v>570177</v>
          </cell>
          <cell r="E1355">
            <v>39189.129999999997</v>
          </cell>
        </row>
        <row r="1356">
          <cell r="A1356" t="str">
            <v>GL001</v>
          </cell>
          <cell r="C1356" t="str">
            <v>570472</v>
          </cell>
          <cell r="E1356">
            <v>368467.58</v>
          </cell>
        </row>
        <row r="1357">
          <cell r="A1357" t="str">
            <v>GL001</v>
          </cell>
          <cell r="C1357" t="str">
            <v>570475</v>
          </cell>
          <cell r="E1357">
            <v>36878.89</v>
          </cell>
        </row>
        <row r="1358">
          <cell r="A1358" t="str">
            <v>GL001</v>
          </cell>
          <cell r="C1358" t="str">
            <v>570511</v>
          </cell>
          <cell r="E1358">
            <v>6418.56</v>
          </cell>
        </row>
        <row r="1359">
          <cell r="A1359" t="str">
            <v>GL001</v>
          </cell>
          <cell r="C1359" t="str">
            <v>570517</v>
          </cell>
          <cell r="E1359">
            <v>359932.02</v>
          </cell>
        </row>
        <row r="1360">
          <cell r="A1360" t="str">
            <v>GL001</v>
          </cell>
          <cell r="C1360" t="str">
            <v>571001</v>
          </cell>
          <cell r="E1360">
            <v>170602.09</v>
          </cell>
        </row>
        <row r="1361">
          <cell r="A1361" t="str">
            <v>GL001</v>
          </cell>
          <cell r="C1361" t="str">
            <v>571041</v>
          </cell>
          <cell r="E1361">
            <v>-15242.2</v>
          </cell>
        </row>
        <row r="1362">
          <cell r="A1362" t="str">
            <v>GL001</v>
          </cell>
          <cell r="C1362" t="str">
            <v>571042</v>
          </cell>
          <cell r="E1362">
            <v>30297.55</v>
          </cell>
        </row>
        <row r="1363">
          <cell r="A1363" t="str">
            <v>GL001</v>
          </cell>
          <cell r="C1363" t="str">
            <v>571043</v>
          </cell>
          <cell r="E1363">
            <v>90758.67</v>
          </cell>
        </row>
        <row r="1364">
          <cell r="A1364" t="str">
            <v>GL001</v>
          </cell>
          <cell r="C1364" t="str">
            <v>571044</v>
          </cell>
          <cell r="E1364">
            <v>464.82</v>
          </cell>
        </row>
        <row r="1365">
          <cell r="A1365" t="str">
            <v>GL001</v>
          </cell>
          <cell r="C1365" t="str">
            <v>571045</v>
          </cell>
          <cell r="E1365">
            <v>10568.95</v>
          </cell>
        </row>
        <row r="1366">
          <cell r="A1366" t="str">
            <v>GL001</v>
          </cell>
          <cell r="C1366" t="str">
            <v>571046</v>
          </cell>
          <cell r="E1366">
            <v>49910.74</v>
          </cell>
        </row>
        <row r="1367">
          <cell r="A1367" t="str">
            <v>GL001</v>
          </cell>
          <cell r="C1367" t="str">
            <v>571047</v>
          </cell>
          <cell r="E1367">
            <v>28385.4</v>
          </cell>
        </row>
        <row r="1368">
          <cell r="A1368" t="str">
            <v>GL001</v>
          </cell>
          <cell r="C1368" t="str">
            <v>571048</v>
          </cell>
          <cell r="E1368">
            <v>110881.67</v>
          </cell>
        </row>
        <row r="1369">
          <cell r="A1369" t="str">
            <v>GL001</v>
          </cell>
          <cell r="C1369" t="str">
            <v>571050</v>
          </cell>
          <cell r="E1369">
            <v>5250.3</v>
          </cell>
        </row>
        <row r="1370">
          <cell r="A1370" t="str">
            <v>GL001</v>
          </cell>
          <cell r="C1370" t="str">
            <v>571062</v>
          </cell>
          <cell r="E1370">
            <v>19306.41</v>
          </cell>
        </row>
        <row r="1371">
          <cell r="A1371" t="str">
            <v>GL001</v>
          </cell>
          <cell r="C1371" t="str">
            <v>571146</v>
          </cell>
          <cell r="E1371">
            <v>52572.2</v>
          </cell>
        </row>
        <row r="1372">
          <cell r="A1372" t="str">
            <v>GL001</v>
          </cell>
          <cell r="C1372" t="str">
            <v>571147</v>
          </cell>
          <cell r="E1372">
            <v>812589.21</v>
          </cell>
        </row>
        <row r="1373">
          <cell r="A1373" t="str">
            <v>GL001</v>
          </cell>
          <cell r="C1373" t="str">
            <v>571148</v>
          </cell>
          <cell r="E1373">
            <v>326493.76</v>
          </cell>
        </row>
        <row r="1374">
          <cell r="A1374" t="str">
            <v>GL001</v>
          </cell>
          <cell r="C1374" t="str">
            <v>571150</v>
          </cell>
          <cell r="E1374">
            <v>0</v>
          </cell>
        </row>
        <row r="1375">
          <cell r="A1375" t="str">
            <v>GL001</v>
          </cell>
          <cell r="C1375" t="str">
            <v>571248</v>
          </cell>
          <cell r="E1375">
            <v>28981.05</v>
          </cell>
        </row>
        <row r="1376">
          <cell r="A1376" t="str">
            <v>GL001</v>
          </cell>
          <cell r="C1376" t="str">
            <v>571250</v>
          </cell>
          <cell r="E1376">
            <v>5147.45</v>
          </cell>
        </row>
        <row r="1377">
          <cell r="A1377" t="str">
            <v>GL001</v>
          </cell>
          <cell r="C1377" t="str">
            <v>571347</v>
          </cell>
          <cell r="E1377">
            <v>2080.1999999999998</v>
          </cell>
        </row>
        <row r="1378">
          <cell r="A1378" t="str">
            <v>GL001</v>
          </cell>
          <cell r="C1378" t="str">
            <v>571348</v>
          </cell>
          <cell r="E1378">
            <v>764.59</v>
          </cell>
        </row>
        <row r="1379">
          <cell r="A1379" t="str">
            <v>GL001</v>
          </cell>
          <cell r="C1379" t="str">
            <v>571350</v>
          </cell>
          <cell r="E1379">
            <v>520.29999999999995</v>
          </cell>
        </row>
        <row r="1380">
          <cell r="A1380" t="str">
            <v>GL001</v>
          </cell>
          <cell r="C1380" t="str">
            <v>571448</v>
          </cell>
          <cell r="E1380">
            <v>51333</v>
          </cell>
        </row>
        <row r="1381">
          <cell r="A1381" t="str">
            <v>GL001</v>
          </cell>
          <cell r="C1381" t="str">
            <v>571450</v>
          </cell>
          <cell r="E1381">
            <v>250</v>
          </cell>
        </row>
        <row r="1382">
          <cell r="A1382" t="str">
            <v>GL001</v>
          </cell>
          <cell r="C1382" t="str">
            <v>571547</v>
          </cell>
          <cell r="E1382">
            <v>13468</v>
          </cell>
        </row>
        <row r="1383">
          <cell r="A1383" t="str">
            <v>GL001</v>
          </cell>
          <cell r="C1383" t="str">
            <v>571548</v>
          </cell>
          <cell r="E1383">
            <v>73776.42</v>
          </cell>
        </row>
        <row r="1384">
          <cell r="A1384" t="str">
            <v>GL001</v>
          </cell>
          <cell r="C1384" t="str">
            <v>571646</v>
          </cell>
          <cell r="E1384">
            <v>0</v>
          </cell>
        </row>
        <row r="1385">
          <cell r="A1385" t="str">
            <v>GL001</v>
          </cell>
          <cell r="C1385" t="str">
            <v>571647</v>
          </cell>
          <cell r="E1385">
            <v>577.48</v>
          </cell>
        </row>
        <row r="1386">
          <cell r="A1386" t="str">
            <v>GL001</v>
          </cell>
          <cell r="C1386" t="str">
            <v>571648</v>
          </cell>
          <cell r="E1386">
            <v>172430.3</v>
          </cell>
        </row>
        <row r="1387">
          <cell r="A1387" t="str">
            <v>GL001</v>
          </cell>
          <cell r="C1387" t="str">
            <v>571652</v>
          </cell>
          <cell r="E1387">
            <v>35000</v>
          </cell>
        </row>
        <row r="1388">
          <cell r="A1388" t="str">
            <v>GL001</v>
          </cell>
          <cell r="C1388" t="str">
            <v>571656</v>
          </cell>
          <cell r="E1388">
            <v>60183</v>
          </cell>
        </row>
        <row r="1389">
          <cell r="A1389" t="str">
            <v>GL001</v>
          </cell>
          <cell r="C1389" t="str">
            <v>571658</v>
          </cell>
          <cell r="E1389">
            <v>425.5</v>
          </cell>
        </row>
        <row r="1390">
          <cell r="A1390" t="str">
            <v>GL001</v>
          </cell>
          <cell r="C1390" t="str">
            <v>571740</v>
          </cell>
          <cell r="E1390">
            <v>4747.1400000000003</v>
          </cell>
        </row>
        <row r="1391">
          <cell r="A1391" t="str">
            <v>GL001</v>
          </cell>
          <cell r="C1391" t="str">
            <v>571910</v>
          </cell>
          <cell r="E1391">
            <v>38081.08</v>
          </cell>
        </row>
        <row r="1392">
          <cell r="A1392" t="str">
            <v>GL001</v>
          </cell>
          <cell r="C1392" t="str">
            <v>571911</v>
          </cell>
          <cell r="E1392">
            <v>-64494.75</v>
          </cell>
        </row>
        <row r="1393">
          <cell r="A1393" t="str">
            <v>GL001</v>
          </cell>
          <cell r="C1393" t="str">
            <v>571912</v>
          </cell>
          <cell r="E1393">
            <v>2134.4</v>
          </cell>
        </row>
        <row r="1394">
          <cell r="A1394" t="str">
            <v>GL001</v>
          </cell>
          <cell r="C1394" t="str">
            <v>571913</v>
          </cell>
          <cell r="E1394">
            <v>659.32</v>
          </cell>
        </row>
        <row r="1395">
          <cell r="A1395" t="str">
            <v>GL001</v>
          </cell>
          <cell r="C1395" t="str">
            <v>571920</v>
          </cell>
          <cell r="E1395">
            <v>280715.40999999997</v>
          </cell>
        </row>
        <row r="1396">
          <cell r="A1396" t="str">
            <v>GL001</v>
          </cell>
          <cell r="C1396" t="str">
            <v>571998</v>
          </cell>
          <cell r="E1396">
            <v>61980.36</v>
          </cell>
        </row>
        <row r="1397">
          <cell r="A1397" t="str">
            <v>GL001</v>
          </cell>
          <cell r="C1397" t="str">
            <v>580001</v>
          </cell>
          <cell r="E1397">
            <v>830093.95</v>
          </cell>
        </row>
        <row r="1398">
          <cell r="A1398" t="str">
            <v>GL001</v>
          </cell>
          <cell r="C1398" t="str">
            <v>580002</v>
          </cell>
          <cell r="E1398">
            <v>9506.4599999999991</v>
          </cell>
        </row>
        <row r="1399">
          <cell r="A1399" t="str">
            <v>GL001</v>
          </cell>
          <cell r="C1399" t="str">
            <v>580011</v>
          </cell>
          <cell r="E1399">
            <v>48539.92</v>
          </cell>
        </row>
        <row r="1400">
          <cell r="A1400" t="str">
            <v>GL001</v>
          </cell>
          <cell r="C1400" t="str">
            <v>580016</v>
          </cell>
          <cell r="E1400">
            <v>13016.66</v>
          </cell>
        </row>
        <row r="1401">
          <cell r="A1401" t="str">
            <v>GL001</v>
          </cell>
          <cell r="C1401" t="str">
            <v>580046</v>
          </cell>
          <cell r="E1401">
            <v>460</v>
          </cell>
        </row>
        <row r="1402">
          <cell r="A1402" t="str">
            <v>GL001</v>
          </cell>
          <cell r="C1402" t="str">
            <v>580627</v>
          </cell>
          <cell r="E1402">
            <v>169213.66</v>
          </cell>
        </row>
        <row r="1403">
          <cell r="A1403" t="str">
            <v>GL001</v>
          </cell>
          <cell r="C1403" t="str">
            <v>580628</v>
          </cell>
          <cell r="E1403">
            <v>93023.33</v>
          </cell>
        </row>
        <row r="1404">
          <cell r="A1404" t="str">
            <v>GL001</v>
          </cell>
          <cell r="C1404" t="str">
            <v>580686</v>
          </cell>
          <cell r="E1404">
            <v>53997.94</v>
          </cell>
        </row>
        <row r="1405">
          <cell r="A1405" t="str">
            <v>GL001</v>
          </cell>
          <cell r="C1405" t="str">
            <v>580690</v>
          </cell>
          <cell r="E1405">
            <v>44076.91</v>
          </cell>
        </row>
        <row r="1406">
          <cell r="A1406" t="str">
            <v>GL001</v>
          </cell>
          <cell r="C1406" t="str">
            <v>582016</v>
          </cell>
          <cell r="E1406">
            <v>203644.13</v>
          </cell>
        </row>
        <row r="1407">
          <cell r="A1407" t="str">
            <v>GL001</v>
          </cell>
          <cell r="C1407" t="str">
            <v>583019</v>
          </cell>
          <cell r="E1407">
            <v>1059188.1299999999</v>
          </cell>
        </row>
        <row r="1408">
          <cell r="A1408" t="str">
            <v>GL001</v>
          </cell>
          <cell r="C1408" t="str">
            <v>583020</v>
          </cell>
          <cell r="E1408">
            <v>122892.31</v>
          </cell>
        </row>
        <row r="1409">
          <cell r="A1409" t="str">
            <v>GL001</v>
          </cell>
          <cell r="C1409" t="str">
            <v>583021</v>
          </cell>
          <cell r="E1409">
            <v>2217.59</v>
          </cell>
        </row>
        <row r="1410">
          <cell r="A1410" t="str">
            <v>GL001</v>
          </cell>
          <cell r="C1410" t="str">
            <v>583025</v>
          </cell>
          <cell r="E1410">
            <v>18208.38</v>
          </cell>
        </row>
        <row r="1411">
          <cell r="A1411" t="str">
            <v>GL001</v>
          </cell>
          <cell r="C1411" t="str">
            <v>583172</v>
          </cell>
          <cell r="E1411">
            <v>75872.47</v>
          </cell>
        </row>
        <row r="1412">
          <cell r="A1412" t="str">
            <v>GL001</v>
          </cell>
          <cell r="C1412" t="str">
            <v>583500</v>
          </cell>
          <cell r="E1412">
            <v>21151.33</v>
          </cell>
        </row>
        <row r="1413">
          <cell r="A1413" t="str">
            <v>GL001</v>
          </cell>
          <cell r="C1413" t="str">
            <v>583501</v>
          </cell>
          <cell r="E1413">
            <v>1677.07</v>
          </cell>
        </row>
        <row r="1414">
          <cell r="A1414" t="str">
            <v>GL001</v>
          </cell>
          <cell r="C1414" t="str">
            <v>584022</v>
          </cell>
          <cell r="E1414">
            <v>543174.52</v>
          </cell>
        </row>
        <row r="1415">
          <cell r="A1415" t="str">
            <v>GL001</v>
          </cell>
          <cell r="C1415" t="str">
            <v>584025</v>
          </cell>
          <cell r="E1415">
            <v>372222.1</v>
          </cell>
        </row>
        <row r="1416">
          <cell r="A1416" t="str">
            <v>GL001</v>
          </cell>
          <cell r="C1416" t="str">
            <v>585025</v>
          </cell>
          <cell r="E1416">
            <v>43759.05</v>
          </cell>
        </row>
        <row r="1417">
          <cell r="A1417" t="str">
            <v>GL001</v>
          </cell>
          <cell r="C1417" t="str">
            <v>586025</v>
          </cell>
          <cell r="E1417">
            <v>2399.14</v>
          </cell>
        </row>
        <row r="1418">
          <cell r="A1418" t="str">
            <v>GL001</v>
          </cell>
          <cell r="C1418" t="str">
            <v>586028</v>
          </cell>
          <cell r="E1418">
            <v>1395889.06</v>
          </cell>
        </row>
        <row r="1419">
          <cell r="A1419" t="str">
            <v>GL001</v>
          </cell>
          <cell r="C1419" t="str">
            <v>586029</v>
          </cell>
          <cell r="E1419">
            <v>1165143.26</v>
          </cell>
        </row>
        <row r="1420">
          <cell r="A1420" t="str">
            <v>GL001</v>
          </cell>
          <cell r="C1420" t="str">
            <v>586120</v>
          </cell>
          <cell r="E1420">
            <v>263066.71000000002</v>
          </cell>
        </row>
        <row r="1421">
          <cell r="A1421" t="str">
            <v>GL001</v>
          </cell>
          <cell r="C1421" t="str">
            <v>586135</v>
          </cell>
          <cell r="E1421">
            <v>161412.20000000001</v>
          </cell>
        </row>
        <row r="1422">
          <cell r="A1422" t="str">
            <v>GL001</v>
          </cell>
          <cell r="C1422" t="str">
            <v>586140</v>
          </cell>
          <cell r="E1422">
            <v>19988.73</v>
          </cell>
        </row>
        <row r="1423">
          <cell r="A1423" t="str">
            <v>GL001</v>
          </cell>
          <cell r="C1423" t="str">
            <v>586150</v>
          </cell>
          <cell r="E1423">
            <v>70.900000000000006</v>
          </cell>
        </row>
        <row r="1424">
          <cell r="A1424" t="str">
            <v>GL001</v>
          </cell>
          <cell r="C1424" t="str">
            <v>586155</v>
          </cell>
          <cell r="E1424">
            <v>39621.03</v>
          </cell>
        </row>
        <row r="1425">
          <cell r="A1425" t="str">
            <v>GL001</v>
          </cell>
          <cell r="C1425" t="str">
            <v>587031</v>
          </cell>
          <cell r="E1425">
            <v>75420.31</v>
          </cell>
        </row>
        <row r="1426">
          <cell r="A1426" t="str">
            <v>GL001</v>
          </cell>
          <cell r="C1426" t="str">
            <v>587038</v>
          </cell>
          <cell r="E1426">
            <v>63486.15</v>
          </cell>
        </row>
        <row r="1427">
          <cell r="A1427" t="str">
            <v>GL001</v>
          </cell>
          <cell r="C1427" t="str">
            <v>587126</v>
          </cell>
          <cell r="E1427">
            <v>76017.27</v>
          </cell>
        </row>
        <row r="1428">
          <cell r="A1428" t="str">
            <v>GL001</v>
          </cell>
          <cell r="C1428" t="str">
            <v>587146</v>
          </cell>
          <cell r="E1428">
            <v>4984.9399999999996</v>
          </cell>
        </row>
        <row r="1429">
          <cell r="A1429" t="str">
            <v>GL001</v>
          </cell>
          <cell r="C1429" t="str">
            <v>587147</v>
          </cell>
          <cell r="E1429">
            <v>2761.92</v>
          </cell>
        </row>
        <row r="1430">
          <cell r="A1430" t="str">
            <v>GL001</v>
          </cell>
          <cell r="C1430" t="str">
            <v>587148</v>
          </cell>
          <cell r="E1430">
            <v>-13987.37</v>
          </cell>
        </row>
        <row r="1431">
          <cell r="A1431" t="str">
            <v>GL001</v>
          </cell>
          <cell r="C1431" t="str">
            <v>587519</v>
          </cell>
          <cell r="E1431">
            <v>3805.33</v>
          </cell>
        </row>
        <row r="1432">
          <cell r="A1432" t="str">
            <v>GL001</v>
          </cell>
          <cell r="C1432" t="str">
            <v>588011</v>
          </cell>
          <cell r="E1432">
            <v>62303.48</v>
          </cell>
        </row>
        <row r="1433">
          <cell r="A1433" t="str">
            <v>GL001</v>
          </cell>
          <cell r="C1433" t="str">
            <v>588023</v>
          </cell>
          <cell r="E1433">
            <v>493268.27</v>
          </cell>
        </row>
        <row r="1434">
          <cell r="A1434" t="str">
            <v>GL001</v>
          </cell>
          <cell r="C1434" t="str">
            <v>588025</v>
          </cell>
          <cell r="E1434">
            <v>291189.01</v>
          </cell>
        </row>
        <row r="1435">
          <cell r="A1435" t="str">
            <v>GL001</v>
          </cell>
          <cell r="C1435" t="str">
            <v>588100</v>
          </cell>
          <cell r="E1435">
            <v>287773.57</v>
          </cell>
        </row>
        <row r="1436">
          <cell r="A1436" t="str">
            <v>GL001</v>
          </cell>
          <cell r="C1436" t="str">
            <v>588101</v>
          </cell>
          <cell r="E1436">
            <v>29.13</v>
          </cell>
        </row>
        <row r="1437">
          <cell r="A1437" t="str">
            <v>GL001</v>
          </cell>
          <cell r="C1437" t="str">
            <v>588105</v>
          </cell>
          <cell r="E1437">
            <v>816.62</v>
          </cell>
        </row>
        <row r="1438">
          <cell r="A1438" t="str">
            <v>GL001</v>
          </cell>
          <cell r="C1438" t="str">
            <v>588120</v>
          </cell>
          <cell r="E1438">
            <v>60476.29</v>
          </cell>
        </row>
        <row r="1439">
          <cell r="A1439" t="str">
            <v>GL001</v>
          </cell>
          <cell r="C1439" t="str">
            <v>588130</v>
          </cell>
          <cell r="E1439">
            <v>75480.84</v>
          </cell>
        </row>
        <row r="1440">
          <cell r="A1440" t="str">
            <v>GL001</v>
          </cell>
          <cell r="C1440" t="str">
            <v>588305</v>
          </cell>
          <cell r="E1440">
            <v>2967.46</v>
          </cell>
        </row>
        <row r="1441">
          <cell r="A1441" t="str">
            <v>GL001</v>
          </cell>
          <cell r="C1441" t="str">
            <v>588401</v>
          </cell>
          <cell r="E1441">
            <v>864.99</v>
          </cell>
        </row>
        <row r="1442">
          <cell r="A1442" t="str">
            <v>GL001</v>
          </cell>
          <cell r="C1442" t="str">
            <v>588405</v>
          </cell>
          <cell r="E1442">
            <v>845.28</v>
          </cell>
        </row>
        <row r="1443">
          <cell r="A1443" t="str">
            <v>GL001</v>
          </cell>
          <cell r="C1443" t="str">
            <v>588501</v>
          </cell>
          <cell r="E1443">
            <v>121.47</v>
          </cell>
        </row>
        <row r="1444">
          <cell r="A1444" t="str">
            <v>GL001</v>
          </cell>
          <cell r="C1444" t="str">
            <v>588505</v>
          </cell>
          <cell r="E1444">
            <v>204.48</v>
          </cell>
        </row>
        <row r="1445">
          <cell r="A1445" t="str">
            <v>GL001</v>
          </cell>
          <cell r="C1445" t="str">
            <v>588621</v>
          </cell>
          <cell r="E1445">
            <v>75920.91</v>
          </cell>
        </row>
        <row r="1446">
          <cell r="A1446" t="str">
            <v>GL001</v>
          </cell>
          <cell r="C1446" t="str">
            <v>588622</v>
          </cell>
          <cell r="E1446">
            <v>6436.46</v>
          </cell>
        </row>
        <row r="1447">
          <cell r="A1447" t="str">
            <v>GL001</v>
          </cell>
          <cell r="C1447" t="str">
            <v>588623</v>
          </cell>
          <cell r="E1447">
            <v>21169.57</v>
          </cell>
        </row>
        <row r="1448">
          <cell r="A1448" t="str">
            <v>GL001</v>
          </cell>
          <cell r="C1448" t="str">
            <v>588630</v>
          </cell>
          <cell r="E1448">
            <v>119847.18</v>
          </cell>
        </row>
        <row r="1449">
          <cell r="A1449" t="str">
            <v>GL001</v>
          </cell>
          <cell r="C1449" t="str">
            <v>589034</v>
          </cell>
          <cell r="E1449">
            <v>2765.89</v>
          </cell>
        </row>
        <row r="1450">
          <cell r="A1450" t="str">
            <v>GL001</v>
          </cell>
          <cell r="C1450" t="str">
            <v>590001</v>
          </cell>
          <cell r="E1450">
            <v>93621.99</v>
          </cell>
        </row>
        <row r="1451">
          <cell r="A1451" t="str">
            <v>GL001</v>
          </cell>
          <cell r="C1451" t="str">
            <v>590620</v>
          </cell>
          <cell r="E1451">
            <v>46191.86</v>
          </cell>
        </row>
        <row r="1452">
          <cell r="A1452" t="str">
            <v>GL001</v>
          </cell>
          <cell r="C1452" t="str">
            <v>590630</v>
          </cell>
          <cell r="E1452">
            <v>129156.93</v>
          </cell>
        </row>
        <row r="1453">
          <cell r="A1453" t="str">
            <v>GL001</v>
          </cell>
          <cell r="C1453" t="str">
            <v>591024</v>
          </cell>
          <cell r="E1453">
            <v>63957.8</v>
          </cell>
        </row>
        <row r="1454">
          <cell r="A1454" t="str">
            <v>GL001</v>
          </cell>
          <cell r="C1454" t="str">
            <v>591049</v>
          </cell>
          <cell r="E1454">
            <v>5880.89</v>
          </cell>
        </row>
        <row r="1455">
          <cell r="A1455" t="str">
            <v>GL001</v>
          </cell>
          <cell r="C1455" t="str">
            <v>591103</v>
          </cell>
          <cell r="E1455">
            <v>171</v>
          </cell>
        </row>
        <row r="1456">
          <cell r="A1456" t="str">
            <v>GL001</v>
          </cell>
          <cell r="C1456" t="str">
            <v>591403</v>
          </cell>
          <cell r="E1456">
            <v>1734.89</v>
          </cell>
        </row>
        <row r="1457">
          <cell r="A1457" t="str">
            <v>GL001</v>
          </cell>
          <cell r="C1457" t="str">
            <v>591503</v>
          </cell>
          <cell r="E1457">
            <v>49.27</v>
          </cell>
        </row>
        <row r="1458">
          <cell r="A1458" t="str">
            <v>GL001</v>
          </cell>
          <cell r="C1458" t="str">
            <v>592052</v>
          </cell>
          <cell r="E1458">
            <v>888848.77</v>
          </cell>
        </row>
        <row r="1459">
          <cell r="A1459" t="str">
            <v>GL001</v>
          </cell>
          <cell r="C1459" t="str">
            <v>592053</v>
          </cell>
          <cell r="E1459">
            <v>144508.62</v>
          </cell>
        </row>
        <row r="1460">
          <cell r="A1460" t="str">
            <v>GL001</v>
          </cell>
          <cell r="C1460" t="str">
            <v>592054</v>
          </cell>
          <cell r="E1460">
            <v>383056.63</v>
          </cell>
        </row>
        <row r="1461">
          <cell r="A1461" t="str">
            <v>GL001</v>
          </cell>
          <cell r="C1461" t="str">
            <v>592060</v>
          </cell>
          <cell r="E1461">
            <v>229910.66</v>
          </cell>
        </row>
        <row r="1462">
          <cell r="A1462" t="str">
            <v>GL001</v>
          </cell>
          <cell r="C1462" t="str">
            <v>592469</v>
          </cell>
          <cell r="E1462">
            <v>74666.080000000002</v>
          </cell>
        </row>
        <row r="1463">
          <cell r="A1463" t="str">
            <v>GL001</v>
          </cell>
          <cell r="C1463" t="str">
            <v>593001</v>
          </cell>
          <cell r="E1463">
            <v>1102101.3799999999</v>
          </cell>
        </row>
        <row r="1464">
          <cell r="A1464" t="str">
            <v>GL001</v>
          </cell>
          <cell r="C1464" t="str">
            <v>593011</v>
          </cell>
          <cell r="E1464">
            <v>11586.57</v>
          </cell>
        </row>
        <row r="1465">
          <cell r="A1465" t="str">
            <v>GL001</v>
          </cell>
          <cell r="C1465" t="str">
            <v>593025</v>
          </cell>
          <cell r="E1465">
            <v>1186</v>
          </cell>
        </row>
        <row r="1466">
          <cell r="A1466" t="str">
            <v>GL001</v>
          </cell>
          <cell r="C1466" t="str">
            <v>593058</v>
          </cell>
          <cell r="E1466">
            <v>2920039.24</v>
          </cell>
        </row>
        <row r="1467">
          <cell r="A1467" t="str">
            <v>GL001</v>
          </cell>
          <cell r="C1467" t="str">
            <v>593062</v>
          </cell>
          <cell r="E1467">
            <v>294266.51</v>
          </cell>
        </row>
        <row r="1468">
          <cell r="A1468" t="str">
            <v>GL001</v>
          </cell>
          <cell r="C1468" t="str">
            <v>593158</v>
          </cell>
          <cell r="E1468">
            <v>1390186.25</v>
          </cell>
        </row>
        <row r="1469">
          <cell r="A1469" t="str">
            <v>GL001</v>
          </cell>
          <cell r="C1469" t="str">
            <v>593258</v>
          </cell>
          <cell r="E1469">
            <v>129379.54</v>
          </cell>
        </row>
        <row r="1470">
          <cell r="A1470" t="str">
            <v>GL001</v>
          </cell>
          <cell r="C1470" t="str">
            <v>593458</v>
          </cell>
          <cell r="E1470">
            <v>967085.2</v>
          </cell>
        </row>
        <row r="1471">
          <cell r="A1471" t="str">
            <v>GL001</v>
          </cell>
          <cell r="C1471" t="str">
            <v>593500</v>
          </cell>
          <cell r="E1471">
            <v>9885.2000000000007</v>
          </cell>
        </row>
        <row r="1472">
          <cell r="A1472" t="str">
            <v>GL001</v>
          </cell>
          <cell r="C1472" t="str">
            <v>593510</v>
          </cell>
          <cell r="E1472">
            <v>107740.99</v>
          </cell>
        </row>
        <row r="1473">
          <cell r="A1473" t="str">
            <v>GL001</v>
          </cell>
          <cell r="C1473" t="str">
            <v>593555</v>
          </cell>
          <cell r="E1473">
            <v>2190185.06</v>
          </cell>
        </row>
        <row r="1474">
          <cell r="A1474" t="str">
            <v>GL001</v>
          </cell>
          <cell r="C1474" t="str">
            <v>593556</v>
          </cell>
          <cell r="E1474">
            <v>100816.38</v>
          </cell>
        </row>
        <row r="1475">
          <cell r="A1475" t="str">
            <v>GL001</v>
          </cell>
          <cell r="C1475" t="str">
            <v>593558</v>
          </cell>
          <cell r="E1475">
            <v>526589.18999999994</v>
          </cell>
        </row>
        <row r="1476">
          <cell r="A1476" t="str">
            <v>GL001</v>
          </cell>
          <cell r="C1476" t="str">
            <v>593560</v>
          </cell>
          <cell r="E1476">
            <v>8701.4699999999993</v>
          </cell>
        </row>
        <row r="1477">
          <cell r="A1477" t="str">
            <v>GL001</v>
          </cell>
          <cell r="C1477" t="str">
            <v>593570</v>
          </cell>
          <cell r="E1477">
            <v>116664.47</v>
          </cell>
        </row>
        <row r="1478">
          <cell r="A1478" t="str">
            <v>GL001</v>
          </cell>
          <cell r="C1478" t="str">
            <v>593575</v>
          </cell>
          <cell r="E1478">
            <v>40384.160000000003</v>
          </cell>
        </row>
        <row r="1479">
          <cell r="A1479" t="str">
            <v>GL001</v>
          </cell>
          <cell r="C1479" t="str">
            <v>593597</v>
          </cell>
          <cell r="E1479">
            <v>84401.64</v>
          </cell>
        </row>
        <row r="1480">
          <cell r="A1480" t="str">
            <v>GL001</v>
          </cell>
          <cell r="C1480" t="str">
            <v>593599</v>
          </cell>
          <cell r="E1480">
            <v>132680.88</v>
          </cell>
        </row>
        <row r="1481">
          <cell r="A1481" t="str">
            <v>GL001</v>
          </cell>
          <cell r="C1481" t="str">
            <v>593658</v>
          </cell>
          <cell r="E1481">
            <v>14192.82</v>
          </cell>
        </row>
        <row r="1482">
          <cell r="A1482" t="str">
            <v>GL001</v>
          </cell>
          <cell r="C1482" t="str">
            <v>593740</v>
          </cell>
          <cell r="E1482">
            <v>594478.84</v>
          </cell>
        </row>
        <row r="1483">
          <cell r="A1483" t="str">
            <v>GL001</v>
          </cell>
          <cell r="C1483" t="str">
            <v>593910</v>
          </cell>
          <cell r="E1483">
            <v>590219.72</v>
          </cell>
        </row>
        <row r="1484">
          <cell r="A1484" t="str">
            <v>GL001</v>
          </cell>
          <cell r="C1484" t="str">
            <v>593920</v>
          </cell>
          <cell r="E1484">
            <v>556761.98</v>
          </cell>
        </row>
        <row r="1485">
          <cell r="A1485" t="str">
            <v>GL001</v>
          </cell>
          <cell r="C1485" t="str">
            <v>593930</v>
          </cell>
          <cell r="E1485">
            <v>14.96</v>
          </cell>
        </row>
        <row r="1486">
          <cell r="A1486" t="str">
            <v>GL001</v>
          </cell>
          <cell r="C1486" t="str">
            <v>593932</v>
          </cell>
          <cell r="E1486">
            <v>3492.83</v>
          </cell>
        </row>
        <row r="1487">
          <cell r="A1487" t="str">
            <v>GL001</v>
          </cell>
          <cell r="C1487" t="str">
            <v>593940</v>
          </cell>
          <cell r="E1487">
            <v>11693.52</v>
          </cell>
        </row>
        <row r="1488">
          <cell r="A1488" t="str">
            <v>GL001</v>
          </cell>
          <cell r="C1488" t="str">
            <v>593998</v>
          </cell>
          <cell r="E1488">
            <v>357478.32</v>
          </cell>
        </row>
        <row r="1489">
          <cell r="A1489" t="str">
            <v>GL001</v>
          </cell>
          <cell r="C1489" t="str">
            <v>594061</v>
          </cell>
          <cell r="E1489">
            <v>468554.06</v>
          </cell>
        </row>
        <row r="1490">
          <cell r="A1490" t="str">
            <v>GL001</v>
          </cell>
          <cell r="C1490" t="str">
            <v>594062</v>
          </cell>
          <cell r="E1490">
            <v>22797.64</v>
          </cell>
        </row>
        <row r="1491">
          <cell r="A1491" t="str">
            <v>GL001</v>
          </cell>
          <cell r="C1491" t="str">
            <v>594910</v>
          </cell>
          <cell r="E1491">
            <v>169407.71</v>
          </cell>
        </row>
        <row r="1492">
          <cell r="A1492" t="str">
            <v>GL001</v>
          </cell>
          <cell r="C1492" t="str">
            <v>594998</v>
          </cell>
          <cell r="E1492">
            <v>17022.72</v>
          </cell>
        </row>
        <row r="1493">
          <cell r="A1493" t="str">
            <v>GL001</v>
          </cell>
          <cell r="C1493" t="str">
            <v>595064</v>
          </cell>
          <cell r="E1493">
            <v>5107.7</v>
          </cell>
        </row>
        <row r="1494">
          <cell r="A1494" t="str">
            <v>GL001</v>
          </cell>
          <cell r="C1494" t="str">
            <v>595161</v>
          </cell>
          <cell r="E1494">
            <v>402759.12</v>
          </cell>
        </row>
        <row r="1495">
          <cell r="A1495" t="str">
            <v>GL001</v>
          </cell>
          <cell r="C1495" t="str">
            <v>595164</v>
          </cell>
          <cell r="E1495">
            <v>37375.47</v>
          </cell>
        </row>
        <row r="1496">
          <cell r="A1496" t="str">
            <v>GL001</v>
          </cell>
          <cell r="C1496" t="str">
            <v>596067</v>
          </cell>
          <cell r="E1496">
            <v>318133.18</v>
          </cell>
        </row>
        <row r="1497">
          <cell r="A1497" t="str">
            <v>GL001</v>
          </cell>
          <cell r="C1497" t="str">
            <v>597123</v>
          </cell>
          <cell r="E1497">
            <v>328163.68</v>
          </cell>
        </row>
        <row r="1498">
          <cell r="A1498" t="str">
            <v>GL001</v>
          </cell>
          <cell r="C1498" t="str">
            <v>597138</v>
          </cell>
          <cell r="E1498">
            <v>40776.03</v>
          </cell>
        </row>
        <row r="1499">
          <cell r="A1499" t="str">
            <v>GL001</v>
          </cell>
          <cell r="C1499" t="str">
            <v>598073</v>
          </cell>
          <cell r="E1499">
            <v>268086.15999999997</v>
          </cell>
        </row>
        <row r="1500">
          <cell r="A1500" t="str">
            <v>GL001</v>
          </cell>
          <cell r="C1500" t="str">
            <v>600704</v>
          </cell>
          <cell r="E1500">
            <v>452.64</v>
          </cell>
        </row>
        <row r="1501">
          <cell r="A1501" t="str">
            <v>GL001</v>
          </cell>
          <cell r="C1501" t="str">
            <v>610707</v>
          </cell>
          <cell r="E1501">
            <v>1533.92</v>
          </cell>
        </row>
        <row r="1502">
          <cell r="A1502" t="str">
            <v>GL001</v>
          </cell>
          <cell r="C1502" t="str">
            <v>620710</v>
          </cell>
          <cell r="E1502">
            <v>22860.33</v>
          </cell>
        </row>
        <row r="1503">
          <cell r="A1503" t="str">
            <v>GL001</v>
          </cell>
          <cell r="C1503" t="str">
            <v>623713</v>
          </cell>
          <cell r="E1503">
            <v>141439.71</v>
          </cell>
        </row>
        <row r="1504">
          <cell r="A1504" t="str">
            <v>GL001</v>
          </cell>
          <cell r="C1504" t="str">
            <v>630716</v>
          </cell>
          <cell r="E1504">
            <v>23500.11</v>
          </cell>
        </row>
        <row r="1505">
          <cell r="A1505" t="str">
            <v>GL001</v>
          </cell>
          <cell r="C1505" t="str">
            <v>640719</v>
          </cell>
          <cell r="E1505">
            <v>42592.3</v>
          </cell>
        </row>
        <row r="1506">
          <cell r="A1506" t="str">
            <v>GL001</v>
          </cell>
          <cell r="C1506" t="str">
            <v>660725</v>
          </cell>
          <cell r="E1506">
            <v>450.65</v>
          </cell>
        </row>
        <row r="1507">
          <cell r="A1507" t="str">
            <v>GL001</v>
          </cell>
          <cell r="C1507" t="str">
            <v>662728</v>
          </cell>
          <cell r="E1507">
            <v>140367.69</v>
          </cell>
        </row>
        <row r="1508">
          <cell r="A1508" t="str">
            <v>GL001</v>
          </cell>
          <cell r="C1508" t="str">
            <v>671731</v>
          </cell>
          <cell r="E1508">
            <v>5100</v>
          </cell>
        </row>
        <row r="1509">
          <cell r="A1509" t="str">
            <v>GL001</v>
          </cell>
          <cell r="C1509" t="str">
            <v>672734</v>
          </cell>
          <cell r="E1509">
            <v>24797.98</v>
          </cell>
        </row>
        <row r="1510">
          <cell r="A1510" t="str">
            <v>GL001</v>
          </cell>
          <cell r="C1510" t="str">
            <v>673001</v>
          </cell>
          <cell r="E1510">
            <v>-1532.8</v>
          </cell>
        </row>
        <row r="1511">
          <cell r="A1511" t="str">
            <v>GL001</v>
          </cell>
          <cell r="C1511" t="str">
            <v>673011</v>
          </cell>
          <cell r="E1511">
            <v>2047.37</v>
          </cell>
        </row>
        <row r="1512">
          <cell r="A1512" t="str">
            <v>GL001</v>
          </cell>
          <cell r="C1512" t="str">
            <v>673025</v>
          </cell>
          <cell r="E1512">
            <v>211.63</v>
          </cell>
        </row>
        <row r="1513">
          <cell r="A1513" t="str">
            <v>GL001</v>
          </cell>
          <cell r="C1513" t="str">
            <v>673046</v>
          </cell>
          <cell r="E1513">
            <v>1262</v>
          </cell>
        </row>
        <row r="1514">
          <cell r="A1514" t="str">
            <v>GL001</v>
          </cell>
          <cell r="C1514" t="str">
            <v>673737</v>
          </cell>
          <cell r="E1514">
            <v>136919.45000000001</v>
          </cell>
        </row>
        <row r="1515">
          <cell r="A1515" t="str">
            <v>GL001</v>
          </cell>
          <cell r="C1515" t="str">
            <v>673739</v>
          </cell>
          <cell r="E1515">
            <v>6415.39</v>
          </cell>
        </row>
        <row r="1516">
          <cell r="A1516" t="str">
            <v>GL001</v>
          </cell>
          <cell r="C1516" t="str">
            <v>675740</v>
          </cell>
          <cell r="E1516">
            <v>215354.43</v>
          </cell>
        </row>
        <row r="1517">
          <cell r="A1517" t="str">
            <v>GL001</v>
          </cell>
          <cell r="C1517" t="str">
            <v>680025</v>
          </cell>
          <cell r="E1517">
            <v>269377.09999999998</v>
          </cell>
        </row>
        <row r="1518">
          <cell r="A1518" t="str">
            <v>GL001</v>
          </cell>
          <cell r="C1518" t="str">
            <v>681031</v>
          </cell>
          <cell r="E1518">
            <v>63358.36</v>
          </cell>
        </row>
        <row r="1519">
          <cell r="A1519" t="str">
            <v>GL001</v>
          </cell>
          <cell r="C1519" t="str">
            <v>682034</v>
          </cell>
          <cell r="E1519">
            <v>26368.3</v>
          </cell>
        </row>
        <row r="1520">
          <cell r="A1520" t="str">
            <v>GL001</v>
          </cell>
          <cell r="C1520" t="str">
            <v>682037</v>
          </cell>
          <cell r="E1520">
            <v>-5893</v>
          </cell>
        </row>
        <row r="1521">
          <cell r="A1521" t="str">
            <v>GL001</v>
          </cell>
          <cell r="C1521" t="str">
            <v>683036</v>
          </cell>
          <cell r="E1521">
            <v>7725.21</v>
          </cell>
        </row>
        <row r="1522">
          <cell r="A1522" t="str">
            <v>GL001</v>
          </cell>
          <cell r="C1522" t="str">
            <v>685002</v>
          </cell>
          <cell r="E1522">
            <v>435.49</v>
          </cell>
        </row>
        <row r="1523">
          <cell r="A1523" t="str">
            <v>GL001</v>
          </cell>
          <cell r="C1523" t="str">
            <v>687870</v>
          </cell>
          <cell r="E1523">
            <v>731.81</v>
          </cell>
        </row>
        <row r="1524">
          <cell r="A1524" t="str">
            <v>GL001</v>
          </cell>
          <cell r="C1524" t="str">
            <v>687880</v>
          </cell>
          <cell r="E1524">
            <v>31802.65</v>
          </cell>
        </row>
        <row r="1525">
          <cell r="A1525" t="str">
            <v>GL001</v>
          </cell>
          <cell r="C1525" t="str">
            <v>689000</v>
          </cell>
          <cell r="E1525">
            <v>6432.65</v>
          </cell>
        </row>
        <row r="1526">
          <cell r="A1526" t="str">
            <v>GL001</v>
          </cell>
          <cell r="C1526" t="str">
            <v>690538</v>
          </cell>
          <cell r="E1526">
            <v>13450</v>
          </cell>
        </row>
        <row r="1527">
          <cell r="A1527" t="str">
            <v>GL001</v>
          </cell>
          <cell r="C1527" t="str">
            <v>690539</v>
          </cell>
          <cell r="E1527">
            <v>59703</v>
          </cell>
        </row>
        <row r="1528">
          <cell r="A1528" t="str">
            <v>GL001</v>
          </cell>
          <cell r="C1528" t="str">
            <v>690542</v>
          </cell>
          <cell r="E1528">
            <v>6928</v>
          </cell>
        </row>
        <row r="1529">
          <cell r="A1529" t="str">
            <v>GL001</v>
          </cell>
          <cell r="C1529" t="str">
            <v>690543</v>
          </cell>
          <cell r="E1529">
            <v>81499.64</v>
          </cell>
        </row>
        <row r="1530">
          <cell r="A1530" t="str">
            <v>GL001</v>
          </cell>
          <cell r="C1530" t="str">
            <v>690550</v>
          </cell>
          <cell r="E1530">
            <v>768</v>
          </cell>
        </row>
        <row r="1531">
          <cell r="A1531" t="str">
            <v>GL001</v>
          </cell>
          <cell r="C1531" t="str">
            <v>690557</v>
          </cell>
          <cell r="E1531">
            <v>9910.24</v>
          </cell>
        </row>
        <row r="1532">
          <cell r="A1532" t="str">
            <v>GL001</v>
          </cell>
          <cell r="C1532" t="str">
            <v>692000</v>
          </cell>
          <cell r="E1532">
            <v>24404.26</v>
          </cell>
        </row>
        <row r="1533">
          <cell r="A1533" t="str">
            <v>GL001</v>
          </cell>
          <cell r="C1533" t="str">
            <v>695999</v>
          </cell>
          <cell r="E1533">
            <v>253698.75</v>
          </cell>
        </row>
        <row r="1534">
          <cell r="A1534" t="str">
            <v>GL001</v>
          </cell>
          <cell r="C1534" t="str">
            <v>800000</v>
          </cell>
          <cell r="E1534">
            <v>0</v>
          </cell>
        </row>
        <row r="1535">
          <cell r="A1535" t="str">
            <v>GL001</v>
          </cell>
          <cell r="C1535" t="str">
            <v>801000</v>
          </cell>
          <cell r="E1535">
            <v>0</v>
          </cell>
        </row>
        <row r="1536">
          <cell r="A1536" t="str">
            <v>GL001</v>
          </cell>
          <cell r="C1536" t="str">
            <v>802000</v>
          </cell>
          <cell r="E1536">
            <v>0</v>
          </cell>
        </row>
        <row r="1537">
          <cell r="A1537" t="str">
            <v>GL001</v>
          </cell>
          <cell r="C1537" t="str">
            <v>805200</v>
          </cell>
          <cell r="E1537">
            <v>0</v>
          </cell>
        </row>
        <row r="1538">
          <cell r="A1538" t="str">
            <v>GL001</v>
          </cell>
          <cell r="C1538" t="str">
            <v>810000</v>
          </cell>
          <cell r="E1538">
            <v>0</v>
          </cell>
        </row>
        <row r="1539">
          <cell r="A1539" t="str">
            <v>GL001</v>
          </cell>
          <cell r="C1539" t="str">
            <v>811000</v>
          </cell>
          <cell r="E1539">
            <v>0</v>
          </cell>
        </row>
        <row r="1540">
          <cell r="A1540" t="str">
            <v>GL001</v>
          </cell>
          <cell r="C1540" t="str">
            <v>814000</v>
          </cell>
          <cell r="E1540">
            <v>0</v>
          </cell>
        </row>
        <row r="1541">
          <cell r="A1541" t="str">
            <v>GL001</v>
          </cell>
          <cell r="C1541" t="str">
            <v>825000</v>
          </cell>
          <cell r="E1541">
            <v>0</v>
          </cell>
        </row>
        <row r="1542">
          <cell r="A1542" t="str">
            <v>GL001</v>
          </cell>
          <cell r="C1542" t="str">
            <v>832000</v>
          </cell>
          <cell r="E1542">
            <v>0</v>
          </cell>
        </row>
        <row r="1543">
          <cell r="A1543" t="str">
            <v>GL001</v>
          </cell>
          <cell r="C1543" t="str">
            <v>840000</v>
          </cell>
          <cell r="E1543">
            <v>0</v>
          </cell>
        </row>
        <row r="1544">
          <cell r="A1544" t="str">
            <v>GL001</v>
          </cell>
          <cell r="C1544" t="str">
            <v>842000</v>
          </cell>
          <cell r="E1544">
            <v>0</v>
          </cell>
        </row>
        <row r="1545">
          <cell r="A1545" t="str">
            <v>GL001</v>
          </cell>
          <cell r="C1545" t="str">
            <v>843000</v>
          </cell>
          <cell r="E1545">
            <v>0</v>
          </cell>
        </row>
        <row r="1546">
          <cell r="A1546" t="str">
            <v>GL001</v>
          </cell>
          <cell r="C1546" t="str">
            <v>845000</v>
          </cell>
          <cell r="E1546">
            <v>0</v>
          </cell>
        </row>
        <row r="1547">
          <cell r="A1547" t="str">
            <v>GL001</v>
          </cell>
          <cell r="C1547" t="str">
            <v>846000</v>
          </cell>
          <cell r="E1547">
            <v>0</v>
          </cell>
        </row>
        <row r="1548">
          <cell r="A1548" t="str">
            <v>GL001</v>
          </cell>
          <cell r="C1548" t="str">
            <v>848000</v>
          </cell>
          <cell r="E1548">
            <v>0</v>
          </cell>
        </row>
        <row r="1549">
          <cell r="A1549" t="str">
            <v>GL001</v>
          </cell>
          <cell r="C1549" t="str">
            <v>891000</v>
          </cell>
          <cell r="E1549">
            <v>0</v>
          </cell>
        </row>
        <row r="1550">
          <cell r="A1550" t="str">
            <v>GL001</v>
          </cell>
          <cell r="C1550" t="str">
            <v>893000</v>
          </cell>
          <cell r="E1550">
            <v>0</v>
          </cell>
        </row>
        <row r="1551">
          <cell r="A1551" t="str">
            <v>GL001</v>
          </cell>
          <cell r="C1551" t="str">
            <v>894000</v>
          </cell>
          <cell r="E1551">
            <v>0</v>
          </cell>
        </row>
        <row r="1552">
          <cell r="A1552" t="str">
            <v>GL001</v>
          </cell>
          <cell r="C1552" t="str">
            <v>895000</v>
          </cell>
          <cell r="E1552">
            <v>0</v>
          </cell>
        </row>
        <row r="1553">
          <cell r="A1553" t="str">
            <v>GL001</v>
          </cell>
          <cell r="C1553" t="str">
            <v>898000</v>
          </cell>
          <cell r="E1553">
            <v>0</v>
          </cell>
        </row>
        <row r="1554">
          <cell r="A1554" t="str">
            <v>GL001</v>
          </cell>
          <cell r="C1554" t="str">
            <v>901001</v>
          </cell>
          <cell r="E1554">
            <v>636417.79</v>
          </cell>
        </row>
        <row r="1555">
          <cell r="A1555" t="str">
            <v>GL001</v>
          </cell>
          <cell r="C1555" t="str">
            <v>901002</v>
          </cell>
          <cell r="E1555">
            <v>17044.62</v>
          </cell>
        </row>
        <row r="1556">
          <cell r="A1556" t="str">
            <v>GL001</v>
          </cell>
          <cell r="C1556" t="str">
            <v>901011</v>
          </cell>
          <cell r="E1556">
            <v>13470.39</v>
          </cell>
        </row>
        <row r="1557">
          <cell r="A1557" t="str">
            <v>GL001</v>
          </cell>
          <cell r="C1557" t="str">
            <v>901025</v>
          </cell>
          <cell r="E1557">
            <v>705.44</v>
          </cell>
        </row>
        <row r="1558">
          <cell r="A1558" t="str">
            <v>GL001</v>
          </cell>
          <cell r="C1558" t="str">
            <v>901042</v>
          </cell>
          <cell r="E1558">
            <v>8824.68</v>
          </cell>
        </row>
        <row r="1559">
          <cell r="A1559" t="str">
            <v>GL001</v>
          </cell>
          <cell r="C1559" t="str">
            <v>901201</v>
          </cell>
          <cell r="E1559">
            <v>75862.25</v>
          </cell>
        </row>
        <row r="1560">
          <cell r="A1560" t="str">
            <v>GL001</v>
          </cell>
          <cell r="C1560" t="str">
            <v>902005</v>
          </cell>
          <cell r="E1560">
            <v>33048.480000000003</v>
          </cell>
        </row>
        <row r="1561">
          <cell r="A1561" t="str">
            <v>GL001</v>
          </cell>
          <cell r="C1561" t="str">
            <v>902007</v>
          </cell>
          <cell r="E1561">
            <v>2011037.4</v>
          </cell>
        </row>
        <row r="1562">
          <cell r="A1562" t="str">
            <v>GL001</v>
          </cell>
          <cell r="C1562" t="str">
            <v>903002</v>
          </cell>
          <cell r="E1562">
            <v>675</v>
          </cell>
        </row>
        <row r="1563">
          <cell r="A1563" t="str">
            <v>GL001</v>
          </cell>
          <cell r="C1563" t="str">
            <v>903013</v>
          </cell>
          <cell r="E1563">
            <v>4716.25</v>
          </cell>
        </row>
        <row r="1564">
          <cell r="A1564" t="str">
            <v>GL001</v>
          </cell>
          <cell r="C1564" t="str">
            <v>903016</v>
          </cell>
          <cell r="E1564">
            <v>182274.81</v>
          </cell>
        </row>
        <row r="1565">
          <cell r="A1565" t="str">
            <v>GL001</v>
          </cell>
          <cell r="C1565" t="str">
            <v>903022</v>
          </cell>
          <cell r="E1565">
            <v>1692356.47</v>
          </cell>
        </row>
        <row r="1566">
          <cell r="A1566" t="str">
            <v>GL001</v>
          </cell>
          <cell r="C1566" t="str">
            <v>903023</v>
          </cell>
          <cell r="E1566">
            <v>114040.06</v>
          </cell>
        </row>
        <row r="1567">
          <cell r="A1567" t="str">
            <v>GL001</v>
          </cell>
          <cell r="C1567" t="str">
            <v>903028</v>
          </cell>
          <cell r="E1567">
            <v>163829.97</v>
          </cell>
        </row>
        <row r="1568">
          <cell r="A1568" t="str">
            <v>GL001</v>
          </cell>
          <cell r="C1568" t="str">
            <v>903046</v>
          </cell>
          <cell r="E1568">
            <v>587.74</v>
          </cell>
        </row>
        <row r="1569">
          <cell r="A1569" t="str">
            <v>GL001</v>
          </cell>
          <cell r="C1569" t="str">
            <v>903110</v>
          </cell>
          <cell r="E1569">
            <v>1190936.29</v>
          </cell>
        </row>
        <row r="1570">
          <cell r="A1570" t="str">
            <v>GL001</v>
          </cell>
          <cell r="C1570" t="str">
            <v>903146</v>
          </cell>
          <cell r="E1570">
            <v>140377.49</v>
          </cell>
        </row>
        <row r="1571">
          <cell r="A1571" t="str">
            <v>GL001</v>
          </cell>
          <cell r="C1571" t="str">
            <v>903148</v>
          </cell>
          <cell r="E1571">
            <v>5899.82</v>
          </cell>
        </row>
        <row r="1572">
          <cell r="A1572" t="str">
            <v>GL001</v>
          </cell>
          <cell r="C1572" t="str">
            <v>903150</v>
          </cell>
          <cell r="E1572">
            <v>149859.67000000001</v>
          </cell>
        </row>
        <row r="1573">
          <cell r="A1573" t="str">
            <v>GL001</v>
          </cell>
          <cell r="C1573" t="str">
            <v>903151</v>
          </cell>
          <cell r="E1573">
            <v>116039.15</v>
          </cell>
        </row>
        <row r="1574">
          <cell r="A1574" t="str">
            <v>GL001</v>
          </cell>
          <cell r="C1574" t="str">
            <v>904037</v>
          </cell>
          <cell r="E1574">
            <v>1664571.78</v>
          </cell>
        </row>
        <row r="1575">
          <cell r="A1575" t="str">
            <v>GL001</v>
          </cell>
          <cell r="C1575" t="str">
            <v>904038</v>
          </cell>
          <cell r="E1575">
            <v>0</v>
          </cell>
        </row>
        <row r="1576">
          <cell r="A1576" t="str">
            <v>GL001</v>
          </cell>
          <cell r="C1576" t="str">
            <v>905023</v>
          </cell>
          <cell r="E1576">
            <v>74791.25</v>
          </cell>
        </row>
        <row r="1577">
          <cell r="A1577" t="str">
            <v>GL001</v>
          </cell>
          <cell r="C1577" t="str">
            <v>905031</v>
          </cell>
          <cell r="E1577">
            <v>10738.03</v>
          </cell>
        </row>
        <row r="1578">
          <cell r="A1578" t="str">
            <v>GL001</v>
          </cell>
          <cell r="C1578" t="str">
            <v>905032</v>
          </cell>
          <cell r="E1578">
            <v>17666.55</v>
          </cell>
        </row>
        <row r="1579">
          <cell r="A1579" t="str">
            <v>GL001</v>
          </cell>
          <cell r="C1579" t="str">
            <v>905042</v>
          </cell>
          <cell r="E1579">
            <v>1568.5</v>
          </cell>
        </row>
        <row r="1580">
          <cell r="A1580" t="str">
            <v>GL001</v>
          </cell>
          <cell r="C1580" t="str">
            <v>905045</v>
          </cell>
          <cell r="E1580">
            <v>26415.7</v>
          </cell>
        </row>
        <row r="1581">
          <cell r="A1581" t="str">
            <v>GL001</v>
          </cell>
          <cell r="C1581" t="str">
            <v>907101</v>
          </cell>
          <cell r="E1581">
            <v>204533.8</v>
          </cell>
        </row>
        <row r="1582">
          <cell r="A1582" t="str">
            <v>GL001</v>
          </cell>
          <cell r="C1582" t="str">
            <v>908043</v>
          </cell>
          <cell r="E1582">
            <v>153968.07999999999</v>
          </cell>
        </row>
        <row r="1583">
          <cell r="A1583" t="str">
            <v>GL001</v>
          </cell>
          <cell r="C1583" t="str">
            <v>908046</v>
          </cell>
          <cell r="E1583">
            <v>920</v>
          </cell>
        </row>
        <row r="1584">
          <cell r="A1584" t="str">
            <v>GL001</v>
          </cell>
          <cell r="C1584" t="str">
            <v>908101</v>
          </cell>
          <cell r="E1584">
            <v>398832.68</v>
          </cell>
        </row>
        <row r="1585">
          <cell r="A1585" t="str">
            <v>GL001</v>
          </cell>
          <cell r="C1585" t="str">
            <v>908103</v>
          </cell>
          <cell r="E1585">
            <v>1587160.42</v>
          </cell>
        </row>
        <row r="1586">
          <cell r="A1586" t="str">
            <v>GL001</v>
          </cell>
          <cell r="C1586" t="str">
            <v>908104</v>
          </cell>
          <cell r="E1586">
            <v>73101.789999999994</v>
          </cell>
        </row>
        <row r="1587">
          <cell r="A1587" t="str">
            <v>GL001</v>
          </cell>
          <cell r="C1587" t="str">
            <v>908106</v>
          </cell>
          <cell r="E1587">
            <v>451012.26</v>
          </cell>
        </row>
        <row r="1588">
          <cell r="A1588" t="str">
            <v>GL001</v>
          </cell>
          <cell r="C1588" t="str">
            <v>908107</v>
          </cell>
          <cell r="E1588">
            <v>208402.2</v>
          </cell>
        </row>
        <row r="1589">
          <cell r="A1589" t="str">
            <v>GL001</v>
          </cell>
          <cell r="C1589" t="str">
            <v>908116</v>
          </cell>
          <cell r="E1589">
            <v>188198.47</v>
          </cell>
        </row>
        <row r="1590">
          <cell r="A1590" t="str">
            <v>GL001</v>
          </cell>
          <cell r="C1590" t="str">
            <v>908117</v>
          </cell>
          <cell r="E1590">
            <v>620054.52</v>
          </cell>
        </row>
        <row r="1591">
          <cell r="A1591" t="str">
            <v>GL001</v>
          </cell>
          <cell r="C1591" t="str">
            <v>908120</v>
          </cell>
          <cell r="E1591">
            <v>12319.12</v>
          </cell>
        </row>
        <row r="1592">
          <cell r="A1592" t="str">
            <v>GL001</v>
          </cell>
          <cell r="C1592" t="str">
            <v>908124</v>
          </cell>
          <cell r="E1592">
            <v>98.75</v>
          </cell>
        </row>
        <row r="1593">
          <cell r="A1593" t="str">
            <v>GL001</v>
          </cell>
          <cell r="C1593" t="str">
            <v>909116</v>
          </cell>
          <cell r="E1593">
            <v>2489.5500000000002</v>
          </cell>
        </row>
        <row r="1594">
          <cell r="A1594" t="str">
            <v>GL001</v>
          </cell>
          <cell r="C1594" t="str">
            <v>909231</v>
          </cell>
          <cell r="E1594">
            <v>26544</v>
          </cell>
        </row>
        <row r="1595">
          <cell r="A1595" t="str">
            <v>GL001</v>
          </cell>
          <cell r="C1595" t="str">
            <v>909232</v>
          </cell>
          <cell r="E1595">
            <v>45498.45</v>
          </cell>
        </row>
        <row r="1596">
          <cell r="A1596" t="str">
            <v>GL001</v>
          </cell>
          <cell r="C1596" t="str">
            <v>909233</v>
          </cell>
          <cell r="E1596">
            <v>39277.269999999997</v>
          </cell>
        </row>
        <row r="1597">
          <cell r="A1597" t="str">
            <v>GL001</v>
          </cell>
          <cell r="C1597" t="str">
            <v>909236</v>
          </cell>
          <cell r="E1597">
            <v>3575</v>
          </cell>
        </row>
        <row r="1598">
          <cell r="A1598" t="str">
            <v>GL001</v>
          </cell>
          <cell r="C1598" t="str">
            <v>909316</v>
          </cell>
          <cell r="E1598">
            <v>4393.58</v>
          </cell>
        </row>
        <row r="1599">
          <cell r="A1599" t="str">
            <v>GL001</v>
          </cell>
          <cell r="C1599" t="str">
            <v>910008</v>
          </cell>
          <cell r="E1599">
            <v>15427.75</v>
          </cell>
        </row>
        <row r="1600">
          <cell r="A1600" t="str">
            <v>GL001</v>
          </cell>
          <cell r="C1600" t="str">
            <v>912002</v>
          </cell>
          <cell r="E1600">
            <v>13245.91</v>
          </cell>
        </row>
        <row r="1601">
          <cell r="A1601" t="str">
            <v>GL001</v>
          </cell>
          <cell r="C1601" t="str">
            <v>912011</v>
          </cell>
          <cell r="E1601">
            <v>7067.95</v>
          </cell>
        </row>
        <row r="1602">
          <cell r="A1602" t="str">
            <v>GL001</v>
          </cell>
          <cell r="C1602" t="str">
            <v>912025</v>
          </cell>
          <cell r="E1602">
            <v>127426.54</v>
          </cell>
        </row>
        <row r="1603">
          <cell r="A1603" t="str">
            <v>GL001</v>
          </cell>
          <cell r="C1603" t="str">
            <v>912113</v>
          </cell>
          <cell r="E1603">
            <v>10340.26</v>
          </cell>
        </row>
        <row r="1604">
          <cell r="A1604" t="str">
            <v>GL001</v>
          </cell>
          <cell r="C1604" t="str">
            <v>920101</v>
          </cell>
          <cell r="E1604">
            <v>833290.68</v>
          </cell>
        </row>
        <row r="1605">
          <cell r="A1605" t="str">
            <v>GL001</v>
          </cell>
          <cell r="C1605" t="str">
            <v>920102</v>
          </cell>
          <cell r="E1605">
            <v>62559.05</v>
          </cell>
        </row>
        <row r="1606">
          <cell r="A1606" t="str">
            <v>GL001</v>
          </cell>
          <cell r="C1606" t="str">
            <v>920109</v>
          </cell>
          <cell r="E1606">
            <v>10824.32</v>
          </cell>
        </row>
        <row r="1607">
          <cell r="A1607" t="str">
            <v>GL001</v>
          </cell>
          <cell r="C1607" t="str">
            <v>920112</v>
          </cell>
          <cell r="E1607">
            <v>377635.82</v>
          </cell>
        </row>
        <row r="1608">
          <cell r="A1608" t="str">
            <v>GL001</v>
          </cell>
          <cell r="C1608" t="str">
            <v>920130</v>
          </cell>
          <cell r="E1608">
            <v>-353.54</v>
          </cell>
        </row>
        <row r="1609">
          <cell r="A1609" t="str">
            <v>GL001</v>
          </cell>
          <cell r="C1609" t="str">
            <v>920201</v>
          </cell>
          <cell r="E1609">
            <v>418525.17</v>
          </cell>
        </row>
        <row r="1610">
          <cell r="A1610" t="str">
            <v>GL001</v>
          </cell>
          <cell r="C1610" t="str">
            <v>920212</v>
          </cell>
          <cell r="E1610">
            <v>1655468.99</v>
          </cell>
        </row>
        <row r="1611">
          <cell r="A1611" t="str">
            <v>GL001</v>
          </cell>
          <cell r="C1611" t="str">
            <v>920261</v>
          </cell>
          <cell r="E1611">
            <v>581939.31000000006</v>
          </cell>
        </row>
        <row r="1612">
          <cell r="A1612" t="str">
            <v>GL001</v>
          </cell>
          <cell r="C1612" t="str">
            <v>920264</v>
          </cell>
          <cell r="E1612">
            <v>168471.97</v>
          </cell>
        </row>
        <row r="1613">
          <cell r="A1613" t="str">
            <v>GL001</v>
          </cell>
          <cell r="C1613" t="str">
            <v>920301</v>
          </cell>
          <cell r="E1613">
            <v>559733.54</v>
          </cell>
        </row>
        <row r="1614">
          <cell r="A1614" t="str">
            <v>GL001</v>
          </cell>
          <cell r="C1614" t="str">
            <v>920412</v>
          </cell>
          <cell r="E1614">
            <v>886264.38</v>
          </cell>
        </row>
        <row r="1615">
          <cell r="A1615" t="str">
            <v>GL001</v>
          </cell>
          <cell r="C1615" t="str">
            <v>920449</v>
          </cell>
          <cell r="E1615">
            <v>44139.96</v>
          </cell>
        </row>
        <row r="1616">
          <cell r="A1616" t="str">
            <v>GL001</v>
          </cell>
          <cell r="C1616" t="str">
            <v>920450</v>
          </cell>
          <cell r="E1616">
            <v>423121.91</v>
          </cell>
        </row>
        <row r="1617">
          <cell r="A1617" t="str">
            <v>GL001</v>
          </cell>
          <cell r="C1617" t="str">
            <v>920455</v>
          </cell>
          <cell r="E1617">
            <v>4740.5600000000004</v>
          </cell>
        </row>
        <row r="1618">
          <cell r="A1618" t="str">
            <v>GL001</v>
          </cell>
          <cell r="C1618" t="str">
            <v>920501</v>
          </cell>
          <cell r="E1618">
            <v>97276.57</v>
          </cell>
        </row>
        <row r="1619">
          <cell r="A1619" t="str">
            <v>GL001</v>
          </cell>
          <cell r="C1619" t="str">
            <v>920503</v>
          </cell>
          <cell r="E1619">
            <v>115815.57</v>
          </cell>
        </row>
        <row r="1620">
          <cell r="A1620" t="str">
            <v>GL001</v>
          </cell>
          <cell r="C1620" t="str">
            <v>920504</v>
          </cell>
          <cell r="E1620">
            <v>142506.70000000001</v>
          </cell>
        </row>
        <row r="1621">
          <cell r="A1621" t="str">
            <v>GL001</v>
          </cell>
          <cell r="C1621" t="str">
            <v>920505</v>
          </cell>
          <cell r="E1621">
            <v>63551.93</v>
          </cell>
        </row>
        <row r="1622">
          <cell r="A1622" t="str">
            <v>GL001</v>
          </cell>
          <cell r="C1622" t="str">
            <v>920512</v>
          </cell>
          <cell r="E1622">
            <v>1795983.01</v>
          </cell>
        </row>
        <row r="1623">
          <cell r="A1623" t="str">
            <v>GL001</v>
          </cell>
          <cell r="C1623" t="str">
            <v>920601</v>
          </cell>
          <cell r="E1623">
            <v>246391.9</v>
          </cell>
        </row>
        <row r="1624">
          <cell r="A1624" t="str">
            <v>GL001</v>
          </cell>
          <cell r="C1624" t="str">
            <v>920612</v>
          </cell>
          <cell r="E1624">
            <v>2894.6</v>
          </cell>
        </row>
        <row r="1625">
          <cell r="A1625" t="str">
            <v>GL001</v>
          </cell>
          <cell r="C1625" t="str">
            <v>920615</v>
          </cell>
          <cell r="E1625">
            <v>143472.44</v>
          </cell>
        </row>
        <row r="1626">
          <cell r="A1626" t="str">
            <v>GL001</v>
          </cell>
          <cell r="C1626" t="str">
            <v>920666</v>
          </cell>
          <cell r="E1626">
            <v>20323.689999999999</v>
          </cell>
        </row>
        <row r="1627">
          <cell r="A1627" t="str">
            <v>GL001</v>
          </cell>
          <cell r="C1627" t="str">
            <v>920669</v>
          </cell>
          <cell r="E1627">
            <v>46149.69</v>
          </cell>
        </row>
        <row r="1628">
          <cell r="A1628" t="str">
            <v>GL001</v>
          </cell>
          <cell r="C1628" t="str">
            <v>920701</v>
          </cell>
          <cell r="E1628">
            <v>572744.72</v>
          </cell>
        </row>
        <row r="1629">
          <cell r="A1629" t="str">
            <v>GL001</v>
          </cell>
          <cell r="C1629" t="str">
            <v>920703</v>
          </cell>
          <cell r="E1629">
            <v>383256.83</v>
          </cell>
        </row>
        <row r="1630">
          <cell r="A1630" t="str">
            <v>GL001</v>
          </cell>
          <cell r="C1630" t="str">
            <v>920715</v>
          </cell>
          <cell r="E1630">
            <v>14157.32</v>
          </cell>
        </row>
        <row r="1631">
          <cell r="A1631" t="str">
            <v>GL001</v>
          </cell>
          <cell r="C1631" t="str">
            <v>920721</v>
          </cell>
          <cell r="E1631">
            <v>85465.19</v>
          </cell>
        </row>
        <row r="1632">
          <cell r="A1632" t="str">
            <v>GL001</v>
          </cell>
          <cell r="C1632" t="str">
            <v>920750</v>
          </cell>
          <cell r="E1632">
            <v>129044.97</v>
          </cell>
        </row>
        <row r="1633">
          <cell r="A1633" t="str">
            <v>GL001</v>
          </cell>
          <cell r="C1633" t="str">
            <v>920799</v>
          </cell>
          <cell r="E1633">
            <v>-1.62</v>
          </cell>
        </row>
        <row r="1634">
          <cell r="A1634" t="str">
            <v>GL001</v>
          </cell>
          <cell r="C1634" t="str">
            <v>920812</v>
          </cell>
          <cell r="E1634">
            <v>158078.35</v>
          </cell>
        </row>
        <row r="1635">
          <cell r="A1635" t="str">
            <v>GL001</v>
          </cell>
          <cell r="C1635" t="str">
            <v>920881</v>
          </cell>
          <cell r="E1635">
            <v>127532.38</v>
          </cell>
        </row>
        <row r="1636">
          <cell r="A1636" t="str">
            <v>GL001</v>
          </cell>
          <cell r="C1636" t="str">
            <v>920882</v>
          </cell>
          <cell r="E1636">
            <v>82801.17</v>
          </cell>
        </row>
        <row r="1637">
          <cell r="A1637" t="str">
            <v>GL001</v>
          </cell>
          <cell r="C1637" t="str">
            <v>920883</v>
          </cell>
          <cell r="E1637">
            <v>3615.98</v>
          </cell>
        </row>
        <row r="1638">
          <cell r="A1638" t="str">
            <v>GL001</v>
          </cell>
          <cell r="C1638" t="str">
            <v>920912</v>
          </cell>
          <cell r="E1638">
            <v>2688.47</v>
          </cell>
        </row>
        <row r="1639">
          <cell r="A1639" t="str">
            <v>GL001</v>
          </cell>
          <cell r="C1639" t="str">
            <v>921050</v>
          </cell>
          <cell r="E1639">
            <v>-3727.48</v>
          </cell>
        </row>
        <row r="1640">
          <cell r="A1640" t="str">
            <v>GL001</v>
          </cell>
          <cell r="C1640" t="str">
            <v>921102</v>
          </cell>
          <cell r="E1640">
            <v>116159.53</v>
          </cell>
        </row>
        <row r="1641">
          <cell r="A1641" t="str">
            <v>GL001</v>
          </cell>
          <cell r="C1641" t="str">
            <v>921103</v>
          </cell>
          <cell r="E1641">
            <v>4355.9799999999996</v>
          </cell>
        </row>
        <row r="1642">
          <cell r="A1642" t="str">
            <v>GL001</v>
          </cell>
          <cell r="C1642" t="str">
            <v>921104</v>
          </cell>
          <cell r="E1642">
            <v>-4576.07</v>
          </cell>
        </row>
        <row r="1643">
          <cell r="A1643" t="str">
            <v>GL001</v>
          </cell>
          <cell r="C1643" t="str">
            <v>921105</v>
          </cell>
          <cell r="E1643">
            <v>648.27</v>
          </cell>
        </row>
        <row r="1644">
          <cell r="A1644" t="str">
            <v>GL001</v>
          </cell>
          <cell r="C1644" t="str">
            <v>921111</v>
          </cell>
          <cell r="E1644">
            <v>10898.45</v>
          </cell>
        </row>
        <row r="1645">
          <cell r="A1645" t="str">
            <v>GL001</v>
          </cell>
          <cell r="C1645" t="str">
            <v>921112</v>
          </cell>
          <cell r="E1645">
            <v>86995.44</v>
          </cell>
        </row>
        <row r="1646">
          <cell r="A1646" t="str">
            <v>GL001</v>
          </cell>
          <cell r="C1646" t="str">
            <v>921202</v>
          </cell>
          <cell r="E1646">
            <v>45863.15</v>
          </cell>
        </row>
        <row r="1647">
          <cell r="A1647" t="str">
            <v>GL001</v>
          </cell>
          <cell r="C1647" t="str">
            <v>921211</v>
          </cell>
          <cell r="E1647">
            <v>14391.03</v>
          </cell>
        </row>
        <row r="1648">
          <cell r="A1648" t="str">
            <v>GL001</v>
          </cell>
          <cell r="C1648" t="str">
            <v>921212</v>
          </cell>
          <cell r="E1648">
            <v>32459.25</v>
          </cell>
        </row>
        <row r="1649">
          <cell r="A1649" t="str">
            <v>GL001</v>
          </cell>
          <cell r="C1649" t="str">
            <v>921225</v>
          </cell>
          <cell r="E1649">
            <v>2348.5300000000002</v>
          </cell>
        </row>
        <row r="1650">
          <cell r="A1650" t="str">
            <v>GL001</v>
          </cell>
          <cell r="C1650" t="str">
            <v>921246</v>
          </cell>
          <cell r="E1650">
            <v>79945.48</v>
          </cell>
        </row>
        <row r="1651">
          <cell r="A1651" t="str">
            <v>GL001</v>
          </cell>
          <cell r="C1651" t="str">
            <v>921300</v>
          </cell>
          <cell r="E1651">
            <v>1790.63</v>
          </cell>
        </row>
        <row r="1652">
          <cell r="A1652" t="str">
            <v>GL001</v>
          </cell>
          <cell r="C1652" t="str">
            <v>921301</v>
          </cell>
          <cell r="E1652">
            <v>165759.06</v>
          </cell>
        </row>
        <row r="1653">
          <cell r="A1653" t="str">
            <v>GL001</v>
          </cell>
          <cell r="C1653" t="str">
            <v>921305</v>
          </cell>
          <cell r="E1653">
            <v>811.43</v>
          </cell>
        </row>
        <row r="1654">
          <cell r="A1654" t="str">
            <v>GL001</v>
          </cell>
          <cell r="C1654" t="str">
            <v>921306</v>
          </cell>
          <cell r="E1654">
            <v>3093.31</v>
          </cell>
        </row>
        <row r="1655">
          <cell r="A1655" t="str">
            <v>GL001</v>
          </cell>
          <cell r="C1655" t="str">
            <v>921311</v>
          </cell>
          <cell r="E1655">
            <v>1837.06</v>
          </cell>
        </row>
        <row r="1656">
          <cell r="A1656" t="str">
            <v>GL001</v>
          </cell>
          <cell r="C1656" t="str">
            <v>921325</v>
          </cell>
          <cell r="E1656">
            <v>9412.15</v>
          </cell>
        </row>
        <row r="1657">
          <cell r="A1657" t="str">
            <v>GL001</v>
          </cell>
          <cell r="C1657" t="str">
            <v>921402</v>
          </cell>
          <cell r="E1657">
            <v>23.32</v>
          </cell>
        </row>
        <row r="1658">
          <cell r="A1658" t="str">
            <v>GL001</v>
          </cell>
          <cell r="C1658" t="str">
            <v>921403</v>
          </cell>
          <cell r="E1658">
            <v>2417.77</v>
          </cell>
        </row>
        <row r="1659">
          <cell r="A1659" t="str">
            <v>GL001</v>
          </cell>
          <cell r="C1659" t="str">
            <v>921411</v>
          </cell>
          <cell r="E1659">
            <v>67734.62</v>
          </cell>
        </row>
        <row r="1660">
          <cell r="A1660" t="str">
            <v>GL001</v>
          </cell>
          <cell r="C1660" t="str">
            <v>921412</v>
          </cell>
          <cell r="E1660">
            <v>473788.21</v>
          </cell>
        </row>
        <row r="1661">
          <cell r="A1661" t="str">
            <v>GL001</v>
          </cell>
          <cell r="C1661" t="str">
            <v>921446</v>
          </cell>
          <cell r="E1661">
            <v>31303.08</v>
          </cell>
        </row>
        <row r="1662">
          <cell r="A1662" t="str">
            <v>GL001</v>
          </cell>
          <cell r="C1662" t="str">
            <v>921449</v>
          </cell>
          <cell r="E1662">
            <v>10555.68</v>
          </cell>
        </row>
        <row r="1663">
          <cell r="A1663" t="str">
            <v>GL001</v>
          </cell>
          <cell r="C1663" t="str">
            <v>921450</v>
          </cell>
          <cell r="E1663">
            <v>2716.97</v>
          </cell>
        </row>
        <row r="1664">
          <cell r="A1664" t="str">
            <v>GL001</v>
          </cell>
          <cell r="C1664" t="str">
            <v>921469</v>
          </cell>
          <cell r="E1664">
            <v>28090.080000000002</v>
          </cell>
        </row>
        <row r="1665">
          <cell r="A1665" t="str">
            <v>GL001</v>
          </cell>
          <cell r="C1665" t="str">
            <v>921470</v>
          </cell>
          <cell r="E1665">
            <v>168422.65</v>
          </cell>
        </row>
        <row r="1666">
          <cell r="A1666" t="str">
            <v>GL001</v>
          </cell>
          <cell r="C1666" t="str">
            <v>921471</v>
          </cell>
          <cell r="E1666">
            <v>36453.699999999997</v>
          </cell>
        </row>
        <row r="1667">
          <cell r="A1667" t="str">
            <v>GL001</v>
          </cell>
          <cell r="C1667" t="str">
            <v>921473</v>
          </cell>
          <cell r="E1667">
            <v>5090.4399999999996</v>
          </cell>
        </row>
        <row r="1668">
          <cell r="A1668" t="str">
            <v>GL001</v>
          </cell>
          <cell r="C1668" t="str">
            <v>921474</v>
          </cell>
          <cell r="E1668">
            <v>1209316.31</v>
          </cell>
        </row>
        <row r="1669">
          <cell r="A1669" t="str">
            <v>GL001</v>
          </cell>
          <cell r="C1669" t="str">
            <v>921475</v>
          </cell>
          <cell r="E1669">
            <v>20316.060000000001</v>
          </cell>
        </row>
        <row r="1670">
          <cell r="A1670" t="str">
            <v>GL001</v>
          </cell>
          <cell r="C1670" t="str">
            <v>921484</v>
          </cell>
          <cell r="E1670">
            <v>65.42</v>
          </cell>
        </row>
        <row r="1671">
          <cell r="A1671" t="str">
            <v>GL001</v>
          </cell>
          <cell r="C1671" t="str">
            <v>921489</v>
          </cell>
          <cell r="E1671">
            <v>11966.35</v>
          </cell>
        </row>
        <row r="1672">
          <cell r="A1672" t="str">
            <v>GL001</v>
          </cell>
          <cell r="C1672" t="str">
            <v>921502</v>
          </cell>
          <cell r="E1672">
            <v>56390.93</v>
          </cell>
        </row>
        <row r="1673">
          <cell r="A1673" t="str">
            <v>GL001</v>
          </cell>
          <cell r="C1673" t="str">
            <v>921506</v>
          </cell>
          <cell r="E1673">
            <v>474.24</v>
          </cell>
        </row>
        <row r="1674">
          <cell r="A1674" t="str">
            <v>GL001</v>
          </cell>
          <cell r="C1674" t="str">
            <v>921511</v>
          </cell>
          <cell r="E1674">
            <v>633.30999999999995</v>
          </cell>
        </row>
        <row r="1675">
          <cell r="A1675" t="str">
            <v>GL001</v>
          </cell>
          <cell r="C1675" t="str">
            <v>921512</v>
          </cell>
          <cell r="E1675">
            <v>606730.66</v>
          </cell>
        </row>
        <row r="1676">
          <cell r="A1676" t="str">
            <v>GL001</v>
          </cell>
          <cell r="C1676" t="str">
            <v>921516</v>
          </cell>
          <cell r="E1676">
            <v>6515.25</v>
          </cell>
        </row>
        <row r="1677">
          <cell r="A1677" t="str">
            <v>GL001</v>
          </cell>
          <cell r="C1677" t="str">
            <v>921602</v>
          </cell>
          <cell r="E1677">
            <v>36486.92</v>
          </cell>
        </row>
        <row r="1678">
          <cell r="A1678" t="str">
            <v>GL001</v>
          </cell>
          <cell r="C1678" t="str">
            <v>921603</v>
          </cell>
          <cell r="E1678">
            <v>3444.66</v>
          </cell>
        </row>
        <row r="1679">
          <cell r="A1679" t="str">
            <v>GL001</v>
          </cell>
          <cell r="C1679" t="str">
            <v>921611</v>
          </cell>
          <cell r="E1679">
            <v>1138.9100000000001</v>
          </cell>
        </row>
        <row r="1680">
          <cell r="A1680" t="str">
            <v>GL001</v>
          </cell>
          <cell r="C1680" t="str">
            <v>921612</v>
          </cell>
          <cell r="E1680">
            <v>824.91</v>
          </cell>
        </row>
        <row r="1681">
          <cell r="A1681" t="str">
            <v>GL001</v>
          </cell>
          <cell r="C1681" t="str">
            <v>921620</v>
          </cell>
          <cell r="E1681">
            <v>3871.42</v>
          </cell>
        </row>
        <row r="1682">
          <cell r="A1682" t="str">
            <v>GL001</v>
          </cell>
          <cell r="C1682" t="str">
            <v>921625</v>
          </cell>
          <cell r="E1682">
            <v>322.67</v>
          </cell>
        </row>
        <row r="1683">
          <cell r="A1683" t="str">
            <v>GL001</v>
          </cell>
          <cell r="C1683" t="str">
            <v>921639</v>
          </cell>
          <cell r="E1683">
            <v>85696.74</v>
          </cell>
        </row>
        <row r="1684">
          <cell r="A1684" t="str">
            <v>GL001</v>
          </cell>
          <cell r="C1684" t="str">
            <v>921648</v>
          </cell>
          <cell r="E1684">
            <v>12092.38</v>
          </cell>
        </row>
        <row r="1685">
          <cell r="A1685" t="str">
            <v>GL001</v>
          </cell>
          <cell r="C1685" t="str">
            <v>921654</v>
          </cell>
          <cell r="E1685">
            <v>21448.58</v>
          </cell>
        </row>
        <row r="1686">
          <cell r="A1686" t="str">
            <v>GL001</v>
          </cell>
          <cell r="C1686" t="str">
            <v>921667</v>
          </cell>
          <cell r="E1686">
            <v>25201.599999999999</v>
          </cell>
        </row>
        <row r="1687">
          <cell r="A1687" t="str">
            <v>GL001</v>
          </cell>
          <cell r="C1687" t="str">
            <v>921700</v>
          </cell>
          <cell r="E1687">
            <v>0</v>
          </cell>
        </row>
        <row r="1688">
          <cell r="A1688" t="str">
            <v>GL001</v>
          </cell>
          <cell r="C1688" t="str">
            <v>921702</v>
          </cell>
          <cell r="E1688">
            <v>130215.57</v>
          </cell>
        </row>
        <row r="1689">
          <cell r="A1689" t="str">
            <v>GL001</v>
          </cell>
          <cell r="C1689" t="str">
            <v>921703</v>
          </cell>
          <cell r="E1689">
            <v>184.93</v>
          </cell>
        </row>
        <row r="1690">
          <cell r="A1690" t="str">
            <v>GL001</v>
          </cell>
          <cell r="C1690" t="str">
            <v>921711</v>
          </cell>
          <cell r="E1690">
            <v>11594.02</v>
          </cell>
        </row>
        <row r="1691">
          <cell r="A1691" t="str">
            <v>GL001</v>
          </cell>
          <cell r="C1691" t="str">
            <v>921712</v>
          </cell>
          <cell r="E1691">
            <v>1878.38</v>
          </cell>
        </row>
        <row r="1692">
          <cell r="A1692" t="str">
            <v>GL001</v>
          </cell>
          <cell r="C1692" t="str">
            <v>921715</v>
          </cell>
          <cell r="E1692">
            <v>565.79999999999995</v>
          </cell>
        </row>
        <row r="1693">
          <cell r="A1693" t="str">
            <v>GL001</v>
          </cell>
          <cell r="C1693" t="str">
            <v>921717</v>
          </cell>
          <cell r="E1693">
            <v>-367.83</v>
          </cell>
        </row>
        <row r="1694">
          <cell r="A1694" t="str">
            <v>GL001</v>
          </cell>
          <cell r="C1694" t="str">
            <v>921720</v>
          </cell>
          <cell r="E1694">
            <v>5991.56</v>
          </cell>
        </row>
        <row r="1695">
          <cell r="A1695" t="str">
            <v>GL001</v>
          </cell>
          <cell r="C1695" t="str">
            <v>921723</v>
          </cell>
          <cell r="E1695">
            <v>5690.87</v>
          </cell>
        </row>
        <row r="1696">
          <cell r="A1696" t="str">
            <v>GL001</v>
          </cell>
          <cell r="C1696" t="str">
            <v>921750</v>
          </cell>
          <cell r="E1696">
            <v>19963.759999999998</v>
          </cell>
        </row>
        <row r="1697">
          <cell r="A1697" t="str">
            <v>GL001</v>
          </cell>
          <cell r="C1697" t="str">
            <v>921775</v>
          </cell>
          <cell r="E1697">
            <v>16262.73</v>
          </cell>
        </row>
        <row r="1698">
          <cell r="A1698" t="str">
            <v>GL001</v>
          </cell>
          <cell r="C1698" t="str">
            <v>921776</v>
          </cell>
          <cell r="E1698">
            <v>1943.21</v>
          </cell>
        </row>
        <row r="1699">
          <cell r="A1699" t="str">
            <v>GL001</v>
          </cell>
          <cell r="C1699" t="str">
            <v>921812</v>
          </cell>
          <cell r="E1699">
            <v>8409.9</v>
          </cell>
        </row>
        <row r="1700">
          <cell r="A1700" t="str">
            <v>GL001</v>
          </cell>
          <cell r="C1700" t="str">
            <v>921881</v>
          </cell>
          <cell r="E1700">
            <v>25002.98</v>
          </cell>
        </row>
        <row r="1701">
          <cell r="A1701" t="str">
            <v>GL001</v>
          </cell>
          <cell r="C1701" t="str">
            <v>921885</v>
          </cell>
          <cell r="E1701">
            <v>944271.7</v>
          </cell>
        </row>
        <row r="1702">
          <cell r="A1702" t="str">
            <v>GL001</v>
          </cell>
          <cell r="C1702" t="str">
            <v>921886</v>
          </cell>
          <cell r="E1702">
            <v>11.65</v>
          </cell>
        </row>
        <row r="1703">
          <cell r="A1703" t="str">
            <v>GL001</v>
          </cell>
          <cell r="C1703" t="str">
            <v>921912</v>
          </cell>
          <cell r="E1703">
            <v>3858.59</v>
          </cell>
        </row>
        <row r="1704">
          <cell r="A1704" t="str">
            <v>GL001</v>
          </cell>
          <cell r="C1704" t="str">
            <v>922000</v>
          </cell>
          <cell r="E1704">
            <v>-891207.23</v>
          </cell>
        </row>
        <row r="1705">
          <cell r="A1705" t="str">
            <v>GL001</v>
          </cell>
          <cell r="C1705" t="str">
            <v>922099</v>
          </cell>
          <cell r="E1705">
            <v>-106273.63</v>
          </cell>
        </row>
        <row r="1706">
          <cell r="A1706" t="str">
            <v>GL001</v>
          </cell>
          <cell r="C1706" t="str">
            <v>922101</v>
          </cell>
          <cell r="E1706">
            <v>-1381766.8</v>
          </cell>
        </row>
        <row r="1707">
          <cell r="A1707" t="str">
            <v>GL001</v>
          </cell>
          <cell r="C1707" t="str">
            <v>922185</v>
          </cell>
          <cell r="E1707">
            <v>-301912.40000000002</v>
          </cell>
        </row>
        <row r="1708">
          <cell r="A1708" t="str">
            <v>GL001</v>
          </cell>
          <cell r="C1708" t="str">
            <v>922199</v>
          </cell>
          <cell r="E1708">
            <v>-725528.72</v>
          </cell>
        </row>
        <row r="1709">
          <cell r="A1709" t="str">
            <v>GL001</v>
          </cell>
          <cell r="C1709" t="str">
            <v>922299</v>
          </cell>
          <cell r="E1709">
            <v>-844397.72</v>
          </cell>
        </row>
        <row r="1710">
          <cell r="A1710" t="str">
            <v>GL001</v>
          </cell>
          <cell r="C1710" t="str">
            <v>922499</v>
          </cell>
          <cell r="E1710">
            <v>-282420.15000000002</v>
          </cell>
        </row>
        <row r="1711">
          <cell r="A1711" t="str">
            <v>GL001</v>
          </cell>
          <cell r="C1711" t="str">
            <v>922500</v>
          </cell>
          <cell r="E1711">
            <v>5797.52</v>
          </cell>
        </row>
        <row r="1712">
          <cell r="A1712" t="str">
            <v>GL001</v>
          </cell>
          <cell r="C1712" t="str">
            <v>922501</v>
          </cell>
          <cell r="E1712">
            <v>0</v>
          </cell>
        </row>
        <row r="1713">
          <cell r="A1713" t="str">
            <v>GL001</v>
          </cell>
          <cell r="C1713" t="str">
            <v>922502</v>
          </cell>
          <cell r="E1713">
            <v>0</v>
          </cell>
        </row>
        <row r="1714">
          <cell r="A1714" t="str">
            <v>GL001</v>
          </cell>
          <cell r="C1714" t="str">
            <v>922503</v>
          </cell>
          <cell r="E1714">
            <v>1057.03</v>
          </cell>
        </row>
        <row r="1715">
          <cell r="A1715" t="str">
            <v>GL001</v>
          </cell>
          <cell r="C1715" t="str">
            <v>922504</v>
          </cell>
          <cell r="E1715">
            <v>0</v>
          </cell>
        </row>
        <row r="1716">
          <cell r="A1716" t="str">
            <v>GL001</v>
          </cell>
          <cell r="C1716" t="str">
            <v>922505</v>
          </cell>
          <cell r="E1716">
            <v>0</v>
          </cell>
        </row>
        <row r="1717">
          <cell r="A1717" t="str">
            <v>GL001</v>
          </cell>
          <cell r="C1717" t="str">
            <v>922506</v>
          </cell>
          <cell r="E1717">
            <v>0</v>
          </cell>
        </row>
        <row r="1718">
          <cell r="A1718" t="str">
            <v>GL001</v>
          </cell>
          <cell r="C1718" t="str">
            <v>922507</v>
          </cell>
          <cell r="E1718">
            <v>0</v>
          </cell>
        </row>
        <row r="1719">
          <cell r="A1719" t="str">
            <v>GL001</v>
          </cell>
          <cell r="C1719" t="str">
            <v>922508</v>
          </cell>
          <cell r="E1719">
            <v>4414.51</v>
          </cell>
        </row>
        <row r="1720">
          <cell r="A1720" t="str">
            <v>GL001</v>
          </cell>
          <cell r="C1720" t="str">
            <v>922510</v>
          </cell>
          <cell r="E1720">
            <v>35.07</v>
          </cell>
        </row>
        <row r="1721">
          <cell r="A1721" t="str">
            <v>GL001</v>
          </cell>
          <cell r="C1721" t="str">
            <v>922511</v>
          </cell>
          <cell r="E1721">
            <v>0</v>
          </cell>
        </row>
        <row r="1722">
          <cell r="A1722" t="str">
            <v>GL001</v>
          </cell>
          <cell r="C1722" t="str">
            <v>922512</v>
          </cell>
          <cell r="E1722">
            <v>0</v>
          </cell>
        </row>
        <row r="1723">
          <cell r="A1723" t="str">
            <v>GL001</v>
          </cell>
          <cell r="C1723" t="str">
            <v>922513</v>
          </cell>
          <cell r="E1723">
            <v>0</v>
          </cell>
        </row>
        <row r="1724">
          <cell r="A1724" t="str">
            <v>GL001</v>
          </cell>
          <cell r="C1724" t="str">
            <v>922514</v>
          </cell>
          <cell r="E1724">
            <v>0</v>
          </cell>
        </row>
        <row r="1725">
          <cell r="A1725" t="str">
            <v>GL001</v>
          </cell>
          <cell r="C1725" t="str">
            <v>922515</v>
          </cell>
          <cell r="E1725">
            <v>0</v>
          </cell>
        </row>
        <row r="1726">
          <cell r="A1726" t="str">
            <v>GL001</v>
          </cell>
          <cell r="C1726" t="str">
            <v>922516</v>
          </cell>
          <cell r="E1726">
            <v>0</v>
          </cell>
        </row>
        <row r="1727">
          <cell r="A1727" t="str">
            <v>GL001</v>
          </cell>
          <cell r="C1727" t="str">
            <v>922517</v>
          </cell>
          <cell r="E1727">
            <v>144.24</v>
          </cell>
        </row>
        <row r="1728">
          <cell r="A1728" t="str">
            <v>GL001</v>
          </cell>
          <cell r="C1728" t="str">
            <v>922599</v>
          </cell>
          <cell r="E1728">
            <v>-1103415.29</v>
          </cell>
        </row>
        <row r="1729">
          <cell r="A1729" t="str">
            <v>GL001</v>
          </cell>
          <cell r="C1729" t="str">
            <v>922600</v>
          </cell>
          <cell r="E1729">
            <v>0</v>
          </cell>
        </row>
        <row r="1730">
          <cell r="A1730" t="str">
            <v>GL001</v>
          </cell>
          <cell r="C1730" t="str">
            <v>922601</v>
          </cell>
          <cell r="E1730">
            <v>0</v>
          </cell>
        </row>
        <row r="1731">
          <cell r="A1731" t="str">
            <v>GL001</v>
          </cell>
          <cell r="C1731" t="str">
            <v>922602</v>
          </cell>
          <cell r="E1731">
            <v>0</v>
          </cell>
        </row>
        <row r="1732">
          <cell r="A1732" t="str">
            <v>GL001</v>
          </cell>
          <cell r="C1732" t="str">
            <v>922603</v>
          </cell>
          <cell r="E1732">
            <v>0</v>
          </cell>
        </row>
        <row r="1733">
          <cell r="A1733" t="str">
            <v>GL001</v>
          </cell>
          <cell r="C1733" t="str">
            <v>922604</v>
          </cell>
          <cell r="E1733">
            <v>0</v>
          </cell>
        </row>
        <row r="1734">
          <cell r="A1734" t="str">
            <v>GL001</v>
          </cell>
          <cell r="C1734" t="str">
            <v>922605</v>
          </cell>
          <cell r="E1734">
            <v>0</v>
          </cell>
        </row>
        <row r="1735">
          <cell r="A1735" t="str">
            <v>GL001</v>
          </cell>
          <cell r="C1735" t="str">
            <v>922699</v>
          </cell>
          <cell r="E1735">
            <v>-606689.57999999996</v>
          </cell>
        </row>
        <row r="1736">
          <cell r="A1736" t="str">
            <v>GL001</v>
          </cell>
          <cell r="C1736" t="str">
            <v>922700</v>
          </cell>
          <cell r="E1736">
            <v>60406.11</v>
          </cell>
        </row>
        <row r="1737">
          <cell r="A1737" t="str">
            <v>GL001</v>
          </cell>
          <cell r="C1737" t="str">
            <v>922701</v>
          </cell>
          <cell r="E1737">
            <v>0</v>
          </cell>
        </row>
        <row r="1738">
          <cell r="A1738" t="str">
            <v>GL001</v>
          </cell>
          <cell r="C1738" t="str">
            <v>922702</v>
          </cell>
          <cell r="E1738">
            <v>0</v>
          </cell>
        </row>
        <row r="1739">
          <cell r="A1739" t="str">
            <v>GL001</v>
          </cell>
          <cell r="C1739" t="str">
            <v>922703</v>
          </cell>
          <cell r="E1739">
            <v>0</v>
          </cell>
        </row>
        <row r="1740">
          <cell r="A1740" t="str">
            <v>GL001</v>
          </cell>
          <cell r="C1740" t="str">
            <v>922704</v>
          </cell>
          <cell r="E1740">
            <v>0</v>
          </cell>
        </row>
        <row r="1741">
          <cell r="A1741" t="str">
            <v>GL001</v>
          </cell>
          <cell r="C1741" t="str">
            <v>922705</v>
          </cell>
          <cell r="E1741">
            <v>0</v>
          </cell>
        </row>
        <row r="1742">
          <cell r="A1742" t="str">
            <v>GL001</v>
          </cell>
          <cell r="C1742" t="str">
            <v>922706</v>
          </cell>
          <cell r="E1742">
            <v>0</v>
          </cell>
        </row>
        <row r="1743">
          <cell r="A1743" t="str">
            <v>GL001</v>
          </cell>
          <cell r="C1743" t="str">
            <v>922707</v>
          </cell>
          <cell r="E1743">
            <v>0</v>
          </cell>
        </row>
        <row r="1744">
          <cell r="A1744" t="str">
            <v>GL001</v>
          </cell>
          <cell r="C1744" t="str">
            <v>922708</v>
          </cell>
          <cell r="E1744">
            <v>697.89</v>
          </cell>
        </row>
        <row r="1745">
          <cell r="A1745" t="str">
            <v>GL001</v>
          </cell>
          <cell r="C1745" t="str">
            <v>922709</v>
          </cell>
          <cell r="E1745">
            <v>4.6100000000000003</v>
          </cell>
        </row>
        <row r="1746">
          <cell r="A1746" t="str">
            <v>GL001</v>
          </cell>
          <cell r="C1746" t="str">
            <v>922799</v>
          </cell>
          <cell r="E1746">
            <v>-15917.81</v>
          </cell>
        </row>
        <row r="1747">
          <cell r="A1747" t="str">
            <v>GL001</v>
          </cell>
          <cell r="C1747" t="str">
            <v>922800</v>
          </cell>
          <cell r="E1747">
            <v>1092.8699999999999</v>
          </cell>
        </row>
        <row r="1748">
          <cell r="A1748" t="str">
            <v>GL001</v>
          </cell>
          <cell r="C1748" t="str">
            <v>922801</v>
          </cell>
          <cell r="E1748">
            <v>0</v>
          </cell>
        </row>
        <row r="1749">
          <cell r="A1749" t="str">
            <v>GL001</v>
          </cell>
          <cell r="C1749" t="str">
            <v>922802</v>
          </cell>
          <cell r="E1749">
            <v>0</v>
          </cell>
        </row>
        <row r="1750">
          <cell r="A1750" t="str">
            <v>GL001</v>
          </cell>
          <cell r="C1750" t="str">
            <v>922803</v>
          </cell>
          <cell r="E1750">
            <v>0</v>
          </cell>
        </row>
        <row r="1751">
          <cell r="A1751" t="str">
            <v>GL001</v>
          </cell>
          <cell r="C1751" t="str">
            <v>922899</v>
          </cell>
          <cell r="E1751">
            <v>-322636.36</v>
          </cell>
        </row>
        <row r="1752">
          <cell r="A1752" t="str">
            <v>GL001</v>
          </cell>
          <cell r="C1752" t="str">
            <v>922900</v>
          </cell>
          <cell r="E1752">
            <v>968.57</v>
          </cell>
        </row>
        <row r="1753">
          <cell r="A1753" t="str">
            <v>GL001</v>
          </cell>
          <cell r="C1753" t="str">
            <v>922999</v>
          </cell>
          <cell r="E1753">
            <v>-85460.75</v>
          </cell>
        </row>
        <row r="1754">
          <cell r="A1754" t="str">
            <v>GL001</v>
          </cell>
          <cell r="C1754" t="str">
            <v>923010</v>
          </cell>
          <cell r="E1754">
            <v>382258.6</v>
          </cell>
        </row>
        <row r="1755">
          <cell r="A1755" t="str">
            <v>GL001</v>
          </cell>
          <cell r="C1755" t="str">
            <v>923045</v>
          </cell>
          <cell r="E1755">
            <v>403890.69</v>
          </cell>
        </row>
        <row r="1756">
          <cell r="A1756" t="str">
            <v>GL001</v>
          </cell>
          <cell r="C1756" t="str">
            <v>923046</v>
          </cell>
          <cell r="E1756">
            <v>280.17</v>
          </cell>
        </row>
        <row r="1757">
          <cell r="A1757" t="str">
            <v>GL001</v>
          </cell>
          <cell r="C1757" t="str">
            <v>923047</v>
          </cell>
          <cell r="E1757">
            <v>442005.32</v>
          </cell>
        </row>
        <row r="1758">
          <cell r="A1758" t="str">
            <v>GL001</v>
          </cell>
          <cell r="C1758" t="str">
            <v>923050</v>
          </cell>
          <cell r="E1758">
            <v>181744.79</v>
          </cell>
        </row>
        <row r="1759">
          <cell r="A1759" t="str">
            <v>GL001</v>
          </cell>
          <cell r="C1759" t="str">
            <v>923051</v>
          </cell>
          <cell r="E1759">
            <v>58286.81</v>
          </cell>
        </row>
        <row r="1760">
          <cell r="A1760" t="str">
            <v>GL001</v>
          </cell>
          <cell r="C1760" t="str">
            <v>923110</v>
          </cell>
          <cell r="E1760">
            <v>3100671.96</v>
          </cell>
        </row>
        <row r="1761">
          <cell r="A1761" t="str">
            <v>GL001</v>
          </cell>
          <cell r="C1761" t="str">
            <v>923145</v>
          </cell>
          <cell r="E1761">
            <v>87071.18</v>
          </cell>
        </row>
        <row r="1762">
          <cell r="A1762" t="str">
            <v>GL001</v>
          </cell>
          <cell r="C1762" t="str">
            <v>923182</v>
          </cell>
          <cell r="E1762">
            <v>15688.9</v>
          </cell>
        </row>
        <row r="1763">
          <cell r="A1763" t="str">
            <v>GL001</v>
          </cell>
          <cell r="C1763" t="str">
            <v>923210</v>
          </cell>
          <cell r="E1763">
            <v>2323352.7799999998</v>
          </cell>
        </row>
        <row r="1764">
          <cell r="A1764" t="str">
            <v>GL001</v>
          </cell>
          <cell r="C1764" t="str">
            <v>923509</v>
          </cell>
          <cell r="E1764">
            <v>9058.1299999999992</v>
          </cell>
        </row>
        <row r="1765">
          <cell r="A1765" t="str">
            <v>GL001</v>
          </cell>
          <cell r="C1765" t="str">
            <v>923510</v>
          </cell>
          <cell r="E1765">
            <v>2789546.51</v>
          </cell>
        </row>
        <row r="1766">
          <cell r="A1766" t="str">
            <v>GL001</v>
          </cell>
          <cell r="C1766" t="str">
            <v>923610</v>
          </cell>
          <cell r="E1766">
            <v>2825559.2</v>
          </cell>
        </row>
        <row r="1767">
          <cell r="A1767" t="str">
            <v>GL001</v>
          </cell>
          <cell r="C1767" t="str">
            <v>923710</v>
          </cell>
          <cell r="E1767">
            <v>75124.41</v>
          </cell>
        </row>
        <row r="1768">
          <cell r="A1768" t="str">
            <v>GL001</v>
          </cell>
          <cell r="C1768" t="str">
            <v>923810</v>
          </cell>
          <cell r="E1768">
            <v>1556517.13</v>
          </cell>
        </row>
        <row r="1769">
          <cell r="A1769" t="str">
            <v>GL001</v>
          </cell>
          <cell r="C1769" t="str">
            <v>923910</v>
          </cell>
          <cell r="E1769">
            <v>400650.81</v>
          </cell>
        </row>
        <row r="1770">
          <cell r="A1770" t="str">
            <v>GL001</v>
          </cell>
          <cell r="C1770" t="str">
            <v>924000</v>
          </cell>
          <cell r="E1770">
            <v>2929419.2</v>
          </cell>
        </row>
        <row r="1771">
          <cell r="A1771" t="str">
            <v>GL001</v>
          </cell>
          <cell r="C1771" t="str">
            <v>924001</v>
          </cell>
          <cell r="E1771">
            <v>512.88</v>
          </cell>
        </row>
        <row r="1772">
          <cell r="A1772" t="str">
            <v>GL001</v>
          </cell>
          <cell r="C1772" t="str">
            <v>925000</v>
          </cell>
          <cell r="E1772">
            <v>1006948.58</v>
          </cell>
        </row>
        <row r="1773">
          <cell r="A1773" t="str">
            <v>GL001</v>
          </cell>
          <cell r="C1773" t="str">
            <v>926000</v>
          </cell>
          <cell r="E1773">
            <v>-408275.94</v>
          </cell>
        </row>
        <row r="1774">
          <cell r="A1774" t="str">
            <v>GL001</v>
          </cell>
          <cell r="C1774" t="str">
            <v>926145</v>
          </cell>
          <cell r="E1774">
            <v>1391227.18</v>
          </cell>
        </row>
        <row r="1775">
          <cell r="A1775" t="str">
            <v>GL001</v>
          </cell>
          <cell r="C1775" t="str">
            <v>926146</v>
          </cell>
          <cell r="E1775">
            <v>3265.77</v>
          </cell>
        </row>
        <row r="1776">
          <cell r="A1776" t="str">
            <v>GL001</v>
          </cell>
          <cell r="C1776" t="str">
            <v>926147</v>
          </cell>
          <cell r="E1776">
            <v>1203932.25</v>
          </cell>
        </row>
        <row r="1777">
          <cell r="A1777" t="str">
            <v>GL001</v>
          </cell>
          <cell r="C1777" t="str">
            <v>926148</v>
          </cell>
          <cell r="E1777">
            <v>7485568.1699999999</v>
          </cell>
        </row>
        <row r="1778">
          <cell r="A1778" t="str">
            <v>GL001</v>
          </cell>
          <cell r="C1778" t="str">
            <v>926149</v>
          </cell>
          <cell r="E1778">
            <v>594495.15</v>
          </cell>
        </row>
        <row r="1779">
          <cell r="A1779" t="str">
            <v>GL001</v>
          </cell>
          <cell r="C1779" t="str">
            <v>926197</v>
          </cell>
          <cell r="E1779">
            <v>1169189.3500000001</v>
          </cell>
        </row>
        <row r="1780">
          <cell r="A1780" t="str">
            <v>GL001</v>
          </cell>
          <cell r="C1780" t="str">
            <v>926201</v>
          </cell>
          <cell r="E1780">
            <v>140322.96</v>
          </cell>
        </row>
        <row r="1781">
          <cell r="A1781" t="str">
            <v>GL001</v>
          </cell>
          <cell r="C1781" t="str">
            <v>926202</v>
          </cell>
          <cell r="E1781">
            <v>44414.64</v>
          </cell>
        </row>
        <row r="1782">
          <cell r="A1782" t="str">
            <v>GL001</v>
          </cell>
          <cell r="C1782" t="str">
            <v>926212</v>
          </cell>
          <cell r="E1782">
            <v>0</v>
          </cell>
        </row>
        <row r="1783">
          <cell r="A1783" t="str">
            <v>GL001</v>
          </cell>
          <cell r="C1783" t="str">
            <v>926214</v>
          </cell>
          <cell r="E1783">
            <v>59494.73</v>
          </cell>
        </row>
        <row r="1784">
          <cell r="A1784" t="str">
            <v>GL001</v>
          </cell>
          <cell r="C1784" t="str">
            <v>926215</v>
          </cell>
          <cell r="E1784">
            <v>45622.95</v>
          </cell>
        </row>
        <row r="1785">
          <cell r="A1785" t="str">
            <v>GL001</v>
          </cell>
          <cell r="C1785" t="str">
            <v>926216</v>
          </cell>
          <cell r="E1785">
            <v>12830.69</v>
          </cell>
        </row>
        <row r="1786">
          <cell r="A1786" t="str">
            <v>GL001</v>
          </cell>
          <cell r="C1786" t="str">
            <v>926217</v>
          </cell>
          <cell r="E1786">
            <v>1348.69</v>
          </cell>
        </row>
        <row r="1787">
          <cell r="A1787" t="str">
            <v>GL001</v>
          </cell>
          <cell r="C1787" t="str">
            <v>926218</v>
          </cell>
          <cell r="E1787">
            <v>9717.5499999999993</v>
          </cell>
        </row>
        <row r="1788">
          <cell r="A1788" t="str">
            <v>GL001</v>
          </cell>
          <cell r="C1788" t="str">
            <v>926219</v>
          </cell>
          <cell r="E1788">
            <v>79522.63</v>
          </cell>
        </row>
        <row r="1789">
          <cell r="A1789" t="str">
            <v>GL001</v>
          </cell>
          <cell r="C1789" t="str">
            <v>926222</v>
          </cell>
          <cell r="E1789">
            <v>194321.17</v>
          </cell>
        </row>
        <row r="1790">
          <cell r="A1790" t="str">
            <v>GL001</v>
          </cell>
          <cell r="C1790" t="str">
            <v>926225</v>
          </cell>
          <cell r="E1790">
            <v>1751.51</v>
          </cell>
        </row>
        <row r="1791">
          <cell r="A1791" t="str">
            <v>GL001</v>
          </cell>
          <cell r="C1791" t="str">
            <v>926226</v>
          </cell>
          <cell r="E1791">
            <v>10444.43</v>
          </cell>
        </row>
        <row r="1792">
          <cell r="A1792" t="str">
            <v>GL001</v>
          </cell>
          <cell r="C1792" t="str">
            <v>926227</v>
          </cell>
          <cell r="E1792">
            <v>22265.89</v>
          </cell>
        </row>
        <row r="1793">
          <cell r="A1793" t="str">
            <v>GL001</v>
          </cell>
          <cell r="C1793" t="str">
            <v>926230</v>
          </cell>
          <cell r="E1793">
            <v>16085.3</v>
          </cell>
        </row>
        <row r="1794">
          <cell r="A1794" t="str">
            <v>GL001</v>
          </cell>
          <cell r="C1794" t="str">
            <v>926231</v>
          </cell>
          <cell r="E1794">
            <v>38661.410000000003</v>
          </cell>
        </row>
        <row r="1795">
          <cell r="A1795" t="str">
            <v>GL001</v>
          </cell>
          <cell r="C1795" t="str">
            <v>926232</v>
          </cell>
          <cell r="E1795">
            <v>4.41</v>
          </cell>
        </row>
        <row r="1796">
          <cell r="A1796" t="str">
            <v>GL001</v>
          </cell>
          <cell r="C1796" t="str">
            <v>926326</v>
          </cell>
          <cell r="E1796">
            <v>-43078.54</v>
          </cell>
        </row>
        <row r="1797">
          <cell r="A1797" t="str">
            <v>GL001</v>
          </cell>
          <cell r="C1797" t="str">
            <v>926327</v>
          </cell>
          <cell r="E1797">
            <v>2320040.83</v>
          </cell>
        </row>
        <row r="1798">
          <cell r="A1798" t="str">
            <v>GL001</v>
          </cell>
          <cell r="C1798" t="str">
            <v>926328</v>
          </cell>
          <cell r="E1798">
            <v>566310.23</v>
          </cell>
        </row>
        <row r="1799">
          <cell r="A1799" t="str">
            <v>GL001</v>
          </cell>
          <cell r="C1799" t="str">
            <v>926329</v>
          </cell>
          <cell r="E1799">
            <v>7278743.1399999997</v>
          </cell>
        </row>
        <row r="1800">
          <cell r="A1800" t="str">
            <v>GL001</v>
          </cell>
          <cell r="C1800" t="str">
            <v>926437</v>
          </cell>
          <cell r="E1800">
            <v>134998.26999999999</v>
          </cell>
        </row>
        <row r="1801">
          <cell r="A1801" t="str">
            <v>GL001</v>
          </cell>
          <cell r="C1801" t="str">
            <v>926555</v>
          </cell>
          <cell r="E1801">
            <v>1540228.75</v>
          </cell>
        </row>
        <row r="1802">
          <cell r="A1802" t="str">
            <v>GL001</v>
          </cell>
          <cell r="C1802" t="str">
            <v>928000</v>
          </cell>
          <cell r="E1802">
            <v>1340377.32</v>
          </cell>
        </row>
        <row r="1803">
          <cell r="A1803" t="str">
            <v>GL001</v>
          </cell>
          <cell r="C1803" t="str">
            <v>929000</v>
          </cell>
          <cell r="E1803">
            <v>-276977.78000000003</v>
          </cell>
        </row>
        <row r="1804">
          <cell r="A1804" t="str">
            <v>GL001</v>
          </cell>
          <cell r="C1804" t="str">
            <v>930104</v>
          </cell>
          <cell r="E1804">
            <v>11221.98</v>
          </cell>
        </row>
        <row r="1805">
          <cell r="A1805" t="str">
            <v>GL001</v>
          </cell>
          <cell r="C1805" t="str">
            <v>930106</v>
          </cell>
          <cell r="E1805">
            <v>175.72</v>
          </cell>
        </row>
        <row r="1806">
          <cell r="A1806" t="str">
            <v>GL001</v>
          </cell>
          <cell r="C1806" t="str">
            <v>930143</v>
          </cell>
          <cell r="E1806">
            <v>1425</v>
          </cell>
        </row>
        <row r="1807">
          <cell r="A1807" t="str">
            <v>GL001</v>
          </cell>
          <cell r="C1807" t="str">
            <v>930144</v>
          </cell>
          <cell r="E1807">
            <v>600</v>
          </cell>
        </row>
        <row r="1808">
          <cell r="A1808" t="str">
            <v>GL001</v>
          </cell>
          <cell r="C1808" t="str">
            <v>930210</v>
          </cell>
          <cell r="E1808">
            <v>193354.58</v>
          </cell>
        </row>
        <row r="1809">
          <cell r="A1809" t="str">
            <v>GL001</v>
          </cell>
          <cell r="C1809" t="str">
            <v>930219</v>
          </cell>
          <cell r="E1809">
            <v>6515</v>
          </cell>
        </row>
        <row r="1810">
          <cell r="A1810" t="str">
            <v>GL001</v>
          </cell>
          <cell r="C1810" t="str">
            <v>930220</v>
          </cell>
          <cell r="E1810">
            <v>486999.91</v>
          </cell>
        </row>
        <row r="1811">
          <cell r="A1811" t="str">
            <v>GL001</v>
          </cell>
          <cell r="C1811" t="str">
            <v>930230</v>
          </cell>
          <cell r="E1811">
            <v>3718.73</v>
          </cell>
        </row>
        <row r="1812">
          <cell r="A1812" t="str">
            <v>GL001</v>
          </cell>
          <cell r="C1812" t="str">
            <v>930240</v>
          </cell>
          <cell r="E1812">
            <v>16103.52</v>
          </cell>
        </row>
        <row r="1813">
          <cell r="A1813" t="str">
            <v>GL001</v>
          </cell>
          <cell r="C1813" t="str">
            <v>930248</v>
          </cell>
          <cell r="E1813">
            <v>18765</v>
          </cell>
        </row>
        <row r="1814">
          <cell r="A1814" t="str">
            <v>GL001</v>
          </cell>
          <cell r="C1814" t="str">
            <v>930298</v>
          </cell>
          <cell r="E1814">
            <v>5871676.5700000003</v>
          </cell>
        </row>
        <row r="1815">
          <cell r="A1815" t="str">
            <v>GL001</v>
          </cell>
          <cell r="C1815" t="str">
            <v>930299</v>
          </cell>
          <cell r="E1815">
            <v>32844056.829999998</v>
          </cell>
        </row>
        <row r="1816">
          <cell r="A1816" t="str">
            <v>GL001</v>
          </cell>
          <cell r="C1816" t="str">
            <v>931026</v>
          </cell>
          <cell r="E1816">
            <v>1711.44</v>
          </cell>
        </row>
        <row r="1817">
          <cell r="A1817" t="str">
            <v>GL001</v>
          </cell>
          <cell r="C1817" t="str">
            <v>931281</v>
          </cell>
          <cell r="E1817">
            <v>40324.15</v>
          </cell>
        </row>
        <row r="1818">
          <cell r="A1818" t="str">
            <v>GL001</v>
          </cell>
          <cell r="C1818" t="str">
            <v>935024</v>
          </cell>
          <cell r="E1818">
            <v>227234.29</v>
          </cell>
        </row>
        <row r="1819">
          <cell r="A1819" t="str">
            <v>GL001</v>
          </cell>
          <cell r="C1819" t="str">
            <v>935026</v>
          </cell>
          <cell r="E1819">
            <v>284832.38</v>
          </cell>
        </row>
        <row r="1820">
          <cell r="A1820" t="str">
            <v>GL001</v>
          </cell>
          <cell r="C1820" t="str">
            <v>935027</v>
          </cell>
          <cell r="E1820">
            <v>-16.75</v>
          </cell>
        </row>
        <row r="1821">
          <cell r="A1821" t="str">
            <v>GL001</v>
          </cell>
          <cell r="C1821" t="str">
            <v>935098</v>
          </cell>
          <cell r="E1821">
            <v>15583.67</v>
          </cell>
        </row>
        <row r="1822">
          <cell r="A1822" t="str">
            <v>GL001</v>
          </cell>
          <cell r="C1822" t="str">
            <v>935099</v>
          </cell>
          <cell r="E1822">
            <v>-0.12</v>
          </cell>
        </row>
        <row r="1823">
          <cell r="A1823" t="str">
            <v>GL001</v>
          </cell>
          <cell r="C1823" t="str">
            <v>935289</v>
          </cell>
          <cell r="E1823">
            <v>-2.9</v>
          </cell>
        </row>
        <row r="1824">
          <cell r="A1824" t="str">
            <v>GL001</v>
          </cell>
          <cell r="C1824" t="str">
            <v>935346</v>
          </cell>
          <cell r="E1824">
            <v>32.26</v>
          </cell>
        </row>
        <row r="1825">
          <cell r="A1825" t="str">
            <v>GL001</v>
          </cell>
          <cell r="C1825" t="str">
            <v>935347</v>
          </cell>
          <cell r="E1825">
            <v>0.82</v>
          </cell>
        </row>
        <row r="1826">
          <cell r="A1826" t="str">
            <v>GL001</v>
          </cell>
          <cell r="C1826" t="str">
            <v>935389</v>
          </cell>
          <cell r="E1826">
            <v>524.5</v>
          </cell>
        </row>
        <row r="1827">
          <cell r="A1827" t="str">
            <v>GL001</v>
          </cell>
          <cell r="C1827" t="str">
            <v>935515</v>
          </cell>
          <cell r="E1827">
            <v>52057.14</v>
          </cell>
        </row>
        <row r="1828">
          <cell r="A1828" t="str">
            <v>GL001</v>
          </cell>
          <cell r="C1828" t="str">
            <v>935520</v>
          </cell>
          <cell r="E1828">
            <v>569.77</v>
          </cell>
        </row>
        <row r="1829">
          <cell r="A1829" t="str">
            <v>GL001</v>
          </cell>
          <cell r="C1829" t="str">
            <v>935523</v>
          </cell>
          <cell r="E1829">
            <v>11213.39</v>
          </cell>
        </row>
        <row r="1830">
          <cell r="A1830" t="str">
            <v>GL001</v>
          </cell>
          <cell r="C1830" t="str">
            <v>999994</v>
          </cell>
          <cell r="E1830">
            <v>0</v>
          </cell>
        </row>
        <row r="1831">
          <cell r="A1831" t="str">
            <v>GLALG</v>
          </cell>
          <cell r="C1831" t="str">
            <v>101000</v>
          </cell>
          <cell r="E1831">
            <v>-802152243.63</v>
          </cell>
        </row>
        <row r="1832">
          <cell r="A1832" t="str">
            <v>GLALG</v>
          </cell>
          <cell r="C1832" t="str">
            <v>101999</v>
          </cell>
          <cell r="E1832">
            <v>-1890539.84</v>
          </cell>
        </row>
        <row r="1833">
          <cell r="A1833" t="str">
            <v>GLALG</v>
          </cell>
          <cell r="C1833" t="str">
            <v>106100</v>
          </cell>
          <cell r="E1833">
            <v>0</v>
          </cell>
        </row>
        <row r="1834">
          <cell r="A1834" t="str">
            <v>GLALG</v>
          </cell>
          <cell r="C1834" t="str">
            <v>106200</v>
          </cell>
          <cell r="E1834">
            <v>0</v>
          </cell>
        </row>
        <row r="1835">
          <cell r="A1835" t="str">
            <v>GLALG</v>
          </cell>
          <cell r="C1835" t="str">
            <v>107000</v>
          </cell>
          <cell r="E1835">
            <v>0</v>
          </cell>
        </row>
        <row r="1836">
          <cell r="A1836" t="str">
            <v>GLALG</v>
          </cell>
          <cell r="C1836" t="str">
            <v>107002</v>
          </cell>
          <cell r="E1836">
            <v>0</v>
          </cell>
        </row>
        <row r="1837">
          <cell r="A1837" t="str">
            <v>GLALG</v>
          </cell>
          <cell r="C1837" t="str">
            <v>108000</v>
          </cell>
          <cell r="E1837">
            <v>50577515.270000003</v>
          </cell>
        </row>
        <row r="1838">
          <cell r="A1838" t="str">
            <v>GLALG</v>
          </cell>
          <cell r="C1838" t="str">
            <v>108001</v>
          </cell>
          <cell r="E1838">
            <v>-176048.49</v>
          </cell>
        </row>
        <row r="1839">
          <cell r="A1839" t="str">
            <v>GLALG</v>
          </cell>
          <cell r="C1839" t="str">
            <v>108099</v>
          </cell>
          <cell r="E1839">
            <v>-30495727.390000001</v>
          </cell>
        </row>
        <row r="1840">
          <cell r="A1840" t="str">
            <v>GLALG</v>
          </cell>
          <cell r="C1840" t="str">
            <v>108100</v>
          </cell>
          <cell r="E1840">
            <v>771608590.95000005</v>
          </cell>
        </row>
        <row r="1841">
          <cell r="A1841" t="str">
            <v>GLALG</v>
          </cell>
          <cell r="C1841" t="str">
            <v>108150</v>
          </cell>
          <cell r="E1841">
            <v>5229525.43</v>
          </cell>
        </row>
        <row r="1842">
          <cell r="A1842" t="str">
            <v>GLALG</v>
          </cell>
          <cell r="C1842" t="str">
            <v>108200</v>
          </cell>
          <cell r="E1842">
            <v>-17462337.41</v>
          </cell>
        </row>
        <row r="1843">
          <cell r="A1843" t="str">
            <v>GLALG</v>
          </cell>
          <cell r="C1843" t="str">
            <v>108202</v>
          </cell>
          <cell r="E1843">
            <v>-293640.5</v>
          </cell>
        </row>
        <row r="1844">
          <cell r="A1844" t="str">
            <v>GLALG</v>
          </cell>
          <cell r="C1844" t="str">
            <v>111000</v>
          </cell>
          <cell r="E1844">
            <v>17564437.550000001</v>
          </cell>
        </row>
        <row r="1845">
          <cell r="A1845" t="str">
            <v>GLALG</v>
          </cell>
          <cell r="C1845" t="str">
            <v>118100</v>
          </cell>
          <cell r="E1845">
            <v>-3048.21</v>
          </cell>
        </row>
        <row r="1846">
          <cell r="A1846" t="str">
            <v>GLALG</v>
          </cell>
          <cell r="C1846" t="str">
            <v>118110</v>
          </cell>
          <cell r="E1846">
            <v>0</v>
          </cell>
        </row>
        <row r="1847">
          <cell r="A1847" t="str">
            <v>GLALG</v>
          </cell>
          <cell r="C1847" t="str">
            <v>118200</v>
          </cell>
          <cell r="E1847">
            <v>0</v>
          </cell>
        </row>
        <row r="1848">
          <cell r="A1848" t="str">
            <v>GLALG</v>
          </cell>
          <cell r="C1848" t="str">
            <v>119100</v>
          </cell>
          <cell r="E1848">
            <v>5556817.25</v>
          </cell>
        </row>
        <row r="1849">
          <cell r="A1849" t="str">
            <v>GLALG</v>
          </cell>
          <cell r="C1849" t="str">
            <v>119200</v>
          </cell>
          <cell r="E1849">
            <v>-12943.23</v>
          </cell>
        </row>
        <row r="1850">
          <cell r="A1850" t="str">
            <v>GLALG</v>
          </cell>
          <cell r="C1850" t="str">
            <v>121100</v>
          </cell>
          <cell r="E1850">
            <v>-19502678.440000001</v>
          </cell>
        </row>
        <row r="1851">
          <cell r="A1851" t="str">
            <v>GLALG</v>
          </cell>
          <cell r="C1851" t="str">
            <v>121110</v>
          </cell>
          <cell r="E1851">
            <v>0</v>
          </cell>
        </row>
        <row r="1852">
          <cell r="A1852" t="str">
            <v>GLALG</v>
          </cell>
          <cell r="C1852" t="str">
            <v>121200</v>
          </cell>
          <cell r="E1852">
            <v>0</v>
          </cell>
        </row>
        <row r="1853">
          <cell r="A1853" t="str">
            <v>GLALG</v>
          </cell>
          <cell r="C1853" t="str">
            <v>122100</v>
          </cell>
          <cell r="E1853">
            <v>19578956.079999998</v>
          </cell>
        </row>
        <row r="1854">
          <cell r="A1854" t="str">
            <v>GLALG</v>
          </cell>
          <cell r="C1854" t="str">
            <v>122200</v>
          </cell>
          <cell r="E1854">
            <v>-17175.23</v>
          </cell>
        </row>
        <row r="1855">
          <cell r="A1855" t="str">
            <v>GLALG</v>
          </cell>
          <cell r="C1855" t="str">
            <v>131201</v>
          </cell>
          <cell r="E1855">
            <v>0</v>
          </cell>
        </row>
        <row r="1856">
          <cell r="A1856" t="str">
            <v>GLALG</v>
          </cell>
          <cell r="C1856" t="str">
            <v>143100</v>
          </cell>
          <cell r="E1856">
            <v>0</v>
          </cell>
        </row>
        <row r="1857">
          <cell r="A1857" t="str">
            <v>GLALG</v>
          </cell>
          <cell r="C1857" t="str">
            <v>143103</v>
          </cell>
          <cell r="E1857">
            <v>0</v>
          </cell>
        </row>
        <row r="1858">
          <cell r="A1858" t="str">
            <v>GLALG</v>
          </cell>
          <cell r="C1858" t="str">
            <v>146900</v>
          </cell>
          <cell r="E1858">
            <v>8936408.2899999991</v>
          </cell>
        </row>
        <row r="1859">
          <cell r="A1859" t="str">
            <v>GLALG</v>
          </cell>
          <cell r="C1859" t="str">
            <v>154990</v>
          </cell>
          <cell r="E1859">
            <v>0</v>
          </cell>
        </row>
        <row r="1860">
          <cell r="A1860" t="str">
            <v>GLALG</v>
          </cell>
          <cell r="C1860" t="str">
            <v>154991</v>
          </cell>
          <cell r="E1860">
            <v>-618130.46</v>
          </cell>
        </row>
        <row r="1861">
          <cell r="A1861" t="str">
            <v>GLALG</v>
          </cell>
          <cell r="C1861" t="str">
            <v>164991</v>
          </cell>
          <cell r="E1861">
            <v>0</v>
          </cell>
        </row>
        <row r="1862">
          <cell r="A1862" t="str">
            <v>GLALG</v>
          </cell>
          <cell r="C1862" t="str">
            <v>182321</v>
          </cell>
          <cell r="E1862">
            <v>0</v>
          </cell>
        </row>
        <row r="1863">
          <cell r="A1863" t="str">
            <v>GLALG</v>
          </cell>
          <cell r="C1863" t="str">
            <v>182347</v>
          </cell>
          <cell r="E1863">
            <v>0</v>
          </cell>
        </row>
        <row r="1864">
          <cell r="A1864" t="str">
            <v>GLALG</v>
          </cell>
          <cell r="C1864" t="str">
            <v>182384</v>
          </cell>
          <cell r="E1864">
            <v>0</v>
          </cell>
        </row>
        <row r="1865">
          <cell r="A1865" t="str">
            <v>GLALG</v>
          </cell>
          <cell r="C1865" t="str">
            <v>182386</v>
          </cell>
          <cell r="E1865">
            <v>147474.35999999999</v>
          </cell>
        </row>
        <row r="1866">
          <cell r="A1866" t="str">
            <v>GLALG</v>
          </cell>
          <cell r="C1866" t="str">
            <v>182395</v>
          </cell>
          <cell r="E1866">
            <v>0</v>
          </cell>
        </row>
        <row r="1867">
          <cell r="A1867" t="str">
            <v>GLALG</v>
          </cell>
          <cell r="C1867" t="str">
            <v>182396</v>
          </cell>
          <cell r="E1867">
            <v>45711521.149999999</v>
          </cell>
        </row>
        <row r="1868">
          <cell r="A1868" t="str">
            <v>GLALG</v>
          </cell>
          <cell r="C1868" t="str">
            <v>182397</v>
          </cell>
          <cell r="E1868">
            <v>-34706274.469999999</v>
          </cell>
        </row>
        <row r="1869">
          <cell r="A1869" t="str">
            <v>GLALG</v>
          </cell>
          <cell r="C1869" t="str">
            <v>182398</v>
          </cell>
          <cell r="E1869">
            <v>-1763036.87</v>
          </cell>
        </row>
        <row r="1870">
          <cell r="A1870" t="str">
            <v>GLALG</v>
          </cell>
          <cell r="C1870" t="str">
            <v>182399</v>
          </cell>
          <cell r="E1870">
            <v>1763036.87</v>
          </cell>
        </row>
        <row r="1871">
          <cell r="A1871" t="str">
            <v>GLALG</v>
          </cell>
          <cell r="C1871" t="str">
            <v>186601</v>
          </cell>
          <cell r="E1871">
            <v>712927048.64999998</v>
          </cell>
        </row>
        <row r="1872">
          <cell r="A1872" t="str">
            <v>GLALG</v>
          </cell>
          <cell r="C1872" t="str">
            <v>186730</v>
          </cell>
          <cell r="E1872">
            <v>0</v>
          </cell>
        </row>
        <row r="1873">
          <cell r="A1873" t="str">
            <v>GLALG</v>
          </cell>
          <cell r="C1873" t="str">
            <v>186750</v>
          </cell>
          <cell r="E1873">
            <v>0</v>
          </cell>
        </row>
        <row r="1874">
          <cell r="A1874" t="str">
            <v>GLALG</v>
          </cell>
          <cell r="C1874" t="str">
            <v>186813</v>
          </cell>
          <cell r="E1874">
            <v>0</v>
          </cell>
        </row>
        <row r="1875">
          <cell r="A1875" t="str">
            <v>GLALG</v>
          </cell>
          <cell r="C1875" t="str">
            <v>190113</v>
          </cell>
          <cell r="E1875">
            <v>5419279</v>
          </cell>
        </row>
        <row r="1876">
          <cell r="A1876" t="str">
            <v>GLALG</v>
          </cell>
          <cell r="C1876" t="str">
            <v>190117</v>
          </cell>
          <cell r="E1876">
            <v>0</v>
          </cell>
        </row>
        <row r="1877">
          <cell r="A1877" t="str">
            <v>GLALG</v>
          </cell>
          <cell r="C1877" t="str">
            <v>190124</v>
          </cell>
          <cell r="E1877">
            <v>-21006459.612</v>
          </cell>
        </row>
        <row r="1878">
          <cell r="A1878" t="str">
            <v>GLALG</v>
          </cell>
          <cell r="C1878" t="str">
            <v>190230</v>
          </cell>
          <cell r="E1878">
            <v>-21557913.690000001</v>
          </cell>
        </row>
        <row r="1879">
          <cell r="A1879" t="str">
            <v>GLALG</v>
          </cell>
          <cell r="C1879" t="str">
            <v>190260</v>
          </cell>
          <cell r="E1879">
            <v>0</v>
          </cell>
        </row>
        <row r="1880">
          <cell r="A1880" t="str">
            <v>GLALG</v>
          </cell>
          <cell r="C1880" t="str">
            <v>190310</v>
          </cell>
          <cell r="E1880">
            <v>0</v>
          </cell>
        </row>
        <row r="1881">
          <cell r="A1881" t="str">
            <v>GLALG</v>
          </cell>
          <cell r="C1881" t="str">
            <v>190330</v>
          </cell>
          <cell r="E1881">
            <v>0</v>
          </cell>
        </row>
        <row r="1882">
          <cell r="A1882" t="str">
            <v>GLALG</v>
          </cell>
          <cell r="C1882" t="str">
            <v>190331</v>
          </cell>
          <cell r="E1882">
            <v>0</v>
          </cell>
        </row>
        <row r="1883">
          <cell r="A1883" t="str">
            <v>GLALG</v>
          </cell>
          <cell r="C1883" t="str">
            <v>190340</v>
          </cell>
          <cell r="E1883">
            <v>0</v>
          </cell>
        </row>
        <row r="1884">
          <cell r="A1884" t="str">
            <v>GLALG</v>
          </cell>
          <cell r="C1884" t="str">
            <v>190350</v>
          </cell>
          <cell r="E1884">
            <v>490265</v>
          </cell>
        </row>
        <row r="1885">
          <cell r="A1885" t="str">
            <v>GLALG</v>
          </cell>
          <cell r="C1885" t="str">
            <v>201000</v>
          </cell>
          <cell r="E1885">
            <v>43993363</v>
          </cell>
        </row>
        <row r="1886">
          <cell r="A1886" t="str">
            <v>GLALG</v>
          </cell>
          <cell r="C1886" t="str">
            <v>201601</v>
          </cell>
          <cell r="E1886">
            <v>-1506386715.1600001</v>
          </cell>
        </row>
        <row r="1887">
          <cell r="A1887" t="str">
            <v>GLALG</v>
          </cell>
          <cell r="C1887" t="str">
            <v>207100</v>
          </cell>
          <cell r="E1887">
            <v>684085854.10000002</v>
          </cell>
        </row>
        <row r="1888">
          <cell r="A1888" t="str">
            <v>GLALG</v>
          </cell>
          <cell r="C1888" t="str">
            <v>211000</v>
          </cell>
          <cell r="E1888">
            <v>719082.92</v>
          </cell>
        </row>
        <row r="1889">
          <cell r="A1889" t="str">
            <v>GLALG</v>
          </cell>
          <cell r="C1889" t="str">
            <v>211102</v>
          </cell>
          <cell r="E1889">
            <v>147852</v>
          </cell>
        </row>
        <row r="1890">
          <cell r="A1890" t="str">
            <v>GLALG</v>
          </cell>
          <cell r="C1890" t="str">
            <v>211111</v>
          </cell>
          <cell r="E1890">
            <v>0</v>
          </cell>
        </row>
        <row r="1891">
          <cell r="A1891" t="str">
            <v>GLALG</v>
          </cell>
          <cell r="C1891" t="str">
            <v>212100</v>
          </cell>
          <cell r="E1891">
            <v>0</v>
          </cell>
        </row>
        <row r="1892">
          <cell r="A1892" t="str">
            <v>GLALG</v>
          </cell>
          <cell r="C1892" t="str">
            <v>214100</v>
          </cell>
          <cell r="E1892">
            <v>-21935000.210000001</v>
          </cell>
        </row>
        <row r="1893">
          <cell r="A1893" t="str">
            <v>GLALG</v>
          </cell>
          <cell r="C1893" t="str">
            <v>216000</v>
          </cell>
          <cell r="E1893">
            <v>115765668.34999999</v>
          </cell>
        </row>
        <row r="1894">
          <cell r="A1894" t="str">
            <v>GLALG</v>
          </cell>
          <cell r="C1894" t="str">
            <v>221999</v>
          </cell>
          <cell r="E1894">
            <v>-45711521.149999999</v>
          </cell>
        </row>
        <row r="1895">
          <cell r="A1895" t="str">
            <v>GLALG</v>
          </cell>
          <cell r="C1895" t="str">
            <v>228313</v>
          </cell>
          <cell r="E1895">
            <v>0</v>
          </cell>
        </row>
        <row r="1896">
          <cell r="A1896" t="str">
            <v>GLALG</v>
          </cell>
          <cell r="C1896" t="str">
            <v>230199</v>
          </cell>
          <cell r="E1896">
            <v>-61559.44</v>
          </cell>
        </row>
        <row r="1897">
          <cell r="A1897" t="str">
            <v>GLALG</v>
          </cell>
          <cell r="C1897" t="str">
            <v>232100</v>
          </cell>
          <cell r="E1897">
            <v>0</v>
          </cell>
        </row>
        <row r="1898">
          <cell r="A1898" t="str">
            <v>GLALG</v>
          </cell>
          <cell r="C1898" t="str">
            <v>232820</v>
          </cell>
          <cell r="E1898">
            <v>0</v>
          </cell>
        </row>
        <row r="1899">
          <cell r="A1899" t="str">
            <v>GLALG</v>
          </cell>
          <cell r="C1899" t="str">
            <v>236100</v>
          </cell>
          <cell r="E1899">
            <v>30449309.149999999</v>
          </cell>
        </row>
        <row r="1900">
          <cell r="A1900" t="str">
            <v>GLALG</v>
          </cell>
          <cell r="C1900" t="str">
            <v>236300</v>
          </cell>
          <cell r="E1900">
            <v>2443772.89</v>
          </cell>
        </row>
        <row r="1901">
          <cell r="A1901" t="str">
            <v>GLALG</v>
          </cell>
          <cell r="C1901" t="str">
            <v>242240</v>
          </cell>
          <cell r="E1901">
            <v>0</v>
          </cell>
        </row>
        <row r="1902">
          <cell r="A1902" t="str">
            <v>GLALG</v>
          </cell>
          <cell r="C1902" t="str">
            <v>252999</v>
          </cell>
          <cell r="E1902">
            <v>165766.76999999999</v>
          </cell>
        </row>
        <row r="1903">
          <cell r="A1903" t="str">
            <v>GLALG</v>
          </cell>
          <cell r="C1903" t="str">
            <v>254002</v>
          </cell>
          <cell r="E1903">
            <v>295434.84999999998</v>
          </cell>
        </row>
        <row r="1904">
          <cell r="A1904" t="str">
            <v>GLALG</v>
          </cell>
          <cell r="C1904" t="str">
            <v>254100</v>
          </cell>
          <cell r="E1904">
            <v>21762.36</v>
          </cell>
        </row>
        <row r="1905">
          <cell r="A1905" t="str">
            <v>GLALG</v>
          </cell>
          <cell r="C1905" t="str">
            <v>254380</v>
          </cell>
          <cell r="E1905">
            <v>0</v>
          </cell>
        </row>
        <row r="1906">
          <cell r="A1906" t="str">
            <v>GLALG</v>
          </cell>
          <cell r="C1906" t="str">
            <v>254430</v>
          </cell>
          <cell r="E1906">
            <v>-4975.82</v>
          </cell>
        </row>
        <row r="1907">
          <cell r="A1907" t="str">
            <v>GLALG</v>
          </cell>
          <cell r="C1907" t="str">
            <v>254995</v>
          </cell>
          <cell r="E1907">
            <v>2563641.98</v>
          </cell>
        </row>
        <row r="1908">
          <cell r="A1908" t="str">
            <v>GLALG</v>
          </cell>
          <cell r="C1908" t="str">
            <v>254997</v>
          </cell>
          <cell r="E1908">
            <v>-295434.84999999998</v>
          </cell>
        </row>
        <row r="1909">
          <cell r="A1909" t="str">
            <v>GLALG</v>
          </cell>
          <cell r="C1909" t="str">
            <v>254998</v>
          </cell>
          <cell r="E1909">
            <v>0</v>
          </cell>
        </row>
        <row r="1910">
          <cell r="A1910" t="str">
            <v>GLALG</v>
          </cell>
          <cell r="C1910" t="str">
            <v>254999</v>
          </cell>
          <cell r="E1910">
            <v>0</v>
          </cell>
        </row>
        <row r="1911">
          <cell r="A1911" t="str">
            <v>GLALG</v>
          </cell>
          <cell r="C1911" t="str">
            <v>282100</v>
          </cell>
          <cell r="E1911">
            <v>15106771.65</v>
          </cell>
        </row>
        <row r="1912">
          <cell r="A1912" t="str">
            <v>GLALG</v>
          </cell>
          <cell r="C1912" t="str">
            <v>283123</v>
          </cell>
          <cell r="E1912">
            <v>0</v>
          </cell>
        </row>
        <row r="1913">
          <cell r="A1913" t="str">
            <v>GLALG</v>
          </cell>
          <cell r="C1913" t="str">
            <v>283251</v>
          </cell>
          <cell r="E1913">
            <v>10343988.65</v>
          </cell>
        </row>
        <row r="1914">
          <cell r="A1914" t="str">
            <v>GLALG</v>
          </cell>
          <cell r="C1914" t="str">
            <v>283400</v>
          </cell>
          <cell r="E1914">
            <v>0</v>
          </cell>
        </row>
        <row r="1915">
          <cell r="A1915" t="str">
            <v>GLALG</v>
          </cell>
          <cell r="C1915" t="str">
            <v>403000</v>
          </cell>
          <cell r="E1915">
            <v>-4500785.1100000003</v>
          </cell>
        </row>
        <row r="1916">
          <cell r="A1916" t="str">
            <v>GLALG</v>
          </cell>
          <cell r="C1916" t="str">
            <v>408141</v>
          </cell>
          <cell r="E1916">
            <v>-846.06</v>
          </cell>
        </row>
        <row r="1917">
          <cell r="A1917" t="str">
            <v>GLALG</v>
          </cell>
          <cell r="C1917" t="str">
            <v>408511</v>
          </cell>
          <cell r="E1917">
            <v>-8.0500000000000007</v>
          </cell>
        </row>
        <row r="1918">
          <cell r="A1918" t="str">
            <v>GLALG</v>
          </cell>
          <cell r="C1918" t="str">
            <v>409111</v>
          </cell>
          <cell r="E1918">
            <v>-663233</v>
          </cell>
        </row>
        <row r="1919">
          <cell r="A1919" t="str">
            <v>GLALG</v>
          </cell>
          <cell r="C1919" t="str">
            <v>409113</v>
          </cell>
          <cell r="E1919">
            <v>146127</v>
          </cell>
        </row>
        <row r="1920">
          <cell r="A1920" t="str">
            <v>GLALG</v>
          </cell>
          <cell r="C1920" t="str">
            <v>409131</v>
          </cell>
          <cell r="E1920">
            <v>-1812135</v>
          </cell>
        </row>
        <row r="1921">
          <cell r="A1921" t="str">
            <v>GLALG</v>
          </cell>
          <cell r="C1921" t="str">
            <v>409133</v>
          </cell>
          <cell r="E1921">
            <v>22963</v>
          </cell>
        </row>
        <row r="1922">
          <cell r="A1922" t="str">
            <v>GLALG</v>
          </cell>
          <cell r="C1922" t="str">
            <v>410117</v>
          </cell>
          <cell r="E1922">
            <v>-167764</v>
          </cell>
        </row>
        <row r="1923">
          <cell r="A1923" t="str">
            <v>GLALG</v>
          </cell>
          <cell r="C1923" t="str">
            <v>410130</v>
          </cell>
          <cell r="E1923">
            <v>-6278668.9380000001</v>
          </cell>
        </row>
        <row r="1924">
          <cell r="A1924" t="str">
            <v>GLALG</v>
          </cell>
          <cell r="C1924" t="str">
            <v>410131</v>
          </cell>
          <cell r="E1924">
            <v>-12029</v>
          </cell>
        </row>
        <row r="1925">
          <cell r="A1925" t="str">
            <v>GLALG</v>
          </cell>
          <cell r="C1925" t="str">
            <v>410137</v>
          </cell>
          <cell r="E1925">
            <v>-2836</v>
          </cell>
        </row>
        <row r="1926">
          <cell r="A1926" t="str">
            <v>GLALG</v>
          </cell>
          <cell r="C1926" t="str">
            <v>410141</v>
          </cell>
          <cell r="E1926">
            <v>-10353788</v>
          </cell>
        </row>
        <row r="1927">
          <cell r="A1927" t="str">
            <v>GLALG</v>
          </cell>
          <cell r="C1927" t="str">
            <v>411103</v>
          </cell>
          <cell r="E1927">
            <v>2823419.9</v>
          </cell>
        </row>
        <row r="1928">
          <cell r="A1928" t="str">
            <v>GLALG</v>
          </cell>
          <cell r="C1928" t="str">
            <v>411124</v>
          </cell>
          <cell r="E1928">
            <v>46068</v>
          </cell>
        </row>
        <row r="1929">
          <cell r="A1929" t="str">
            <v>GLALG</v>
          </cell>
          <cell r="C1929" t="str">
            <v>411126</v>
          </cell>
          <cell r="E1929">
            <v>749657</v>
          </cell>
        </row>
        <row r="1930">
          <cell r="A1930" t="str">
            <v>GLALG</v>
          </cell>
          <cell r="C1930" t="str">
            <v>411128</v>
          </cell>
          <cell r="E1930">
            <v>-778321</v>
          </cell>
        </row>
        <row r="1931">
          <cell r="A1931" t="str">
            <v>GLALG</v>
          </cell>
          <cell r="C1931" t="str">
            <v>411130</v>
          </cell>
          <cell r="E1931">
            <v>3939710</v>
          </cell>
        </row>
        <row r="1932">
          <cell r="A1932" t="str">
            <v>GLALG</v>
          </cell>
          <cell r="C1932" t="str">
            <v>411134</v>
          </cell>
          <cell r="E1932">
            <v>734375</v>
          </cell>
        </row>
        <row r="1933">
          <cell r="A1933" t="str">
            <v>GLALG</v>
          </cell>
          <cell r="C1933" t="str">
            <v>411136</v>
          </cell>
          <cell r="E1933">
            <v>534678</v>
          </cell>
        </row>
        <row r="1934">
          <cell r="A1934" t="str">
            <v>GLALG</v>
          </cell>
          <cell r="C1934" t="str">
            <v>411141</v>
          </cell>
          <cell r="E1934">
            <v>1992154</v>
          </cell>
        </row>
        <row r="1935">
          <cell r="A1935" t="str">
            <v>GLALG</v>
          </cell>
          <cell r="C1935" t="str">
            <v>417180</v>
          </cell>
          <cell r="E1935">
            <v>-37878.839999999997</v>
          </cell>
        </row>
        <row r="1936">
          <cell r="A1936" t="str">
            <v>GLALG</v>
          </cell>
          <cell r="C1936" t="str">
            <v>417541</v>
          </cell>
          <cell r="E1936">
            <v>-1925</v>
          </cell>
        </row>
        <row r="1937">
          <cell r="A1937" t="str">
            <v>GLALG</v>
          </cell>
          <cell r="C1937" t="str">
            <v>417543</v>
          </cell>
          <cell r="E1937">
            <v>1932</v>
          </cell>
        </row>
        <row r="1938">
          <cell r="A1938" t="str">
            <v>GLALG</v>
          </cell>
          <cell r="C1938" t="str">
            <v>417545</v>
          </cell>
          <cell r="E1938">
            <v>-13886</v>
          </cell>
        </row>
        <row r="1939">
          <cell r="A1939" t="str">
            <v>GLALG</v>
          </cell>
          <cell r="C1939" t="str">
            <v>419100</v>
          </cell>
          <cell r="E1939">
            <v>-4281.8999999999996</v>
          </cell>
        </row>
        <row r="1940">
          <cell r="A1940" t="str">
            <v>GLALG</v>
          </cell>
          <cell r="C1940" t="str">
            <v>421110</v>
          </cell>
          <cell r="E1940">
            <v>348841.19</v>
          </cell>
        </row>
        <row r="1941">
          <cell r="A1941" t="str">
            <v>GLALG</v>
          </cell>
          <cell r="C1941" t="str">
            <v>421200</v>
          </cell>
          <cell r="E1941">
            <v>-175286.13</v>
          </cell>
        </row>
        <row r="1942">
          <cell r="A1942" t="str">
            <v>GLALG</v>
          </cell>
          <cell r="C1942" t="str">
            <v>421210</v>
          </cell>
          <cell r="E1942">
            <v>-394114.87</v>
          </cell>
        </row>
        <row r="1943">
          <cell r="A1943" t="str">
            <v>GLALG</v>
          </cell>
          <cell r="C1943" t="str">
            <v>431200</v>
          </cell>
          <cell r="E1943">
            <v>-4775141.2300000004</v>
          </cell>
        </row>
        <row r="1944">
          <cell r="A1944" t="str">
            <v>GLALG</v>
          </cell>
          <cell r="C1944" t="str">
            <v>431300</v>
          </cell>
          <cell r="E1944">
            <v>-7682.65</v>
          </cell>
        </row>
        <row r="1945">
          <cell r="A1945" t="str">
            <v>GLALG</v>
          </cell>
          <cell r="C1945" t="str">
            <v>432000</v>
          </cell>
          <cell r="E1945">
            <v>-2402.98</v>
          </cell>
        </row>
        <row r="1946">
          <cell r="A1946" t="str">
            <v>GLALG</v>
          </cell>
          <cell r="C1946" t="str">
            <v>501001</v>
          </cell>
          <cell r="E1946">
            <v>328936.32000000001</v>
          </cell>
        </row>
        <row r="1947">
          <cell r="A1947" t="str">
            <v>GLALG</v>
          </cell>
          <cell r="C1947" t="str">
            <v>501401</v>
          </cell>
          <cell r="E1947">
            <v>1336.53</v>
          </cell>
        </row>
        <row r="1948">
          <cell r="A1948" t="str">
            <v>GLALG</v>
          </cell>
          <cell r="C1948" t="str">
            <v>502108</v>
          </cell>
          <cell r="E1948">
            <v>702.11</v>
          </cell>
        </row>
        <row r="1949">
          <cell r="A1949" t="str">
            <v>GLALG</v>
          </cell>
          <cell r="C1949" t="str">
            <v>506025</v>
          </cell>
          <cell r="E1949">
            <v>685.13</v>
          </cell>
        </row>
        <row r="1950">
          <cell r="A1950" t="str">
            <v>GLALG</v>
          </cell>
          <cell r="C1950" t="str">
            <v>510030</v>
          </cell>
          <cell r="E1950">
            <v>894.39</v>
          </cell>
        </row>
        <row r="1951">
          <cell r="A1951" t="str">
            <v>GLALG</v>
          </cell>
          <cell r="C1951" t="str">
            <v>511127</v>
          </cell>
          <cell r="E1951">
            <v>2382.5100000000002</v>
          </cell>
        </row>
        <row r="1952">
          <cell r="A1952" t="str">
            <v>GLALG</v>
          </cell>
          <cell r="C1952" t="str">
            <v>512165</v>
          </cell>
          <cell r="E1952">
            <v>71491.61</v>
          </cell>
        </row>
        <row r="1953">
          <cell r="A1953" t="str">
            <v>GLALG</v>
          </cell>
          <cell r="C1953" t="str">
            <v>513168</v>
          </cell>
          <cell r="E1953">
            <v>6157.82</v>
          </cell>
        </row>
        <row r="1954">
          <cell r="A1954" t="str">
            <v>GLALG</v>
          </cell>
          <cell r="C1954" t="str">
            <v>514171</v>
          </cell>
          <cell r="E1954">
            <v>27631.11</v>
          </cell>
        </row>
        <row r="1955">
          <cell r="A1955" t="str">
            <v>GLALG</v>
          </cell>
          <cell r="C1955" t="str">
            <v>555700</v>
          </cell>
          <cell r="E1955">
            <v>2043507.32</v>
          </cell>
        </row>
        <row r="1956">
          <cell r="A1956" t="str">
            <v>GLALG</v>
          </cell>
          <cell r="C1956" t="str">
            <v>586028</v>
          </cell>
          <cell r="E1956">
            <v>-165.24</v>
          </cell>
        </row>
        <row r="1957">
          <cell r="A1957" t="str">
            <v>GLALG</v>
          </cell>
          <cell r="C1957" t="str">
            <v>586029</v>
          </cell>
          <cell r="E1957">
            <v>-170.22</v>
          </cell>
        </row>
        <row r="1958">
          <cell r="A1958" t="str">
            <v>GLALG</v>
          </cell>
          <cell r="C1958" t="str">
            <v>586120</v>
          </cell>
          <cell r="E1958">
            <v>-24.96</v>
          </cell>
        </row>
        <row r="1959">
          <cell r="A1959" t="str">
            <v>GLALG</v>
          </cell>
          <cell r="C1959" t="str">
            <v>587038</v>
          </cell>
          <cell r="E1959">
            <v>-9658.42</v>
          </cell>
        </row>
        <row r="1960">
          <cell r="A1960" t="str">
            <v>GLALG</v>
          </cell>
          <cell r="C1960" t="str">
            <v>587126</v>
          </cell>
          <cell r="E1960">
            <v>-36.4</v>
          </cell>
        </row>
        <row r="1961">
          <cell r="A1961" t="str">
            <v>GLALG</v>
          </cell>
          <cell r="C1961" t="str">
            <v>587146</v>
          </cell>
          <cell r="E1961">
            <v>-174.12</v>
          </cell>
        </row>
        <row r="1962">
          <cell r="A1962" t="str">
            <v>GLALG</v>
          </cell>
          <cell r="C1962" t="str">
            <v>587148</v>
          </cell>
          <cell r="E1962">
            <v>-0.36</v>
          </cell>
        </row>
        <row r="1963">
          <cell r="A1963" t="str">
            <v>GLALG</v>
          </cell>
          <cell r="C1963" t="str">
            <v>588100</v>
          </cell>
          <cell r="E1963">
            <v>-237507.44</v>
          </cell>
        </row>
        <row r="1964">
          <cell r="A1964" t="str">
            <v>GLALG</v>
          </cell>
          <cell r="C1964" t="str">
            <v>591024</v>
          </cell>
          <cell r="E1964">
            <v>-905</v>
          </cell>
        </row>
        <row r="1965">
          <cell r="A1965" t="str">
            <v>GLALG</v>
          </cell>
          <cell r="C1965" t="str">
            <v>593555</v>
          </cell>
          <cell r="E1965">
            <v>-401.12</v>
          </cell>
        </row>
        <row r="1966">
          <cell r="A1966" t="str">
            <v>GLALG</v>
          </cell>
          <cell r="C1966" t="str">
            <v>594061</v>
          </cell>
          <cell r="E1966">
            <v>-1855.04</v>
          </cell>
        </row>
        <row r="1967">
          <cell r="A1967" t="str">
            <v>GLALG</v>
          </cell>
          <cell r="C1967" t="str">
            <v>596067</v>
          </cell>
          <cell r="E1967">
            <v>-35.89</v>
          </cell>
        </row>
        <row r="1968">
          <cell r="A1968" t="str">
            <v>GLALG</v>
          </cell>
          <cell r="C1968" t="str">
            <v>675740</v>
          </cell>
          <cell r="E1968">
            <v>-1573.98</v>
          </cell>
        </row>
        <row r="1969">
          <cell r="A1969" t="str">
            <v>GLALG</v>
          </cell>
          <cell r="C1969" t="str">
            <v>690538</v>
          </cell>
          <cell r="E1969">
            <v>-9212</v>
          </cell>
        </row>
        <row r="1970">
          <cell r="A1970" t="str">
            <v>GLALG</v>
          </cell>
          <cell r="C1970" t="str">
            <v>690543</v>
          </cell>
          <cell r="E1970">
            <v>-1800</v>
          </cell>
        </row>
        <row r="1971">
          <cell r="A1971" t="str">
            <v>GLALG</v>
          </cell>
          <cell r="C1971" t="str">
            <v>904038</v>
          </cell>
          <cell r="E1971">
            <v>-18823.759999999998</v>
          </cell>
        </row>
        <row r="1972">
          <cell r="A1972" t="str">
            <v>GLALG</v>
          </cell>
          <cell r="C1972" t="str">
            <v>904300</v>
          </cell>
          <cell r="E1972">
            <v>18823.759999999998</v>
          </cell>
        </row>
        <row r="1973">
          <cell r="A1973" t="str">
            <v>GLALG</v>
          </cell>
          <cell r="C1973" t="str">
            <v>923045</v>
          </cell>
          <cell r="E1973">
            <v>-28500</v>
          </cell>
        </row>
        <row r="1974">
          <cell r="A1974" t="str">
            <v>GLALG</v>
          </cell>
          <cell r="C1974" t="str">
            <v>926145</v>
          </cell>
          <cell r="E1974">
            <v>-1004906</v>
          </cell>
        </row>
        <row r="1975">
          <cell r="A1975" t="str">
            <v>GLALG</v>
          </cell>
          <cell r="C1975" t="str">
            <v>926215</v>
          </cell>
          <cell r="E1975">
            <v>83524</v>
          </cell>
        </row>
        <row r="1976">
          <cell r="A1976" t="str">
            <v>GLALG</v>
          </cell>
          <cell r="C1976" t="str">
            <v>926329</v>
          </cell>
          <cell r="E1976">
            <v>-174725</v>
          </cell>
        </row>
        <row r="1977">
          <cell r="A1977" t="str">
            <v>GLALG</v>
          </cell>
          <cell r="C1977" t="str">
            <v>928000</v>
          </cell>
          <cell r="E1977">
            <v>-122212.71</v>
          </cell>
        </row>
        <row r="1978">
          <cell r="A1978" t="str">
            <v>GLALG</v>
          </cell>
          <cell r="C1978" t="str">
            <v>930220</v>
          </cell>
          <cell r="E1978">
            <v>-16197.53</v>
          </cell>
        </row>
        <row r="1979">
          <cell r="A1979" t="str">
            <v>GLALG</v>
          </cell>
          <cell r="C1979" t="str">
            <v>930298</v>
          </cell>
          <cell r="E1979">
            <v>-6869010.0700000003</v>
          </cell>
        </row>
        <row r="1980">
          <cell r="A1980" t="str">
            <v>GLALG</v>
          </cell>
          <cell r="C1980" t="str">
            <v>930299</v>
          </cell>
          <cell r="E1980">
            <v>-1002807.7</v>
          </cell>
        </row>
        <row r="1981">
          <cell r="A1981" t="str">
            <v>GLALG</v>
          </cell>
          <cell r="C1981" t="str">
            <v>G89200</v>
          </cell>
          <cell r="E1981">
            <v>-2021.4</v>
          </cell>
        </row>
        <row r="1982">
          <cell r="A1982" t="str">
            <v>GLCOE</v>
          </cell>
          <cell r="C1982" t="str">
            <v>123102</v>
          </cell>
          <cell r="E1982">
            <v>-1000</v>
          </cell>
        </row>
        <row r="1983">
          <cell r="A1983" t="str">
            <v>GLCOE</v>
          </cell>
          <cell r="C1983" t="str">
            <v>123122</v>
          </cell>
          <cell r="E1983">
            <v>-10327118.619999999</v>
          </cell>
        </row>
        <row r="1984">
          <cell r="A1984" t="str">
            <v>GLCOE</v>
          </cell>
          <cell r="C1984" t="str">
            <v>146500</v>
          </cell>
          <cell r="E1984">
            <v>-16200517.789999999</v>
          </cell>
        </row>
        <row r="1985">
          <cell r="A1985" t="str">
            <v>GLCOE</v>
          </cell>
          <cell r="C1985" t="str">
            <v>171000</v>
          </cell>
          <cell r="E1985">
            <v>-22274.53</v>
          </cell>
        </row>
        <row r="1986">
          <cell r="A1986" t="str">
            <v>GLCOE</v>
          </cell>
          <cell r="C1986" t="str">
            <v>201300</v>
          </cell>
          <cell r="E1986">
            <v>1000</v>
          </cell>
        </row>
        <row r="1987">
          <cell r="A1987" t="str">
            <v>GLCOE</v>
          </cell>
          <cell r="C1987" t="str">
            <v>211000</v>
          </cell>
          <cell r="E1987">
            <v>10327118.619999999</v>
          </cell>
        </row>
        <row r="1988">
          <cell r="A1988" t="str">
            <v>GLCOE</v>
          </cell>
          <cell r="C1988" t="str">
            <v>220010</v>
          </cell>
          <cell r="E1988">
            <v>0</v>
          </cell>
        </row>
        <row r="1989">
          <cell r="A1989" t="str">
            <v>GLCOE</v>
          </cell>
          <cell r="C1989" t="str">
            <v>234500</v>
          </cell>
          <cell r="E1989">
            <v>16200517.789999999</v>
          </cell>
        </row>
        <row r="1990">
          <cell r="A1990" t="str">
            <v>GLCOE</v>
          </cell>
          <cell r="C1990" t="str">
            <v>237300</v>
          </cell>
          <cell r="E1990">
            <v>22274.53</v>
          </cell>
        </row>
        <row r="1991">
          <cell r="A1991" t="str">
            <v>GLCOE</v>
          </cell>
          <cell r="C1991" t="str">
            <v>417010</v>
          </cell>
          <cell r="E1991">
            <v>1379352</v>
          </cell>
        </row>
        <row r="1992">
          <cell r="A1992" t="str">
            <v>GLCOE</v>
          </cell>
          <cell r="C1992" t="str">
            <v>419802</v>
          </cell>
          <cell r="E1992">
            <v>184894.73</v>
          </cell>
        </row>
        <row r="1993">
          <cell r="A1993" t="str">
            <v>GLCOE</v>
          </cell>
          <cell r="C1993" t="str">
            <v>431802</v>
          </cell>
          <cell r="E1993">
            <v>-184894.73</v>
          </cell>
        </row>
        <row r="1994">
          <cell r="A1994" t="str">
            <v>GLCOE</v>
          </cell>
          <cell r="C1994" t="str">
            <v>556523</v>
          </cell>
          <cell r="E1994">
            <v>-1379352</v>
          </cell>
        </row>
        <row r="1995">
          <cell r="A1995" t="str">
            <v>GLFIB</v>
          </cell>
          <cell r="C1995" t="str">
            <v>100000</v>
          </cell>
          <cell r="E1995">
            <v>0</v>
          </cell>
        </row>
        <row r="1996">
          <cell r="A1996" t="str">
            <v>GLFIB</v>
          </cell>
          <cell r="C1996" t="str">
            <v>100001</v>
          </cell>
          <cell r="E1996">
            <v>0</v>
          </cell>
        </row>
        <row r="1997">
          <cell r="A1997" t="str">
            <v>GLFIB</v>
          </cell>
          <cell r="C1997" t="str">
            <v>100004</v>
          </cell>
          <cell r="E1997">
            <v>0</v>
          </cell>
        </row>
        <row r="1998">
          <cell r="A1998" t="str">
            <v>GLFIB</v>
          </cell>
          <cell r="C1998" t="str">
            <v>121100</v>
          </cell>
          <cell r="E1998">
            <v>40679291.579999998</v>
          </cell>
        </row>
        <row r="1999">
          <cell r="A1999" t="str">
            <v>GLFIB</v>
          </cell>
          <cell r="C1999" t="str">
            <v>121110</v>
          </cell>
          <cell r="E1999">
            <v>4027792.68</v>
          </cell>
        </row>
        <row r="2000">
          <cell r="A2000" t="str">
            <v>GLFIB</v>
          </cell>
          <cell r="C2000" t="str">
            <v>121200</v>
          </cell>
          <cell r="E2000">
            <v>178041.14</v>
          </cell>
        </row>
        <row r="2001">
          <cell r="A2001" t="str">
            <v>GLFIB</v>
          </cell>
          <cell r="C2001" t="str">
            <v>122100</v>
          </cell>
          <cell r="E2001">
            <v>-21435745.350000001</v>
          </cell>
        </row>
        <row r="2002">
          <cell r="A2002" t="str">
            <v>GLFIB</v>
          </cell>
          <cell r="C2002" t="str">
            <v>122200</v>
          </cell>
          <cell r="E2002">
            <v>9655.85</v>
          </cell>
        </row>
        <row r="2003">
          <cell r="A2003" t="str">
            <v>GLFIB</v>
          </cell>
          <cell r="C2003" t="str">
            <v>131046</v>
          </cell>
          <cell r="E2003">
            <v>0</v>
          </cell>
        </row>
        <row r="2004">
          <cell r="A2004" t="str">
            <v>GLFIB</v>
          </cell>
          <cell r="C2004" t="str">
            <v>131203</v>
          </cell>
          <cell r="E2004">
            <v>0</v>
          </cell>
        </row>
        <row r="2005">
          <cell r="A2005" t="str">
            <v>GLFIB</v>
          </cell>
          <cell r="C2005" t="str">
            <v>143100</v>
          </cell>
          <cell r="E2005">
            <v>0</v>
          </cell>
        </row>
        <row r="2006">
          <cell r="A2006" t="str">
            <v>GLFIB</v>
          </cell>
          <cell r="C2006" t="str">
            <v>143200</v>
          </cell>
          <cell r="E2006">
            <v>354.56</v>
          </cell>
        </row>
        <row r="2007">
          <cell r="A2007" t="str">
            <v>GLFIB</v>
          </cell>
          <cell r="C2007" t="str">
            <v>143400</v>
          </cell>
          <cell r="E2007">
            <v>376137.76</v>
          </cell>
        </row>
        <row r="2008">
          <cell r="A2008" t="str">
            <v>GLFIB</v>
          </cell>
          <cell r="C2008" t="str">
            <v>143995</v>
          </cell>
          <cell r="E2008">
            <v>0</v>
          </cell>
        </row>
        <row r="2009">
          <cell r="A2009" t="str">
            <v>GLFIB</v>
          </cell>
          <cell r="C2009" t="str">
            <v>146500</v>
          </cell>
          <cell r="E2009">
            <v>16200517.789999999</v>
          </cell>
        </row>
        <row r="2010">
          <cell r="A2010" t="str">
            <v>GLFIB</v>
          </cell>
          <cell r="C2010" t="str">
            <v>154050</v>
          </cell>
          <cell r="E2010">
            <v>1123441.42</v>
          </cell>
        </row>
        <row r="2011">
          <cell r="A2011" t="str">
            <v>GLFIB</v>
          </cell>
          <cell r="C2011" t="str">
            <v>163050</v>
          </cell>
          <cell r="E2011">
            <v>0</v>
          </cell>
        </row>
        <row r="2012">
          <cell r="A2012" t="str">
            <v>GLFIB</v>
          </cell>
          <cell r="C2012" t="str">
            <v>163060</v>
          </cell>
          <cell r="E2012">
            <v>0</v>
          </cell>
        </row>
        <row r="2013">
          <cell r="A2013" t="str">
            <v>GLFIB</v>
          </cell>
          <cell r="C2013" t="str">
            <v>165700</v>
          </cell>
          <cell r="E2013">
            <v>0</v>
          </cell>
        </row>
        <row r="2014">
          <cell r="A2014" t="str">
            <v>GLFIB</v>
          </cell>
          <cell r="C2014" t="str">
            <v>171000</v>
          </cell>
          <cell r="E2014">
            <v>22274.53</v>
          </cell>
        </row>
        <row r="2015">
          <cell r="A2015" t="str">
            <v>GLFIB</v>
          </cell>
          <cell r="C2015" t="str">
            <v>184243</v>
          </cell>
          <cell r="E2015">
            <v>324.04000000000002</v>
          </cell>
        </row>
        <row r="2016">
          <cell r="A2016" t="str">
            <v>GLFIB</v>
          </cell>
          <cell r="C2016" t="str">
            <v>184413</v>
          </cell>
          <cell r="E2016">
            <v>-1497</v>
          </cell>
        </row>
        <row r="2017">
          <cell r="A2017" t="str">
            <v>GLFIB</v>
          </cell>
          <cell r="C2017" t="str">
            <v>184415</v>
          </cell>
          <cell r="E2017">
            <v>0</v>
          </cell>
        </row>
        <row r="2018">
          <cell r="A2018" t="str">
            <v>GLFIB</v>
          </cell>
          <cell r="C2018" t="str">
            <v>184416</v>
          </cell>
          <cell r="E2018">
            <v>0</v>
          </cell>
        </row>
        <row r="2019">
          <cell r="A2019" t="str">
            <v>GLFIB</v>
          </cell>
          <cell r="C2019" t="str">
            <v>184417</v>
          </cell>
          <cell r="E2019">
            <v>0</v>
          </cell>
        </row>
        <row r="2020">
          <cell r="A2020" t="str">
            <v>GLFIB</v>
          </cell>
          <cell r="C2020" t="str">
            <v>184421</v>
          </cell>
          <cell r="E2020">
            <v>0</v>
          </cell>
        </row>
        <row r="2021">
          <cell r="A2021" t="str">
            <v>GLFIB</v>
          </cell>
          <cell r="C2021" t="str">
            <v>184490</v>
          </cell>
          <cell r="E2021">
            <v>0</v>
          </cell>
        </row>
        <row r="2022">
          <cell r="A2022" t="str">
            <v>GLFIB</v>
          </cell>
          <cell r="C2022" t="str">
            <v>184491</v>
          </cell>
          <cell r="E2022">
            <v>0</v>
          </cell>
        </row>
        <row r="2023">
          <cell r="A2023" t="str">
            <v>GLFIB</v>
          </cell>
          <cell r="C2023" t="str">
            <v>184492</v>
          </cell>
          <cell r="E2023">
            <v>0</v>
          </cell>
        </row>
        <row r="2024">
          <cell r="A2024" t="str">
            <v>GLFIB</v>
          </cell>
          <cell r="C2024" t="str">
            <v>184915</v>
          </cell>
          <cell r="E2024">
            <v>0</v>
          </cell>
        </row>
        <row r="2025">
          <cell r="A2025" t="str">
            <v>GLFIB</v>
          </cell>
          <cell r="C2025" t="str">
            <v>186210</v>
          </cell>
          <cell r="E2025">
            <v>0</v>
          </cell>
        </row>
        <row r="2026">
          <cell r="A2026" t="str">
            <v>GLFIB</v>
          </cell>
          <cell r="C2026" t="str">
            <v>186899</v>
          </cell>
          <cell r="E2026">
            <v>0</v>
          </cell>
        </row>
        <row r="2027">
          <cell r="A2027" t="str">
            <v>GLFIB</v>
          </cell>
          <cell r="C2027" t="str">
            <v>211002</v>
          </cell>
          <cell r="E2027">
            <v>-10327118.619999999</v>
          </cell>
        </row>
        <row r="2028">
          <cell r="A2028" t="str">
            <v>GLFIB</v>
          </cell>
          <cell r="C2028" t="str">
            <v>216000</v>
          </cell>
          <cell r="E2028">
            <v>-19483887.039999999</v>
          </cell>
        </row>
        <row r="2029">
          <cell r="A2029" t="str">
            <v>GLFIB</v>
          </cell>
          <cell r="C2029" t="str">
            <v>220010</v>
          </cell>
          <cell r="E2029">
            <v>0</v>
          </cell>
        </row>
        <row r="2030">
          <cell r="A2030" t="str">
            <v>GLFIB</v>
          </cell>
          <cell r="C2030" t="str">
            <v>232050</v>
          </cell>
          <cell r="E2030">
            <v>-405.73</v>
          </cell>
        </row>
        <row r="2031">
          <cell r="A2031" t="str">
            <v>GLFIB</v>
          </cell>
          <cell r="C2031" t="str">
            <v>232051</v>
          </cell>
          <cell r="E2031">
            <v>0</v>
          </cell>
        </row>
        <row r="2032">
          <cell r="A2032" t="str">
            <v>GLFIB</v>
          </cell>
          <cell r="C2032" t="str">
            <v>232110</v>
          </cell>
          <cell r="E2032">
            <v>-4797.84</v>
          </cell>
        </row>
        <row r="2033">
          <cell r="A2033" t="str">
            <v>GLFIB</v>
          </cell>
          <cell r="C2033" t="str">
            <v>232500</v>
          </cell>
          <cell r="E2033">
            <v>-1441.09</v>
          </cell>
        </row>
        <row r="2034">
          <cell r="A2034" t="str">
            <v>GLFIB</v>
          </cell>
          <cell r="C2034" t="str">
            <v>234300</v>
          </cell>
          <cell r="E2034">
            <v>-3798.07</v>
          </cell>
        </row>
        <row r="2035">
          <cell r="A2035" t="str">
            <v>GLFIB</v>
          </cell>
          <cell r="C2035" t="str">
            <v>236080</v>
          </cell>
          <cell r="E2035">
            <v>0</v>
          </cell>
        </row>
        <row r="2036">
          <cell r="A2036" t="str">
            <v>GLFIB</v>
          </cell>
          <cell r="C2036" t="str">
            <v>236081</v>
          </cell>
          <cell r="E2036">
            <v>-886.93</v>
          </cell>
        </row>
        <row r="2037">
          <cell r="A2037" t="str">
            <v>GLFIB</v>
          </cell>
          <cell r="C2037" t="str">
            <v>236610</v>
          </cell>
          <cell r="E2037">
            <v>-0.37</v>
          </cell>
        </row>
        <row r="2038">
          <cell r="A2038" t="str">
            <v>GLFIB</v>
          </cell>
          <cell r="C2038" t="str">
            <v>236910</v>
          </cell>
          <cell r="E2038">
            <v>-739</v>
          </cell>
        </row>
        <row r="2039">
          <cell r="A2039" t="str">
            <v>GLFIB</v>
          </cell>
          <cell r="C2039" t="str">
            <v>242220</v>
          </cell>
          <cell r="E2039">
            <v>325.88</v>
          </cell>
        </row>
        <row r="2040">
          <cell r="A2040" t="str">
            <v>GLFIB</v>
          </cell>
          <cell r="C2040" t="str">
            <v>242230</v>
          </cell>
          <cell r="E2040">
            <v>1339.52</v>
          </cell>
        </row>
        <row r="2041">
          <cell r="A2041" t="str">
            <v>GLFIB</v>
          </cell>
          <cell r="C2041" t="str">
            <v>242502</v>
          </cell>
          <cell r="E2041">
            <v>-673549.1</v>
          </cell>
        </row>
        <row r="2042">
          <cell r="A2042" t="str">
            <v>GLFIB</v>
          </cell>
          <cell r="C2042" t="str">
            <v>242700</v>
          </cell>
          <cell r="E2042">
            <v>-338787.68</v>
          </cell>
        </row>
        <row r="2043">
          <cell r="A2043" t="str">
            <v>GLFIB</v>
          </cell>
          <cell r="C2043" t="str">
            <v>253920</v>
          </cell>
          <cell r="E2043">
            <v>-1814462.41</v>
          </cell>
        </row>
        <row r="2044">
          <cell r="A2044" t="str">
            <v>GLFIB</v>
          </cell>
          <cell r="C2044" t="str">
            <v>282135</v>
          </cell>
          <cell r="E2044">
            <v>-4656507.6100000003</v>
          </cell>
        </row>
        <row r="2045">
          <cell r="A2045" t="str">
            <v>GLFIB</v>
          </cell>
          <cell r="C2045" t="str">
            <v>391000</v>
          </cell>
          <cell r="E2045">
            <v>0</v>
          </cell>
        </row>
        <row r="2046">
          <cell r="A2046" t="str">
            <v>GLFIB</v>
          </cell>
          <cell r="C2046" t="str">
            <v>392000</v>
          </cell>
          <cell r="E2046">
            <v>0</v>
          </cell>
        </row>
        <row r="2047">
          <cell r="A2047" t="str">
            <v>GLFIB</v>
          </cell>
          <cell r="C2047" t="str">
            <v>394000</v>
          </cell>
          <cell r="E2047">
            <v>0</v>
          </cell>
        </row>
        <row r="2048">
          <cell r="A2048" t="str">
            <v>GLFIB</v>
          </cell>
          <cell r="C2048" t="str">
            <v>408241</v>
          </cell>
          <cell r="E2048">
            <v>1276.46</v>
          </cell>
        </row>
        <row r="2049">
          <cell r="A2049" t="str">
            <v>GLFIB</v>
          </cell>
          <cell r="C2049" t="str">
            <v>408242</v>
          </cell>
          <cell r="E2049">
            <v>619.75</v>
          </cell>
        </row>
        <row r="2050">
          <cell r="A2050" t="str">
            <v>GLFIB</v>
          </cell>
          <cell r="C2050" t="str">
            <v>408243</v>
          </cell>
          <cell r="E2050">
            <v>68611.98</v>
          </cell>
        </row>
        <row r="2051">
          <cell r="A2051" t="str">
            <v>GLFIB</v>
          </cell>
          <cell r="C2051" t="str">
            <v>408260</v>
          </cell>
          <cell r="E2051">
            <v>1007.25</v>
          </cell>
        </row>
        <row r="2052">
          <cell r="A2052" t="str">
            <v>GLFIB</v>
          </cell>
          <cell r="C2052" t="str">
            <v>409210</v>
          </cell>
          <cell r="E2052">
            <v>343659.41</v>
          </cell>
        </row>
        <row r="2053">
          <cell r="A2053" t="str">
            <v>GLFIB</v>
          </cell>
          <cell r="C2053" t="str">
            <v>409220</v>
          </cell>
          <cell r="E2053">
            <v>48965.35</v>
          </cell>
        </row>
        <row r="2054">
          <cell r="A2054" t="str">
            <v>GLFIB</v>
          </cell>
          <cell r="C2054" t="str">
            <v>410210</v>
          </cell>
          <cell r="E2054">
            <v>-2065759.09</v>
          </cell>
        </row>
        <row r="2055">
          <cell r="A2055" t="str">
            <v>GLFIB</v>
          </cell>
          <cell r="C2055" t="str">
            <v>411210</v>
          </cell>
          <cell r="E2055">
            <v>-172226.28</v>
          </cell>
        </row>
        <row r="2056">
          <cell r="A2056" t="str">
            <v>GLFIB</v>
          </cell>
          <cell r="C2056" t="str">
            <v>417000</v>
          </cell>
          <cell r="E2056">
            <v>-6254273.8600000003</v>
          </cell>
        </row>
        <row r="2057">
          <cell r="A2057" t="str">
            <v>GLFIB</v>
          </cell>
          <cell r="C2057" t="str">
            <v>417010</v>
          </cell>
          <cell r="E2057">
            <v>-1379352</v>
          </cell>
        </row>
        <row r="2058">
          <cell r="A2058" t="str">
            <v>GLFIB</v>
          </cell>
          <cell r="C2058" t="str">
            <v>417101</v>
          </cell>
          <cell r="E2058">
            <v>256680.73</v>
          </cell>
        </row>
        <row r="2059">
          <cell r="A2059" t="str">
            <v>GLFIB</v>
          </cell>
          <cell r="C2059" t="str">
            <v>417102</v>
          </cell>
          <cell r="E2059">
            <v>3798.07</v>
          </cell>
        </row>
        <row r="2060">
          <cell r="A2060" t="str">
            <v>GLFIB</v>
          </cell>
          <cell r="C2060" t="str">
            <v>417114</v>
          </cell>
          <cell r="E2060">
            <v>190.54</v>
          </cell>
        </row>
        <row r="2061">
          <cell r="A2061" t="str">
            <v>GLFIB</v>
          </cell>
          <cell r="C2061" t="str">
            <v>417125</v>
          </cell>
          <cell r="E2061">
            <v>91155.58</v>
          </cell>
        </row>
        <row r="2062">
          <cell r="A2062" t="str">
            <v>GLFIB</v>
          </cell>
          <cell r="C2062" t="str">
            <v>417145</v>
          </cell>
          <cell r="E2062">
            <v>12503.42</v>
          </cell>
        </row>
        <row r="2063">
          <cell r="A2063" t="str">
            <v>GLFIB</v>
          </cell>
          <cell r="C2063" t="str">
            <v>417147</v>
          </cell>
          <cell r="E2063">
            <v>54275.360000000001</v>
          </cell>
        </row>
        <row r="2064">
          <cell r="A2064" t="str">
            <v>GLFIB</v>
          </cell>
          <cell r="C2064" t="str">
            <v>417180</v>
          </cell>
          <cell r="E2064">
            <v>2000329.58</v>
          </cell>
        </row>
        <row r="2065">
          <cell r="A2065" t="str">
            <v>GLFIB</v>
          </cell>
          <cell r="C2065" t="str">
            <v>417190</v>
          </cell>
          <cell r="E2065">
            <v>256451.78</v>
          </cell>
        </row>
        <row r="2066">
          <cell r="A2066" t="str">
            <v>GLFIB</v>
          </cell>
          <cell r="C2066" t="str">
            <v>417214</v>
          </cell>
          <cell r="E2066">
            <v>901.15</v>
          </cell>
        </row>
        <row r="2067">
          <cell r="A2067" t="str">
            <v>GLFIB</v>
          </cell>
          <cell r="C2067" t="str">
            <v>417310</v>
          </cell>
          <cell r="E2067">
            <v>729904.14</v>
          </cell>
        </row>
        <row r="2068">
          <cell r="A2068" t="str">
            <v>GLFIB</v>
          </cell>
          <cell r="C2068" t="str">
            <v>417500</v>
          </cell>
          <cell r="E2068">
            <v>642419.96</v>
          </cell>
        </row>
        <row r="2069">
          <cell r="A2069" t="str">
            <v>GLFIB</v>
          </cell>
          <cell r="C2069" t="str">
            <v>417502</v>
          </cell>
          <cell r="E2069">
            <v>126.36</v>
          </cell>
        </row>
        <row r="2070">
          <cell r="A2070" t="str">
            <v>GLFIB</v>
          </cell>
          <cell r="C2070" t="str">
            <v>417503</v>
          </cell>
          <cell r="E2070">
            <v>10615.68</v>
          </cell>
        </row>
        <row r="2071">
          <cell r="A2071" t="str">
            <v>GLFIB</v>
          </cell>
          <cell r="C2071" t="str">
            <v>417523</v>
          </cell>
          <cell r="E2071">
            <v>68923.42</v>
          </cell>
        </row>
        <row r="2072">
          <cell r="A2072" t="str">
            <v>GLFIB</v>
          </cell>
          <cell r="C2072" t="str">
            <v>417530</v>
          </cell>
          <cell r="E2072">
            <v>15300.83</v>
          </cell>
        </row>
        <row r="2073">
          <cell r="A2073" t="str">
            <v>GLFIB</v>
          </cell>
          <cell r="C2073" t="str">
            <v>417540</v>
          </cell>
          <cell r="E2073">
            <v>8478</v>
          </cell>
        </row>
        <row r="2074">
          <cell r="A2074" t="str">
            <v>GLFIB</v>
          </cell>
          <cell r="C2074" t="str">
            <v>417541</v>
          </cell>
          <cell r="E2074">
            <v>87156.87</v>
          </cell>
        </row>
        <row r="2075">
          <cell r="A2075" t="str">
            <v>GLFIB</v>
          </cell>
          <cell r="C2075" t="str">
            <v>417542</v>
          </cell>
          <cell r="E2075">
            <v>1520.96</v>
          </cell>
        </row>
        <row r="2076">
          <cell r="A2076" t="str">
            <v>GLFIB</v>
          </cell>
          <cell r="C2076" t="str">
            <v>417543</v>
          </cell>
          <cell r="E2076">
            <v>3333</v>
          </cell>
        </row>
        <row r="2077">
          <cell r="A2077" t="str">
            <v>GLFIB</v>
          </cell>
          <cell r="C2077" t="str">
            <v>417545</v>
          </cell>
          <cell r="E2077">
            <v>19548</v>
          </cell>
        </row>
        <row r="2078">
          <cell r="A2078" t="str">
            <v>GLFIB</v>
          </cell>
          <cell r="C2078" t="str">
            <v>417547</v>
          </cell>
          <cell r="E2078">
            <v>376.08</v>
          </cell>
        </row>
        <row r="2079">
          <cell r="A2079" t="str">
            <v>GLFIB</v>
          </cell>
          <cell r="C2079" t="str">
            <v>417549</v>
          </cell>
          <cell r="E2079">
            <v>108862</v>
          </cell>
        </row>
        <row r="2080">
          <cell r="A2080" t="str">
            <v>GLFIB</v>
          </cell>
          <cell r="C2080" t="str">
            <v>417561</v>
          </cell>
          <cell r="E2080">
            <v>36974.17</v>
          </cell>
        </row>
        <row r="2081">
          <cell r="A2081" t="str">
            <v>GLFIB</v>
          </cell>
          <cell r="C2081" t="str">
            <v>417600</v>
          </cell>
          <cell r="E2081">
            <v>144983.04999999999</v>
          </cell>
        </row>
        <row r="2082">
          <cell r="A2082" t="str">
            <v>GLFIB</v>
          </cell>
          <cell r="C2082" t="str">
            <v>417700</v>
          </cell>
          <cell r="E2082">
            <v>2390.8200000000002</v>
          </cell>
        </row>
        <row r="2083">
          <cell r="A2083" t="str">
            <v>GLFIB</v>
          </cell>
          <cell r="C2083" t="str">
            <v>417889</v>
          </cell>
          <cell r="E2083">
            <v>752140.22</v>
          </cell>
        </row>
        <row r="2084">
          <cell r="A2084" t="str">
            <v>GLFIB</v>
          </cell>
          <cell r="C2084" t="str">
            <v>417900</v>
          </cell>
          <cell r="E2084">
            <v>335810.06</v>
          </cell>
        </row>
        <row r="2085">
          <cell r="A2085" t="str">
            <v>GLFIB</v>
          </cell>
          <cell r="C2085" t="str">
            <v>419802</v>
          </cell>
          <cell r="E2085">
            <v>-184894.73</v>
          </cell>
        </row>
        <row r="2086">
          <cell r="A2086" t="str">
            <v>GLFIB</v>
          </cell>
          <cell r="C2086" t="str">
            <v>421110</v>
          </cell>
          <cell r="E2086">
            <v>-348841.19</v>
          </cell>
        </row>
        <row r="2087">
          <cell r="A2087" t="str">
            <v>GLFIB</v>
          </cell>
          <cell r="C2087" t="str">
            <v>421210</v>
          </cell>
          <cell r="E2087">
            <v>419533.33</v>
          </cell>
        </row>
        <row r="2088">
          <cell r="A2088" t="str">
            <v>GLFIB</v>
          </cell>
          <cell r="C2088" t="str">
            <v>570517</v>
          </cell>
          <cell r="E2088">
            <v>650.88</v>
          </cell>
        </row>
        <row r="2089">
          <cell r="A2089" t="str">
            <v>GLFIB</v>
          </cell>
          <cell r="C2089" t="str">
            <v>805200</v>
          </cell>
          <cell r="E2089">
            <v>0</v>
          </cell>
        </row>
        <row r="2090">
          <cell r="A2090" t="str">
            <v>GLFIB</v>
          </cell>
          <cell r="C2090" t="str">
            <v>805300</v>
          </cell>
          <cell r="E2090">
            <v>0</v>
          </cell>
        </row>
        <row r="2091">
          <cell r="A2091" t="str">
            <v>GLFIB</v>
          </cell>
          <cell r="C2091" t="str">
            <v>805400</v>
          </cell>
          <cell r="E2091">
            <v>0</v>
          </cell>
        </row>
        <row r="2092">
          <cell r="A2092" t="str">
            <v>GLFIB</v>
          </cell>
          <cell r="C2092" t="str">
            <v>923509</v>
          </cell>
          <cell r="E2092">
            <v>0</v>
          </cell>
        </row>
        <row r="2093">
          <cell r="A2093" t="str">
            <v>GLFIB</v>
          </cell>
          <cell r="C2093" t="str">
            <v>926214</v>
          </cell>
          <cell r="E2093">
            <v>0</v>
          </cell>
        </row>
        <row r="2094">
          <cell r="A2094" t="str">
            <v>GLGAS</v>
          </cell>
          <cell r="C2094" t="str">
            <v>100000</v>
          </cell>
          <cell r="E2094">
            <v>0</v>
          </cell>
        </row>
        <row r="2095">
          <cell r="A2095" t="str">
            <v>GLGAS</v>
          </cell>
          <cell r="C2095" t="str">
            <v>100008</v>
          </cell>
          <cell r="E2095">
            <v>0</v>
          </cell>
        </row>
        <row r="2096">
          <cell r="A2096" t="str">
            <v>GLGAS</v>
          </cell>
          <cell r="C2096" t="str">
            <v>100050</v>
          </cell>
          <cell r="E2096">
            <v>0</v>
          </cell>
        </row>
        <row r="2097">
          <cell r="A2097" t="str">
            <v>GLGAS</v>
          </cell>
          <cell r="C2097" t="str">
            <v>100060</v>
          </cell>
          <cell r="E2097">
            <v>0</v>
          </cell>
        </row>
        <row r="2098">
          <cell r="A2098" t="str">
            <v>GLGAS</v>
          </cell>
          <cell r="C2098" t="str">
            <v>100070</v>
          </cell>
          <cell r="E2098">
            <v>0</v>
          </cell>
        </row>
        <row r="2099">
          <cell r="A2099" t="str">
            <v>GLGAS</v>
          </cell>
          <cell r="C2099" t="str">
            <v>100080</v>
          </cell>
          <cell r="E2099">
            <v>0</v>
          </cell>
        </row>
        <row r="2100">
          <cell r="A2100" t="str">
            <v>GLGAS</v>
          </cell>
          <cell r="C2100" t="str">
            <v>101000</v>
          </cell>
          <cell r="E2100">
            <v>86077282.189999998</v>
          </cell>
        </row>
        <row r="2101">
          <cell r="A2101" t="str">
            <v>GLGAS</v>
          </cell>
          <cell r="C2101" t="str">
            <v>101100</v>
          </cell>
          <cell r="E2101">
            <v>0</v>
          </cell>
        </row>
        <row r="2102">
          <cell r="A2102" t="str">
            <v>GLGAS</v>
          </cell>
          <cell r="C2102" t="str">
            <v>106200</v>
          </cell>
          <cell r="E2102">
            <v>3545640.61</v>
          </cell>
        </row>
        <row r="2103">
          <cell r="A2103" t="str">
            <v>GLGAS</v>
          </cell>
          <cell r="C2103" t="str">
            <v>107000</v>
          </cell>
          <cell r="E2103">
            <v>667687.79</v>
          </cell>
        </row>
        <row r="2104">
          <cell r="A2104" t="str">
            <v>GLGAS</v>
          </cell>
          <cell r="C2104" t="str">
            <v>108000</v>
          </cell>
          <cell r="E2104">
            <v>-53111672.049999997</v>
          </cell>
        </row>
        <row r="2105">
          <cell r="A2105" t="str">
            <v>GLGAS</v>
          </cell>
          <cell r="C2105" t="str">
            <v>108001</v>
          </cell>
          <cell r="E2105">
            <v>287685.3</v>
          </cell>
        </row>
        <row r="2106">
          <cell r="A2106" t="str">
            <v>GLGAS</v>
          </cell>
          <cell r="C2106" t="str">
            <v>108099</v>
          </cell>
          <cell r="E2106">
            <v>30495727.390000001</v>
          </cell>
        </row>
        <row r="2107">
          <cell r="A2107" t="str">
            <v>GLGAS</v>
          </cell>
          <cell r="C2107" t="str">
            <v>108150</v>
          </cell>
          <cell r="E2107">
            <v>-3353.26</v>
          </cell>
        </row>
        <row r="2108">
          <cell r="A2108" t="str">
            <v>GLGAS</v>
          </cell>
          <cell r="C2108" t="str">
            <v>111000</v>
          </cell>
          <cell r="E2108">
            <v>-720243.76</v>
          </cell>
        </row>
        <row r="2109">
          <cell r="A2109" t="str">
            <v>GLGAS</v>
          </cell>
          <cell r="C2109" t="str">
            <v>111112</v>
          </cell>
          <cell r="E2109">
            <v>0</v>
          </cell>
        </row>
        <row r="2110">
          <cell r="A2110" t="str">
            <v>GLGAS</v>
          </cell>
          <cell r="C2110" t="str">
            <v>111113</v>
          </cell>
          <cell r="E2110">
            <v>0</v>
          </cell>
        </row>
        <row r="2111">
          <cell r="A2111" t="str">
            <v>GLGAS</v>
          </cell>
          <cell r="C2111" t="str">
            <v>111114</v>
          </cell>
          <cell r="E2111">
            <v>0</v>
          </cell>
        </row>
        <row r="2112">
          <cell r="A2112" t="str">
            <v>GLGAS</v>
          </cell>
          <cell r="C2112" t="str">
            <v>111121</v>
          </cell>
          <cell r="E2112">
            <v>0</v>
          </cell>
        </row>
        <row r="2113">
          <cell r="A2113" t="str">
            <v>GLGAS</v>
          </cell>
          <cell r="C2113" t="str">
            <v>131212</v>
          </cell>
          <cell r="E2113">
            <v>0</v>
          </cell>
        </row>
        <row r="2114">
          <cell r="A2114" t="str">
            <v>GLGAS</v>
          </cell>
          <cell r="C2114" t="str">
            <v>131213</v>
          </cell>
          <cell r="E2114">
            <v>0</v>
          </cell>
        </row>
        <row r="2115">
          <cell r="A2115" t="str">
            <v>GLGAS</v>
          </cell>
          <cell r="C2115" t="str">
            <v>135261</v>
          </cell>
          <cell r="E2115">
            <v>0</v>
          </cell>
        </row>
        <row r="2116">
          <cell r="A2116" t="str">
            <v>GLGAS</v>
          </cell>
          <cell r="C2116" t="str">
            <v>135262</v>
          </cell>
          <cell r="E2116">
            <v>0</v>
          </cell>
        </row>
        <row r="2117">
          <cell r="A2117" t="str">
            <v>GLGAS</v>
          </cell>
          <cell r="C2117" t="str">
            <v>141000</v>
          </cell>
          <cell r="E2117">
            <v>0</v>
          </cell>
        </row>
        <row r="2118">
          <cell r="A2118" t="str">
            <v>GLGAS</v>
          </cell>
          <cell r="C2118" t="str">
            <v>142203</v>
          </cell>
          <cell r="E2118">
            <v>-0.2</v>
          </cell>
        </row>
        <row r="2119">
          <cell r="A2119" t="str">
            <v>GLGAS</v>
          </cell>
          <cell r="C2119" t="str">
            <v>142300</v>
          </cell>
          <cell r="E2119">
            <v>2857467.82</v>
          </cell>
        </row>
        <row r="2120">
          <cell r="A2120" t="str">
            <v>GLGAS</v>
          </cell>
          <cell r="C2120" t="str">
            <v>142301</v>
          </cell>
          <cell r="E2120">
            <v>434084.28</v>
          </cell>
        </row>
        <row r="2121">
          <cell r="A2121" t="str">
            <v>GLGAS</v>
          </cell>
          <cell r="C2121" t="str">
            <v>142303</v>
          </cell>
          <cell r="E2121">
            <v>33732.160000000003</v>
          </cell>
        </row>
        <row r="2122">
          <cell r="A2122" t="str">
            <v>GLGAS</v>
          </cell>
          <cell r="C2122" t="str">
            <v>142308</v>
          </cell>
          <cell r="E2122">
            <v>0</v>
          </cell>
        </row>
        <row r="2123">
          <cell r="A2123" t="str">
            <v>GLGAS</v>
          </cell>
          <cell r="C2123" t="str">
            <v>142399</v>
          </cell>
          <cell r="E2123">
            <v>-877.56</v>
          </cell>
        </row>
        <row r="2124">
          <cell r="A2124" t="str">
            <v>GLGAS</v>
          </cell>
          <cell r="C2124" t="str">
            <v>143028</v>
          </cell>
          <cell r="E2124">
            <v>0</v>
          </cell>
        </row>
        <row r="2125">
          <cell r="A2125" t="str">
            <v>GLGAS</v>
          </cell>
          <cell r="C2125" t="str">
            <v>143100</v>
          </cell>
          <cell r="E2125">
            <v>0</v>
          </cell>
        </row>
        <row r="2126">
          <cell r="A2126" t="str">
            <v>GLGAS</v>
          </cell>
          <cell r="C2126" t="str">
            <v>143102</v>
          </cell>
          <cell r="E2126">
            <v>4573</v>
          </cell>
        </row>
        <row r="2127">
          <cell r="A2127" t="str">
            <v>GLGAS</v>
          </cell>
          <cell r="C2127" t="str">
            <v>143103</v>
          </cell>
          <cell r="E2127">
            <v>1170.44</v>
          </cell>
        </row>
        <row r="2128">
          <cell r="A2128" t="str">
            <v>GLGAS</v>
          </cell>
          <cell r="C2128" t="str">
            <v>143105</v>
          </cell>
          <cell r="E2128">
            <v>0</v>
          </cell>
        </row>
        <row r="2129">
          <cell r="A2129" t="str">
            <v>GLGAS</v>
          </cell>
          <cell r="C2129" t="str">
            <v>143110</v>
          </cell>
          <cell r="E2129">
            <v>0</v>
          </cell>
        </row>
        <row r="2130">
          <cell r="A2130" t="str">
            <v>GLGAS</v>
          </cell>
          <cell r="C2130" t="str">
            <v>143201</v>
          </cell>
          <cell r="E2130">
            <v>0</v>
          </cell>
        </row>
        <row r="2131">
          <cell r="A2131" t="str">
            <v>GLGAS</v>
          </cell>
          <cell r="C2131" t="str">
            <v>143203</v>
          </cell>
          <cell r="E2131">
            <v>0</v>
          </cell>
        </row>
        <row r="2132">
          <cell r="A2132" t="str">
            <v>GLGAS</v>
          </cell>
          <cell r="C2132" t="str">
            <v>143995</v>
          </cell>
          <cell r="E2132">
            <v>0</v>
          </cell>
        </row>
        <row r="2133">
          <cell r="A2133" t="str">
            <v>GLGAS</v>
          </cell>
          <cell r="C2133" t="str">
            <v>143999</v>
          </cell>
          <cell r="E2133">
            <v>0</v>
          </cell>
        </row>
        <row r="2134">
          <cell r="A2134" t="str">
            <v>GLGAS</v>
          </cell>
          <cell r="C2134" t="str">
            <v>144400</v>
          </cell>
          <cell r="E2134">
            <v>0</v>
          </cell>
        </row>
        <row r="2135">
          <cell r="A2135" t="str">
            <v>GLGAS</v>
          </cell>
          <cell r="C2135" t="str">
            <v>144500</v>
          </cell>
          <cell r="E2135">
            <v>-179725</v>
          </cell>
        </row>
        <row r="2136">
          <cell r="A2136" t="str">
            <v>GLGAS</v>
          </cell>
          <cell r="C2136" t="str">
            <v>146100</v>
          </cell>
          <cell r="E2136">
            <v>0</v>
          </cell>
        </row>
        <row r="2137">
          <cell r="A2137" t="str">
            <v>GLGAS</v>
          </cell>
          <cell r="C2137" t="str">
            <v>146800</v>
          </cell>
          <cell r="E2137">
            <v>0</v>
          </cell>
        </row>
        <row r="2138">
          <cell r="A2138" t="str">
            <v>GLGAS</v>
          </cell>
          <cell r="C2138" t="str">
            <v>154801</v>
          </cell>
          <cell r="E2138">
            <v>412797.35</v>
          </cell>
        </row>
        <row r="2139">
          <cell r="A2139" t="str">
            <v>GLGAS</v>
          </cell>
          <cell r="C2139" t="str">
            <v>154802</v>
          </cell>
          <cell r="E2139">
            <v>0</v>
          </cell>
        </row>
        <row r="2140">
          <cell r="A2140" t="str">
            <v>GLGAS</v>
          </cell>
          <cell r="C2140" t="str">
            <v>154803</v>
          </cell>
          <cell r="E2140">
            <v>0</v>
          </cell>
        </row>
        <row r="2141">
          <cell r="A2141" t="str">
            <v>GLGAS</v>
          </cell>
          <cell r="C2141" t="str">
            <v>163011</v>
          </cell>
          <cell r="E2141">
            <v>0</v>
          </cell>
        </row>
        <row r="2142">
          <cell r="A2142" t="str">
            <v>GLGAS</v>
          </cell>
          <cell r="C2142" t="str">
            <v>163025</v>
          </cell>
          <cell r="E2142">
            <v>0</v>
          </cell>
        </row>
        <row r="2143">
          <cell r="A2143" t="str">
            <v>GLGAS</v>
          </cell>
          <cell r="C2143" t="str">
            <v>163081</v>
          </cell>
          <cell r="E2143">
            <v>0</v>
          </cell>
        </row>
        <row r="2144">
          <cell r="A2144" t="str">
            <v>GLGAS</v>
          </cell>
          <cell r="C2144" t="str">
            <v>163100</v>
          </cell>
          <cell r="E2144">
            <v>0</v>
          </cell>
        </row>
        <row r="2145">
          <cell r="A2145" t="str">
            <v>GLGAS</v>
          </cell>
          <cell r="C2145" t="str">
            <v>163801</v>
          </cell>
          <cell r="E2145">
            <v>0</v>
          </cell>
        </row>
        <row r="2146">
          <cell r="A2146" t="str">
            <v>GLGAS</v>
          </cell>
          <cell r="C2146" t="str">
            <v>163802</v>
          </cell>
          <cell r="E2146">
            <v>11.52</v>
          </cell>
        </row>
        <row r="2147">
          <cell r="A2147" t="str">
            <v>GLGAS</v>
          </cell>
          <cell r="C2147" t="str">
            <v>163996</v>
          </cell>
          <cell r="E2147">
            <v>-6857.52</v>
          </cell>
        </row>
        <row r="2148">
          <cell r="A2148" t="str">
            <v>GLGAS</v>
          </cell>
          <cell r="C2148" t="str">
            <v>163999</v>
          </cell>
          <cell r="E2148">
            <v>0</v>
          </cell>
        </row>
        <row r="2149">
          <cell r="A2149" t="str">
            <v>GLGAS</v>
          </cell>
          <cell r="C2149" t="str">
            <v>164100</v>
          </cell>
          <cell r="E2149">
            <v>-491046.82</v>
          </cell>
        </row>
        <row r="2150">
          <cell r="A2150" t="str">
            <v>GLGAS</v>
          </cell>
          <cell r="C2150" t="str">
            <v>164106</v>
          </cell>
          <cell r="E2150">
            <v>-418923.45</v>
          </cell>
        </row>
        <row r="2151">
          <cell r="A2151" t="str">
            <v>GLGAS</v>
          </cell>
          <cell r="C2151" t="str">
            <v>164107</v>
          </cell>
          <cell r="E2151">
            <v>-271099.52000000002</v>
          </cell>
        </row>
        <row r="2152">
          <cell r="A2152" t="str">
            <v>GLGAS</v>
          </cell>
          <cell r="C2152" t="str">
            <v>164110</v>
          </cell>
          <cell r="E2152">
            <v>1909967.84</v>
          </cell>
        </row>
        <row r="2153">
          <cell r="A2153" t="str">
            <v>GLGAS</v>
          </cell>
          <cell r="C2153" t="str">
            <v>164120</v>
          </cell>
          <cell r="E2153">
            <v>1632165.02</v>
          </cell>
        </row>
        <row r="2154">
          <cell r="A2154" t="str">
            <v>GLGAS</v>
          </cell>
          <cell r="C2154" t="str">
            <v>164130</v>
          </cell>
          <cell r="E2154">
            <v>912753.42</v>
          </cell>
        </row>
        <row r="2155">
          <cell r="A2155" t="str">
            <v>GLGAS</v>
          </cell>
          <cell r="C2155" t="str">
            <v>165100</v>
          </cell>
          <cell r="E2155">
            <v>112407.3</v>
          </cell>
        </row>
        <row r="2156">
          <cell r="A2156" t="str">
            <v>GLGAS</v>
          </cell>
          <cell r="C2156" t="str">
            <v>165300</v>
          </cell>
          <cell r="E2156">
            <v>0</v>
          </cell>
        </row>
        <row r="2157">
          <cell r="A2157" t="str">
            <v>GLGAS</v>
          </cell>
          <cell r="C2157" t="str">
            <v>171000</v>
          </cell>
          <cell r="E2157">
            <v>0</v>
          </cell>
        </row>
        <row r="2158">
          <cell r="A2158" t="str">
            <v>GLGAS</v>
          </cell>
          <cell r="C2158" t="str">
            <v>173200</v>
          </cell>
          <cell r="E2158">
            <v>4992195.16</v>
          </cell>
        </row>
        <row r="2159">
          <cell r="A2159" t="str">
            <v>GLGAS</v>
          </cell>
          <cell r="C2159" t="str">
            <v>174005</v>
          </cell>
          <cell r="E2159">
            <v>0</v>
          </cell>
        </row>
        <row r="2160">
          <cell r="A2160" t="str">
            <v>GLGAS</v>
          </cell>
          <cell r="C2160" t="str">
            <v>174007</v>
          </cell>
          <cell r="E2160">
            <v>0</v>
          </cell>
        </row>
        <row r="2161">
          <cell r="A2161" t="str">
            <v>GLGAS</v>
          </cell>
          <cell r="C2161" t="str">
            <v>175100</v>
          </cell>
          <cell r="E2161">
            <v>20060</v>
          </cell>
        </row>
        <row r="2162">
          <cell r="A2162" t="str">
            <v>GLGAS</v>
          </cell>
          <cell r="C2162" t="str">
            <v>175500</v>
          </cell>
          <cell r="E2162">
            <v>0</v>
          </cell>
        </row>
        <row r="2163">
          <cell r="A2163" t="str">
            <v>GLGAS</v>
          </cell>
          <cell r="C2163" t="str">
            <v>181301</v>
          </cell>
          <cell r="E2163">
            <v>462451.72</v>
          </cell>
        </row>
        <row r="2164">
          <cell r="A2164" t="str">
            <v>GLGAS</v>
          </cell>
          <cell r="C2164" t="str">
            <v>182301</v>
          </cell>
          <cell r="E2164">
            <v>260000</v>
          </cell>
        </row>
        <row r="2165">
          <cell r="A2165" t="str">
            <v>GLGAS</v>
          </cell>
          <cell r="C2165" t="str">
            <v>182302</v>
          </cell>
          <cell r="E2165">
            <v>0</v>
          </cell>
        </row>
        <row r="2166">
          <cell r="A2166" t="str">
            <v>GLGAS</v>
          </cell>
          <cell r="C2166" t="str">
            <v>182305</v>
          </cell>
          <cell r="E2166">
            <v>28568.75</v>
          </cell>
        </row>
        <row r="2167">
          <cell r="A2167" t="str">
            <v>GLGAS</v>
          </cell>
          <cell r="C2167" t="str">
            <v>182306</v>
          </cell>
          <cell r="E2167">
            <v>6881045</v>
          </cell>
        </row>
        <row r="2168">
          <cell r="A2168" t="str">
            <v>GLGAS</v>
          </cell>
          <cell r="C2168" t="str">
            <v>182307</v>
          </cell>
          <cell r="E2168">
            <v>0</v>
          </cell>
        </row>
        <row r="2169">
          <cell r="A2169" t="str">
            <v>GLGAS</v>
          </cell>
          <cell r="C2169" t="str">
            <v>182319</v>
          </cell>
          <cell r="E2169">
            <v>43074.64</v>
          </cell>
        </row>
        <row r="2170">
          <cell r="A2170" t="str">
            <v>GLGAS</v>
          </cell>
          <cell r="C2170" t="str">
            <v>182326</v>
          </cell>
          <cell r="E2170">
            <v>531238.43000000005</v>
          </cell>
        </row>
        <row r="2171">
          <cell r="A2171" t="str">
            <v>GLGAS</v>
          </cell>
          <cell r="C2171" t="str">
            <v>182327</v>
          </cell>
          <cell r="E2171">
            <v>0</v>
          </cell>
        </row>
        <row r="2172">
          <cell r="A2172" t="str">
            <v>GLGAS</v>
          </cell>
          <cell r="C2172" t="str">
            <v>182328</v>
          </cell>
          <cell r="E2172">
            <v>136473.28</v>
          </cell>
        </row>
        <row r="2173">
          <cell r="A2173" t="str">
            <v>GLGAS</v>
          </cell>
          <cell r="C2173" t="str">
            <v>182329</v>
          </cell>
          <cell r="E2173">
            <v>0</v>
          </cell>
        </row>
        <row r="2174">
          <cell r="A2174" t="str">
            <v>GLGAS</v>
          </cell>
          <cell r="C2174" t="str">
            <v>182353</v>
          </cell>
          <cell r="E2174">
            <v>3604197</v>
          </cell>
        </row>
        <row r="2175">
          <cell r="A2175" t="str">
            <v>GLGAS</v>
          </cell>
          <cell r="C2175" t="str">
            <v>182356</v>
          </cell>
          <cell r="E2175">
            <v>-542766</v>
          </cell>
        </row>
        <row r="2176">
          <cell r="A2176" t="str">
            <v>GLGAS</v>
          </cell>
          <cell r="C2176" t="str">
            <v>182357</v>
          </cell>
          <cell r="E2176">
            <v>0</v>
          </cell>
        </row>
        <row r="2177">
          <cell r="A2177" t="str">
            <v>GLGAS</v>
          </cell>
          <cell r="C2177" t="str">
            <v>182398</v>
          </cell>
          <cell r="E2177">
            <v>-721538.28</v>
          </cell>
        </row>
        <row r="2178">
          <cell r="A2178" t="str">
            <v>GLGAS</v>
          </cell>
          <cell r="C2178" t="str">
            <v>182399</v>
          </cell>
          <cell r="E2178">
            <v>721538.28</v>
          </cell>
        </row>
        <row r="2179">
          <cell r="A2179" t="str">
            <v>GLGAS</v>
          </cell>
          <cell r="C2179" t="str">
            <v>183000</v>
          </cell>
          <cell r="E2179">
            <v>0</v>
          </cell>
        </row>
        <row r="2180">
          <cell r="A2180" t="str">
            <v>GLGAS</v>
          </cell>
          <cell r="C2180" t="str">
            <v>184013</v>
          </cell>
          <cell r="E2180">
            <v>0</v>
          </cell>
        </row>
        <row r="2181">
          <cell r="A2181" t="str">
            <v>GLGAS</v>
          </cell>
          <cell r="C2181" t="str">
            <v>184016</v>
          </cell>
          <cell r="E2181">
            <v>0</v>
          </cell>
        </row>
        <row r="2182">
          <cell r="A2182" t="str">
            <v>GLGAS</v>
          </cell>
          <cell r="C2182" t="str">
            <v>184017</v>
          </cell>
          <cell r="E2182">
            <v>0</v>
          </cell>
        </row>
        <row r="2183">
          <cell r="A2183" t="str">
            <v>GLGAS</v>
          </cell>
          <cell r="C2183" t="str">
            <v>184305</v>
          </cell>
          <cell r="E2183">
            <v>0</v>
          </cell>
        </row>
        <row r="2184">
          <cell r="A2184" t="str">
            <v>GLGAS</v>
          </cell>
          <cell r="C2184" t="str">
            <v>184311</v>
          </cell>
          <cell r="E2184">
            <v>142</v>
          </cell>
        </row>
        <row r="2185">
          <cell r="A2185" t="str">
            <v>GLGAS</v>
          </cell>
          <cell r="C2185" t="str">
            <v>184312</v>
          </cell>
          <cell r="E2185">
            <v>0</v>
          </cell>
        </row>
        <row r="2186">
          <cell r="A2186" t="str">
            <v>GLGAS</v>
          </cell>
          <cell r="C2186" t="str">
            <v>184314</v>
          </cell>
          <cell r="E2186">
            <v>362.54</v>
          </cell>
        </row>
        <row r="2187">
          <cell r="A2187" t="str">
            <v>GLGAS</v>
          </cell>
          <cell r="C2187" t="str">
            <v>184342</v>
          </cell>
          <cell r="E2187">
            <v>0</v>
          </cell>
        </row>
        <row r="2188">
          <cell r="A2188" t="str">
            <v>GLGAS</v>
          </cell>
          <cell r="C2188" t="str">
            <v>184345</v>
          </cell>
          <cell r="E2188">
            <v>0</v>
          </cell>
        </row>
        <row r="2189">
          <cell r="A2189" t="str">
            <v>GLGAS</v>
          </cell>
          <cell r="C2189" t="str">
            <v>184392</v>
          </cell>
          <cell r="E2189">
            <v>0</v>
          </cell>
        </row>
        <row r="2190">
          <cell r="A2190" t="str">
            <v>GLGAS</v>
          </cell>
          <cell r="C2190" t="str">
            <v>184396</v>
          </cell>
          <cell r="E2190">
            <v>0</v>
          </cell>
        </row>
        <row r="2191">
          <cell r="A2191" t="str">
            <v>GLGAS</v>
          </cell>
          <cell r="C2191" t="str">
            <v>184413</v>
          </cell>
          <cell r="E2191">
            <v>-15095</v>
          </cell>
        </row>
        <row r="2192">
          <cell r="A2192" t="str">
            <v>GLGAS</v>
          </cell>
          <cell r="C2192" t="str">
            <v>184415</v>
          </cell>
          <cell r="E2192">
            <v>0</v>
          </cell>
        </row>
        <row r="2193">
          <cell r="A2193" t="str">
            <v>GLGAS</v>
          </cell>
          <cell r="C2193" t="str">
            <v>184416</v>
          </cell>
          <cell r="E2193">
            <v>0</v>
          </cell>
        </row>
        <row r="2194">
          <cell r="A2194" t="str">
            <v>GLGAS</v>
          </cell>
          <cell r="C2194" t="str">
            <v>184420</v>
          </cell>
          <cell r="E2194">
            <v>0</v>
          </cell>
        </row>
        <row r="2195">
          <cell r="A2195" t="str">
            <v>GLGAS</v>
          </cell>
          <cell r="C2195" t="str">
            <v>184421</v>
          </cell>
          <cell r="E2195">
            <v>0</v>
          </cell>
        </row>
        <row r="2196">
          <cell r="A2196" t="str">
            <v>GLGAS</v>
          </cell>
          <cell r="C2196" t="str">
            <v>184490</v>
          </cell>
          <cell r="E2196">
            <v>0</v>
          </cell>
        </row>
        <row r="2197">
          <cell r="A2197" t="str">
            <v>GLGAS</v>
          </cell>
          <cell r="C2197" t="str">
            <v>184491</v>
          </cell>
          <cell r="E2197">
            <v>0</v>
          </cell>
        </row>
        <row r="2198">
          <cell r="A2198" t="str">
            <v>GLGAS</v>
          </cell>
          <cell r="C2198" t="str">
            <v>184492</v>
          </cell>
          <cell r="E2198">
            <v>0</v>
          </cell>
        </row>
        <row r="2199">
          <cell r="A2199" t="str">
            <v>GLGAS</v>
          </cell>
          <cell r="C2199" t="str">
            <v>184620</v>
          </cell>
          <cell r="E2199">
            <v>0</v>
          </cell>
        </row>
        <row r="2200">
          <cell r="A2200" t="str">
            <v>GLGAS</v>
          </cell>
          <cell r="C2200" t="str">
            <v>184891</v>
          </cell>
          <cell r="E2200">
            <v>0</v>
          </cell>
        </row>
        <row r="2201">
          <cell r="A2201" t="str">
            <v>GLGAS</v>
          </cell>
          <cell r="C2201" t="str">
            <v>184915</v>
          </cell>
          <cell r="E2201">
            <v>0</v>
          </cell>
        </row>
        <row r="2202">
          <cell r="A2202" t="str">
            <v>GLGAS</v>
          </cell>
          <cell r="C2202" t="str">
            <v>184999</v>
          </cell>
          <cell r="E2202">
            <v>0</v>
          </cell>
        </row>
        <row r="2203">
          <cell r="A2203" t="str">
            <v>GLGAS</v>
          </cell>
          <cell r="C2203" t="str">
            <v>186038</v>
          </cell>
          <cell r="E2203">
            <v>0</v>
          </cell>
        </row>
        <row r="2204">
          <cell r="A2204" t="str">
            <v>GLGAS</v>
          </cell>
          <cell r="C2204" t="str">
            <v>186600</v>
          </cell>
          <cell r="E2204">
            <v>39492327.100000001</v>
          </cell>
        </row>
        <row r="2205">
          <cell r="A2205" t="str">
            <v>GLGAS</v>
          </cell>
          <cell r="C2205" t="str">
            <v>186815</v>
          </cell>
          <cell r="E2205">
            <v>42006.29</v>
          </cell>
        </row>
        <row r="2206">
          <cell r="A2206" t="str">
            <v>GLGAS</v>
          </cell>
          <cell r="C2206" t="str">
            <v>186960</v>
          </cell>
          <cell r="E2206">
            <v>0</v>
          </cell>
        </row>
        <row r="2207">
          <cell r="A2207" t="str">
            <v>GLGAS</v>
          </cell>
          <cell r="C2207" t="str">
            <v>186976</v>
          </cell>
          <cell r="E2207">
            <v>808818</v>
          </cell>
        </row>
        <row r="2208">
          <cell r="A2208" t="str">
            <v>GLGAS</v>
          </cell>
          <cell r="C2208" t="str">
            <v>190117</v>
          </cell>
          <cell r="E2208">
            <v>-125142.96</v>
          </cell>
        </row>
        <row r="2209">
          <cell r="A2209" t="str">
            <v>GLGAS</v>
          </cell>
          <cell r="C2209" t="str">
            <v>190124</v>
          </cell>
          <cell r="E2209">
            <v>76490</v>
          </cell>
        </row>
        <row r="2210">
          <cell r="A2210" t="str">
            <v>GLGAS</v>
          </cell>
          <cell r="C2210" t="str">
            <v>190126</v>
          </cell>
          <cell r="E2210">
            <v>2737385</v>
          </cell>
        </row>
        <row r="2211">
          <cell r="A2211" t="str">
            <v>GLGAS</v>
          </cell>
          <cell r="C2211" t="str">
            <v>190320</v>
          </cell>
          <cell r="E2211">
            <v>957540</v>
          </cell>
        </row>
        <row r="2212">
          <cell r="A2212" t="str">
            <v>GLGAS</v>
          </cell>
          <cell r="C2212" t="str">
            <v>190331</v>
          </cell>
          <cell r="E2212">
            <v>129070</v>
          </cell>
        </row>
        <row r="2213">
          <cell r="A2213" t="str">
            <v>GLGAS</v>
          </cell>
          <cell r="C2213" t="str">
            <v>190340</v>
          </cell>
          <cell r="E2213">
            <v>7353.61</v>
          </cell>
        </row>
        <row r="2214">
          <cell r="A2214" t="str">
            <v>GLGAS</v>
          </cell>
          <cell r="C2214" t="str">
            <v>190356</v>
          </cell>
          <cell r="E2214">
            <v>1594541</v>
          </cell>
        </row>
        <row r="2215">
          <cell r="A2215" t="str">
            <v>GLGAS</v>
          </cell>
          <cell r="C2215" t="str">
            <v>191110</v>
          </cell>
          <cell r="E2215">
            <v>1476532.81</v>
          </cell>
        </row>
        <row r="2216">
          <cell r="A2216" t="str">
            <v>GLGAS</v>
          </cell>
          <cell r="C2216" t="str">
            <v>191120</v>
          </cell>
          <cell r="E2216">
            <v>580288.6</v>
          </cell>
        </row>
        <row r="2217">
          <cell r="A2217" t="str">
            <v>GLGAS</v>
          </cell>
          <cell r="C2217" t="str">
            <v>191130</v>
          </cell>
          <cell r="E2217">
            <v>195763.68</v>
          </cell>
        </row>
        <row r="2218">
          <cell r="A2218" t="str">
            <v>GLGAS</v>
          </cell>
          <cell r="C2218" t="str">
            <v>191310</v>
          </cell>
          <cell r="E2218">
            <v>-1891978.79</v>
          </cell>
        </row>
        <row r="2219">
          <cell r="A2219" t="str">
            <v>GLGAS</v>
          </cell>
          <cell r="C2219" t="str">
            <v>191320</v>
          </cell>
          <cell r="E2219">
            <v>-685428.15</v>
          </cell>
        </row>
        <row r="2220">
          <cell r="A2220" t="str">
            <v>GLGAS</v>
          </cell>
          <cell r="C2220" t="str">
            <v>191330</v>
          </cell>
          <cell r="E2220">
            <v>-296426.21000000002</v>
          </cell>
        </row>
        <row r="2221">
          <cell r="A2221" t="str">
            <v>GLGAS</v>
          </cell>
          <cell r="C2221" t="str">
            <v>191410</v>
          </cell>
          <cell r="E2221">
            <v>933716.87</v>
          </cell>
        </row>
        <row r="2222">
          <cell r="A2222" t="str">
            <v>GLGAS</v>
          </cell>
          <cell r="C2222" t="str">
            <v>191420</v>
          </cell>
          <cell r="E2222">
            <v>638556.07999999996</v>
          </cell>
        </row>
        <row r="2223">
          <cell r="A2223" t="str">
            <v>GLGAS</v>
          </cell>
          <cell r="C2223" t="str">
            <v>191430</v>
          </cell>
          <cell r="E2223">
            <v>-237106.91</v>
          </cell>
        </row>
        <row r="2224">
          <cell r="A2224" t="str">
            <v>GLGAS</v>
          </cell>
          <cell r="C2224" t="str">
            <v>191510</v>
          </cell>
          <cell r="E2224">
            <v>15030</v>
          </cell>
        </row>
        <row r="2225">
          <cell r="A2225" t="str">
            <v>GLGAS</v>
          </cell>
          <cell r="C2225" t="str">
            <v>191511</v>
          </cell>
          <cell r="E2225">
            <v>162049.75</v>
          </cell>
        </row>
        <row r="2226">
          <cell r="A2226" t="str">
            <v>GLGAS</v>
          </cell>
          <cell r="C2226" t="str">
            <v>191520</v>
          </cell>
          <cell r="E2226">
            <v>0</v>
          </cell>
        </row>
        <row r="2227">
          <cell r="A2227" t="str">
            <v>GLGAS</v>
          </cell>
          <cell r="C2227" t="str">
            <v>191530</v>
          </cell>
          <cell r="E2227">
            <v>0</v>
          </cell>
        </row>
        <row r="2228">
          <cell r="A2228" t="str">
            <v>GLGAS</v>
          </cell>
          <cell r="C2228" t="str">
            <v>191610</v>
          </cell>
          <cell r="E2228">
            <v>512189.85</v>
          </cell>
        </row>
        <row r="2229">
          <cell r="A2229" t="str">
            <v>GLGAS</v>
          </cell>
          <cell r="C2229" t="str">
            <v>191620</v>
          </cell>
          <cell r="E2229">
            <v>238038.91</v>
          </cell>
        </row>
        <row r="2230">
          <cell r="A2230" t="str">
            <v>GLGAS</v>
          </cell>
          <cell r="C2230" t="str">
            <v>191630</v>
          </cell>
          <cell r="E2230">
            <v>66748.490000000005</v>
          </cell>
        </row>
        <row r="2231">
          <cell r="A2231" t="str">
            <v>GLGAS</v>
          </cell>
          <cell r="C2231" t="str">
            <v>191810</v>
          </cell>
          <cell r="E2231">
            <v>5418.85</v>
          </cell>
        </row>
        <row r="2232">
          <cell r="A2232" t="str">
            <v>GLGAS</v>
          </cell>
          <cell r="C2232" t="str">
            <v>191820</v>
          </cell>
          <cell r="E2232">
            <v>3269.75</v>
          </cell>
        </row>
        <row r="2233">
          <cell r="A2233" t="str">
            <v>GLGAS</v>
          </cell>
          <cell r="C2233" t="str">
            <v>191830</v>
          </cell>
          <cell r="E2233">
            <v>-805.6</v>
          </cell>
        </row>
        <row r="2234">
          <cell r="A2234" t="str">
            <v>GLGAS</v>
          </cell>
          <cell r="C2234" t="str">
            <v>191910</v>
          </cell>
          <cell r="E2234">
            <v>28.37</v>
          </cell>
        </row>
        <row r="2235">
          <cell r="A2235" t="str">
            <v>GLGAS</v>
          </cell>
          <cell r="C2235" t="str">
            <v>191920</v>
          </cell>
          <cell r="E2235">
            <v>0</v>
          </cell>
        </row>
        <row r="2236">
          <cell r="A2236" t="str">
            <v>GLGAS</v>
          </cell>
          <cell r="C2236" t="str">
            <v>191999</v>
          </cell>
          <cell r="E2236">
            <v>0</v>
          </cell>
        </row>
        <row r="2237">
          <cell r="A2237" t="str">
            <v>GLGAS</v>
          </cell>
          <cell r="C2237" t="str">
            <v>201800</v>
          </cell>
          <cell r="E2237">
            <v>-1000</v>
          </cell>
        </row>
        <row r="2238">
          <cell r="A2238" t="str">
            <v>GLGAS</v>
          </cell>
          <cell r="C2238" t="str">
            <v>211800</v>
          </cell>
          <cell r="E2238">
            <v>-26150905.699999999</v>
          </cell>
        </row>
        <row r="2239">
          <cell r="A2239" t="str">
            <v>GLGAS</v>
          </cell>
          <cell r="C2239" t="str">
            <v>212100</v>
          </cell>
          <cell r="E2239">
            <v>0</v>
          </cell>
        </row>
        <row r="2240">
          <cell r="A2240" t="str">
            <v>GLGAS</v>
          </cell>
          <cell r="C2240" t="str">
            <v>216000</v>
          </cell>
          <cell r="E2240">
            <v>-2616880.98</v>
          </cell>
        </row>
        <row r="2241">
          <cell r="A2241" t="str">
            <v>GLGAS</v>
          </cell>
          <cell r="C2241" t="str">
            <v>220010</v>
          </cell>
          <cell r="E2241">
            <v>0</v>
          </cell>
        </row>
        <row r="2242">
          <cell r="A2242" t="str">
            <v>GLGAS</v>
          </cell>
          <cell r="C2242" t="str">
            <v>221800</v>
          </cell>
          <cell r="E2242">
            <v>-55000000</v>
          </cell>
        </row>
        <row r="2243">
          <cell r="A2243" t="str">
            <v>GLGAS</v>
          </cell>
          <cell r="C2243" t="str">
            <v>223801</v>
          </cell>
          <cell r="E2243">
            <v>-2464696</v>
          </cell>
        </row>
        <row r="2244">
          <cell r="A2244" t="str">
            <v>GLGAS</v>
          </cell>
          <cell r="C2244" t="str">
            <v>228210</v>
          </cell>
          <cell r="E2244">
            <v>0</v>
          </cell>
        </row>
        <row r="2245">
          <cell r="A2245" t="str">
            <v>GLGAS</v>
          </cell>
          <cell r="C2245" t="str">
            <v>228220</v>
          </cell>
          <cell r="E2245">
            <v>8.7799999999999994</v>
          </cell>
        </row>
        <row r="2246">
          <cell r="A2246" t="str">
            <v>GLGAS</v>
          </cell>
          <cell r="C2246" t="str">
            <v>228230</v>
          </cell>
          <cell r="E2246">
            <v>0</v>
          </cell>
        </row>
        <row r="2247">
          <cell r="A2247" t="str">
            <v>GLGAS</v>
          </cell>
          <cell r="C2247" t="str">
            <v>228310</v>
          </cell>
          <cell r="E2247">
            <v>0</v>
          </cell>
        </row>
        <row r="2248">
          <cell r="A2248" t="str">
            <v>GLGAS</v>
          </cell>
          <cell r="C2248" t="str">
            <v>228319</v>
          </cell>
          <cell r="E2248">
            <v>-5410010.5</v>
          </cell>
        </row>
        <row r="2249">
          <cell r="A2249" t="str">
            <v>GLGAS</v>
          </cell>
          <cell r="C2249" t="str">
            <v>229001</v>
          </cell>
          <cell r="E2249">
            <v>0</v>
          </cell>
        </row>
        <row r="2250">
          <cell r="A2250" t="str">
            <v>GLGAS</v>
          </cell>
          <cell r="C2250" t="str">
            <v>230304</v>
          </cell>
          <cell r="E2250">
            <v>-29394.49</v>
          </cell>
        </row>
        <row r="2251">
          <cell r="A2251" t="str">
            <v>GLGAS</v>
          </cell>
          <cell r="C2251" t="str">
            <v>231100</v>
          </cell>
          <cell r="E2251">
            <v>0</v>
          </cell>
        </row>
        <row r="2252">
          <cell r="A2252" t="str">
            <v>GLGAS</v>
          </cell>
          <cell r="C2252" t="str">
            <v>232006</v>
          </cell>
          <cell r="E2252">
            <v>-1398839.94</v>
          </cell>
        </row>
        <row r="2253">
          <cell r="A2253" t="str">
            <v>GLGAS</v>
          </cell>
          <cell r="C2253" t="str">
            <v>232007</v>
          </cell>
          <cell r="E2253">
            <v>0</v>
          </cell>
        </row>
        <row r="2254">
          <cell r="A2254" t="str">
            <v>GLGAS</v>
          </cell>
          <cell r="C2254" t="str">
            <v>232010</v>
          </cell>
          <cell r="E2254">
            <v>0</v>
          </cell>
        </row>
        <row r="2255">
          <cell r="A2255" t="str">
            <v>GLGAS</v>
          </cell>
          <cell r="C2255" t="str">
            <v>232030</v>
          </cell>
          <cell r="E2255">
            <v>0</v>
          </cell>
        </row>
        <row r="2256">
          <cell r="A2256" t="str">
            <v>GLGAS</v>
          </cell>
          <cell r="C2256" t="str">
            <v>232110</v>
          </cell>
          <cell r="E2256">
            <v>-14990.73</v>
          </cell>
        </row>
        <row r="2257">
          <cell r="A2257" t="str">
            <v>GLGAS</v>
          </cell>
          <cell r="C2257" t="str">
            <v>232800</v>
          </cell>
          <cell r="E2257">
            <v>-50002.52</v>
          </cell>
        </row>
        <row r="2258">
          <cell r="A2258" t="str">
            <v>GLGAS</v>
          </cell>
          <cell r="C2258" t="str">
            <v>232801</v>
          </cell>
          <cell r="E2258">
            <v>0</v>
          </cell>
        </row>
        <row r="2259">
          <cell r="A2259" t="str">
            <v>GLGAS</v>
          </cell>
          <cell r="C2259" t="str">
            <v>232802</v>
          </cell>
          <cell r="E2259">
            <v>0</v>
          </cell>
        </row>
        <row r="2260">
          <cell r="A2260" t="str">
            <v>GLGAS</v>
          </cell>
          <cell r="C2260" t="str">
            <v>232804</v>
          </cell>
          <cell r="E2260">
            <v>0</v>
          </cell>
        </row>
        <row r="2261">
          <cell r="A2261" t="str">
            <v>GLGAS</v>
          </cell>
          <cell r="C2261" t="str">
            <v>232806</v>
          </cell>
          <cell r="E2261">
            <v>-638995.39</v>
          </cell>
        </row>
        <row r="2262">
          <cell r="A2262" t="str">
            <v>GLGAS</v>
          </cell>
          <cell r="C2262" t="str">
            <v>232810</v>
          </cell>
          <cell r="E2262">
            <v>-154074.88</v>
          </cell>
        </row>
        <row r="2263">
          <cell r="A2263" t="str">
            <v>GLGAS</v>
          </cell>
          <cell r="C2263" t="str">
            <v>232820</v>
          </cell>
          <cell r="E2263">
            <v>-48148.47</v>
          </cell>
        </row>
        <row r="2264">
          <cell r="A2264" t="str">
            <v>GLGAS</v>
          </cell>
          <cell r="C2264" t="str">
            <v>232830</v>
          </cell>
          <cell r="E2264">
            <v>191357.08</v>
          </cell>
        </row>
        <row r="2265">
          <cell r="A2265" t="str">
            <v>GLGAS</v>
          </cell>
          <cell r="C2265" t="str">
            <v>232850</v>
          </cell>
          <cell r="E2265">
            <v>-463248.7</v>
          </cell>
        </row>
        <row r="2266">
          <cell r="A2266" t="str">
            <v>GLGAS</v>
          </cell>
          <cell r="C2266" t="str">
            <v>234300</v>
          </cell>
          <cell r="E2266">
            <v>-986.56</v>
          </cell>
        </row>
        <row r="2267">
          <cell r="A2267" t="str">
            <v>GLGAS</v>
          </cell>
          <cell r="C2267" t="str">
            <v>234400</v>
          </cell>
          <cell r="E2267">
            <v>-200294.26</v>
          </cell>
        </row>
        <row r="2268">
          <cell r="A2268" t="str">
            <v>GLGAS</v>
          </cell>
          <cell r="C2268" t="str">
            <v>234800</v>
          </cell>
          <cell r="E2268">
            <v>0</v>
          </cell>
        </row>
        <row r="2269">
          <cell r="A2269" t="str">
            <v>GLGAS</v>
          </cell>
          <cell r="C2269" t="str">
            <v>235300</v>
          </cell>
          <cell r="E2269">
            <v>-1924693.08</v>
          </cell>
        </row>
        <row r="2270">
          <cell r="A2270" t="str">
            <v>GLGAS</v>
          </cell>
          <cell r="C2270" t="str">
            <v>236080</v>
          </cell>
          <cell r="E2270">
            <v>-2159.17</v>
          </cell>
        </row>
        <row r="2271">
          <cell r="A2271" t="str">
            <v>GLGAS</v>
          </cell>
          <cell r="C2271" t="str">
            <v>236300</v>
          </cell>
          <cell r="E2271">
            <v>-5483.18</v>
          </cell>
        </row>
        <row r="2272">
          <cell r="A2272" t="str">
            <v>GLGAS</v>
          </cell>
          <cell r="C2272" t="str">
            <v>236400</v>
          </cell>
          <cell r="E2272">
            <v>-5832.19</v>
          </cell>
        </row>
        <row r="2273">
          <cell r="A2273" t="str">
            <v>GLGAS</v>
          </cell>
          <cell r="C2273" t="str">
            <v>236510</v>
          </cell>
          <cell r="E2273">
            <v>0</v>
          </cell>
        </row>
        <row r="2274">
          <cell r="A2274" t="str">
            <v>GLGAS</v>
          </cell>
          <cell r="C2274" t="str">
            <v>236520</v>
          </cell>
          <cell r="E2274">
            <v>0</v>
          </cell>
        </row>
        <row r="2275">
          <cell r="A2275" t="str">
            <v>GLGAS</v>
          </cell>
          <cell r="C2275" t="str">
            <v>236600</v>
          </cell>
          <cell r="E2275">
            <v>0</v>
          </cell>
        </row>
        <row r="2276">
          <cell r="A2276" t="str">
            <v>GLGAS</v>
          </cell>
          <cell r="C2276" t="str">
            <v>236910</v>
          </cell>
          <cell r="E2276">
            <v>0</v>
          </cell>
        </row>
        <row r="2277">
          <cell r="A2277" t="str">
            <v>GLGAS</v>
          </cell>
          <cell r="C2277" t="str">
            <v>236930</v>
          </cell>
          <cell r="E2277">
            <v>0</v>
          </cell>
        </row>
        <row r="2278">
          <cell r="A2278" t="str">
            <v>GLGAS</v>
          </cell>
          <cell r="C2278" t="str">
            <v>236931</v>
          </cell>
          <cell r="E2278">
            <v>-166555.07999999999</v>
          </cell>
        </row>
        <row r="2279">
          <cell r="A2279" t="str">
            <v>GLGAS</v>
          </cell>
          <cell r="C2279" t="str">
            <v>237300</v>
          </cell>
          <cell r="E2279">
            <v>-7160.21</v>
          </cell>
        </row>
        <row r="2280">
          <cell r="A2280" t="str">
            <v>GLGAS</v>
          </cell>
          <cell r="C2280" t="str">
            <v>237450</v>
          </cell>
          <cell r="E2280">
            <v>1696.69</v>
          </cell>
        </row>
        <row r="2281">
          <cell r="A2281" t="str">
            <v>GLGAS</v>
          </cell>
          <cell r="C2281" t="str">
            <v>237800</v>
          </cell>
          <cell r="E2281">
            <v>-312582.87</v>
          </cell>
        </row>
        <row r="2282">
          <cell r="A2282" t="str">
            <v>GLGAS</v>
          </cell>
          <cell r="C2282" t="str">
            <v>241100</v>
          </cell>
          <cell r="E2282">
            <v>0</v>
          </cell>
        </row>
        <row r="2283">
          <cell r="A2283" t="str">
            <v>GLGAS</v>
          </cell>
          <cell r="C2283" t="str">
            <v>241335</v>
          </cell>
          <cell r="E2283">
            <v>-72202.34</v>
          </cell>
        </row>
        <row r="2284">
          <cell r="A2284" t="str">
            <v>GLGAS</v>
          </cell>
          <cell r="C2284" t="str">
            <v>241400</v>
          </cell>
          <cell r="E2284">
            <v>0</v>
          </cell>
        </row>
        <row r="2285">
          <cell r="A2285" t="str">
            <v>GLGAS</v>
          </cell>
          <cell r="C2285" t="str">
            <v>241520</v>
          </cell>
          <cell r="E2285">
            <v>0</v>
          </cell>
        </row>
        <row r="2286">
          <cell r="A2286" t="str">
            <v>GLGAS</v>
          </cell>
          <cell r="C2286" t="str">
            <v>241530</v>
          </cell>
          <cell r="E2286">
            <v>2666</v>
          </cell>
        </row>
        <row r="2287">
          <cell r="A2287" t="str">
            <v>GLGAS</v>
          </cell>
          <cell r="C2287" t="str">
            <v>242031</v>
          </cell>
          <cell r="E2287">
            <v>-297083.28999999998</v>
          </cell>
        </row>
        <row r="2288">
          <cell r="A2288" t="str">
            <v>GLGAS</v>
          </cell>
          <cell r="C2288" t="str">
            <v>242033</v>
          </cell>
          <cell r="E2288">
            <v>0</v>
          </cell>
        </row>
        <row r="2289">
          <cell r="A2289" t="str">
            <v>GLGAS</v>
          </cell>
          <cell r="C2289" t="str">
            <v>242100</v>
          </cell>
          <cell r="E2289">
            <v>-114775.09</v>
          </cell>
        </row>
        <row r="2290">
          <cell r="A2290" t="str">
            <v>GLGAS</v>
          </cell>
          <cell r="C2290" t="str">
            <v>242110</v>
          </cell>
          <cell r="E2290">
            <v>0</v>
          </cell>
        </row>
        <row r="2291">
          <cell r="A2291" t="str">
            <v>GLGAS</v>
          </cell>
          <cell r="C2291" t="str">
            <v>242111</v>
          </cell>
          <cell r="E2291">
            <v>-35</v>
          </cell>
        </row>
        <row r="2292">
          <cell r="A2292" t="str">
            <v>GLGAS</v>
          </cell>
          <cell r="C2292" t="str">
            <v>242120</v>
          </cell>
          <cell r="E2292">
            <v>0</v>
          </cell>
        </row>
        <row r="2293">
          <cell r="A2293" t="str">
            <v>GLGAS</v>
          </cell>
          <cell r="C2293" t="str">
            <v>242130</v>
          </cell>
          <cell r="E2293">
            <v>-85315.02</v>
          </cell>
        </row>
        <row r="2294">
          <cell r="A2294" t="str">
            <v>GLGAS</v>
          </cell>
          <cell r="C2294" t="str">
            <v>242201</v>
          </cell>
          <cell r="E2294">
            <v>-368.06</v>
          </cell>
        </row>
        <row r="2295">
          <cell r="A2295" t="str">
            <v>GLGAS</v>
          </cell>
          <cell r="C2295" t="str">
            <v>242202</v>
          </cell>
          <cell r="E2295">
            <v>412.99</v>
          </cell>
        </row>
        <row r="2296">
          <cell r="A2296" t="str">
            <v>GLGAS</v>
          </cell>
          <cell r="C2296" t="str">
            <v>242203</v>
          </cell>
          <cell r="E2296">
            <v>-185.33</v>
          </cell>
        </row>
        <row r="2297">
          <cell r="A2297" t="str">
            <v>GLGAS</v>
          </cell>
          <cell r="C2297" t="str">
            <v>242220</v>
          </cell>
          <cell r="E2297">
            <v>-1344.85</v>
          </cell>
        </row>
        <row r="2298">
          <cell r="A2298" t="str">
            <v>GLGAS</v>
          </cell>
          <cell r="C2298" t="str">
            <v>242230</v>
          </cell>
          <cell r="E2298">
            <v>-423.29</v>
          </cell>
        </row>
        <row r="2299">
          <cell r="A2299" t="str">
            <v>GLGAS</v>
          </cell>
          <cell r="C2299" t="str">
            <v>242240</v>
          </cell>
          <cell r="E2299">
            <v>-1496.99</v>
          </cell>
        </row>
        <row r="2300">
          <cell r="A2300" t="str">
            <v>GLGAS</v>
          </cell>
          <cell r="C2300" t="str">
            <v>242250</v>
          </cell>
          <cell r="E2300">
            <v>-14.62</v>
          </cell>
        </row>
        <row r="2301">
          <cell r="A2301" t="str">
            <v>GLGAS</v>
          </cell>
          <cell r="C2301" t="str">
            <v>242260</v>
          </cell>
          <cell r="E2301">
            <v>0</v>
          </cell>
        </row>
        <row r="2302">
          <cell r="A2302" t="str">
            <v>GLGAS</v>
          </cell>
          <cell r="C2302" t="str">
            <v>242400</v>
          </cell>
          <cell r="E2302">
            <v>0</v>
          </cell>
        </row>
        <row r="2303">
          <cell r="A2303" t="str">
            <v>GLGAS</v>
          </cell>
          <cell r="C2303" t="str">
            <v>242410</v>
          </cell>
          <cell r="E2303">
            <v>0</v>
          </cell>
        </row>
        <row r="2304">
          <cell r="A2304" t="str">
            <v>GLGAS</v>
          </cell>
          <cell r="C2304" t="str">
            <v>242500</v>
          </cell>
          <cell r="E2304">
            <v>-2948.69</v>
          </cell>
        </row>
        <row r="2305">
          <cell r="A2305" t="str">
            <v>GLGAS</v>
          </cell>
          <cell r="C2305" t="str">
            <v>242652</v>
          </cell>
          <cell r="E2305">
            <v>0</v>
          </cell>
        </row>
        <row r="2306">
          <cell r="A2306" t="str">
            <v>GLGAS</v>
          </cell>
          <cell r="C2306" t="str">
            <v>242700</v>
          </cell>
          <cell r="E2306">
            <v>-1223871.45</v>
          </cell>
        </row>
        <row r="2307">
          <cell r="A2307" t="str">
            <v>GLGAS</v>
          </cell>
          <cell r="C2307" t="str">
            <v>243000</v>
          </cell>
          <cell r="E2307">
            <v>0</v>
          </cell>
        </row>
        <row r="2308">
          <cell r="A2308" t="str">
            <v>GLGAS</v>
          </cell>
          <cell r="C2308" t="str">
            <v>244100</v>
          </cell>
          <cell r="E2308">
            <v>-88709.75</v>
          </cell>
        </row>
        <row r="2309">
          <cell r="A2309" t="str">
            <v>GLGAS</v>
          </cell>
          <cell r="C2309" t="str">
            <v>244500</v>
          </cell>
          <cell r="E2309">
            <v>-70840</v>
          </cell>
        </row>
        <row r="2310">
          <cell r="A2310" t="str">
            <v>GLGAS</v>
          </cell>
          <cell r="C2310" t="str">
            <v>252300</v>
          </cell>
          <cell r="E2310">
            <v>-9192</v>
          </cell>
        </row>
        <row r="2311">
          <cell r="A2311" t="str">
            <v>GLGAS</v>
          </cell>
          <cell r="C2311" t="str">
            <v>253006</v>
          </cell>
          <cell r="E2311">
            <v>-260000</v>
          </cell>
        </row>
        <row r="2312">
          <cell r="A2312" t="str">
            <v>GLGAS</v>
          </cell>
          <cell r="C2312" t="str">
            <v>253015</v>
          </cell>
          <cell r="E2312">
            <v>143065.24</v>
          </cell>
        </row>
        <row r="2313">
          <cell r="A2313" t="str">
            <v>GLGAS</v>
          </cell>
          <cell r="C2313" t="str">
            <v>253200</v>
          </cell>
          <cell r="E2313">
            <v>-51060.85</v>
          </cell>
        </row>
        <row r="2314">
          <cell r="A2314" t="str">
            <v>GLGAS</v>
          </cell>
          <cell r="C2314" t="str">
            <v>254100</v>
          </cell>
          <cell r="E2314">
            <v>-957540</v>
          </cell>
        </row>
        <row r="2315">
          <cell r="A2315" t="str">
            <v>GLGAS</v>
          </cell>
          <cell r="C2315" t="str">
            <v>254106</v>
          </cell>
          <cell r="E2315">
            <v>-590194</v>
          </cell>
        </row>
        <row r="2316">
          <cell r="A2316" t="str">
            <v>GLGAS</v>
          </cell>
          <cell r="C2316" t="str">
            <v>254108</v>
          </cell>
          <cell r="E2316">
            <v>-1442241</v>
          </cell>
        </row>
        <row r="2317">
          <cell r="A2317" t="str">
            <v>GLGAS</v>
          </cell>
          <cell r="C2317" t="str">
            <v>254110</v>
          </cell>
          <cell r="E2317">
            <v>-17948111.800000001</v>
          </cell>
        </row>
        <row r="2318">
          <cell r="A2318" t="str">
            <v>GLGAS</v>
          </cell>
          <cell r="C2318" t="str">
            <v>254114</v>
          </cell>
          <cell r="E2318">
            <v>6737439.96</v>
          </cell>
        </row>
        <row r="2319">
          <cell r="A2319" t="str">
            <v>GLGAS</v>
          </cell>
          <cell r="C2319" t="str">
            <v>254116</v>
          </cell>
          <cell r="E2319">
            <v>147558</v>
          </cell>
        </row>
        <row r="2320">
          <cell r="A2320" t="str">
            <v>GLGAS</v>
          </cell>
          <cell r="C2320" t="str">
            <v>254357</v>
          </cell>
          <cell r="E2320">
            <v>-648361</v>
          </cell>
        </row>
        <row r="2321">
          <cell r="A2321" t="str">
            <v>GLGAS</v>
          </cell>
          <cell r="C2321" t="str">
            <v>254430</v>
          </cell>
          <cell r="E2321">
            <v>-2776935</v>
          </cell>
        </row>
        <row r="2322">
          <cell r="A2322" t="str">
            <v>GLGAS</v>
          </cell>
          <cell r="C2322" t="str">
            <v>254999</v>
          </cell>
          <cell r="E2322">
            <v>0</v>
          </cell>
        </row>
        <row r="2323">
          <cell r="A2323" t="str">
            <v>GLGAS</v>
          </cell>
          <cell r="C2323" t="str">
            <v>282300</v>
          </cell>
          <cell r="E2323">
            <v>-5511898.7800000003</v>
          </cell>
        </row>
        <row r="2324">
          <cell r="A2324" t="str">
            <v>GLGAS</v>
          </cell>
          <cell r="C2324" t="str">
            <v>283126</v>
          </cell>
          <cell r="E2324">
            <v>-2517200</v>
          </cell>
        </row>
        <row r="2325">
          <cell r="A2325" t="str">
            <v>GLGAS</v>
          </cell>
          <cell r="C2325" t="str">
            <v>283139</v>
          </cell>
          <cell r="E2325">
            <v>-516500.68</v>
          </cell>
        </row>
        <row r="2326">
          <cell r="A2326" t="str">
            <v>GLGAS</v>
          </cell>
          <cell r="C2326" t="str">
            <v>283251</v>
          </cell>
          <cell r="E2326">
            <v>-8271530.1699999999</v>
          </cell>
        </row>
        <row r="2327">
          <cell r="A2327" t="str">
            <v>GLGAS</v>
          </cell>
          <cell r="C2327" t="str">
            <v>283914</v>
          </cell>
          <cell r="E2327">
            <v>-1594541</v>
          </cell>
        </row>
        <row r="2328">
          <cell r="A2328" t="str">
            <v>GLGAS</v>
          </cell>
          <cell r="C2328" t="str">
            <v>283917</v>
          </cell>
          <cell r="E2328">
            <v>-43074.64</v>
          </cell>
        </row>
        <row r="2329">
          <cell r="A2329" t="str">
            <v>GLGAS</v>
          </cell>
          <cell r="C2329" t="str">
            <v>403000</v>
          </cell>
          <cell r="E2329">
            <v>4070959.67</v>
          </cell>
        </row>
        <row r="2330">
          <cell r="A2330" t="str">
            <v>GLGAS</v>
          </cell>
          <cell r="C2330" t="str">
            <v>403100</v>
          </cell>
          <cell r="E2330">
            <v>0</v>
          </cell>
        </row>
        <row r="2331">
          <cell r="A2331" t="str">
            <v>GLGAS</v>
          </cell>
          <cell r="C2331" t="str">
            <v>404000</v>
          </cell>
          <cell r="E2331">
            <v>64104.01</v>
          </cell>
        </row>
        <row r="2332">
          <cell r="A2332" t="str">
            <v>GLGAS</v>
          </cell>
          <cell r="C2332" t="str">
            <v>408000</v>
          </cell>
          <cell r="E2332">
            <v>-180.96</v>
          </cell>
        </row>
        <row r="2333">
          <cell r="A2333" t="str">
            <v>GLGAS</v>
          </cell>
          <cell r="C2333" t="str">
            <v>408143</v>
          </cell>
          <cell r="E2333">
            <v>251931.25</v>
          </cell>
        </row>
        <row r="2334">
          <cell r="A2334" t="str">
            <v>GLGAS</v>
          </cell>
          <cell r="C2334" t="str">
            <v>408531</v>
          </cell>
          <cell r="E2334">
            <v>3490.49</v>
          </cell>
        </row>
        <row r="2335">
          <cell r="A2335" t="str">
            <v>GLGAS</v>
          </cell>
          <cell r="C2335" t="str">
            <v>408532</v>
          </cell>
          <cell r="E2335">
            <v>5234.51</v>
          </cell>
        </row>
        <row r="2336">
          <cell r="A2336" t="str">
            <v>GLGAS</v>
          </cell>
          <cell r="C2336" t="str">
            <v>408610</v>
          </cell>
          <cell r="E2336">
            <v>1294224.28</v>
          </cell>
        </row>
        <row r="2337">
          <cell r="A2337" t="str">
            <v>GLGAS</v>
          </cell>
          <cell r="C2337" t="str">
            <v>408910</v>
          </cell>
          <cell r="E2337">
            <v>71.25</v>
          </cell>
        </row>
        <row r="2338">
          <cell r="A2338" t="str">
            <v>GLGAS</v>
          </cell>
          <cell r="C2338" t="str">
            <v>408930</v>
          </cell>
          <cell r="E2338">
            <v>1537840.12</v>
          </cell>
        </row>
        <row r="2339">
          <cell r="A2339" t="str">
            <v>GLGAS</v>
          </cell>
          <cell r="C2339" t="str">
            <v>409113</v>
          </cell>
          <cell r="E2339">
            <v>-2305405.2999999998</v>
          </cell>
        </row>
        <row r="2340">
          <cell r="A2340" t="str">
            <v>GLGAS</v>
          </cell>
          <cell r="C2340" t="str">
            <v>409133</v>
          </cell>
          <cell r="E2340">
            <v>-362277.99</v>
          </cell>
        </row>
        <row r="2341">
          <cell r="A2341" t="str">
            <v>GLGAS</v>
          </cell>
          <cell r="C2341" t="str">
            <v>409250</v>
          </cell>
          <cell r="E2341">
            <v>4080.07</v>
          </cell>
        </row>
        <row r="2342">
          <cell r="A2342" t="str">
            <v>GLGAS</v>
          </cell>
          <cell r="C2342" t="str">
            <v>409260</v>
          </cell>
          <cell r="E2342">
            <v>641.15</v>
          </cell>
        </row>
        <row r="2343">
          <cell r="A2343" t="str">
            <v>GLGAS</v>
          </cell>
          <cell r="C2343" t="str">
            <v>410117</v>
          </cell>
          <cell r="E2343">
            <v>167764.01</v>
          </cell>
        </row>
        <row r="2344">
          <cell r="A2344" t="str">
            <v>GLGAS</v>
          </cell>
          <cell r="C2344" t="str">
            <v>410139</v>
          </cell>
          <cell r="E2344">
            <v>589094.05000000005</v>
          </cell>
        </row>
        <row r="2345">
          <cell r="A2345" t="str">
            <v>GLGAS</v>
          </cell>
          <cell r="C2345" t="str">
            <v>410143</v>
          </cell>
          <cell r="E2345">
            <v>228525.01</v>
          </cell>
        </row>
        <row r="2346">
          <cell r="A2346" t="str">
            <v>GLGAS</v>
          </cell>
          <cell r="C2346" t="str">
            <v>410251</v>
          </cell>
          <cell r="E2346">
            <v>-2935684.95</v>
          </cell>
        </row>
        <row r="2347">
          <cell r="A2347" t="str">
            <v>GLGAS</v>
          </cell>
          <cell r="C2347" t="str">
            <v>411100</v>
          </cell>
          <cell r="E2347">
            <v>0</v>
          </cell>
        </row>
        <row r="2348">
          <cell r="A2348" t="str">
            <v>GLGAS</v>
          </cell>
          <cell r="C2348" t="str">
            <v>415000</v>
          </cell>
          <cell r="E2348">
            <v>-6000</v>
          </cell>
        </row>
        <row r="2349">
          <cell r="A2349" t="str">
            <v>GLGAS</v>
          </cell>
          <cell r="C2349" t="str">
            <v>416000</v>
          </cell>
          <cell r="E2349">
            <v>530.78</v>
          </cell>
        </row>
        <row r="2350">
          <cell r="A2350" t="str">
            <v>GLGAS</v>
          </cell>
          <cell r="C2350" t="str">
            <v>419002</v>
          </cell>
          <cell r="E2350">
            <v>-1022.38</v>
          </cell>
        </row>
        <row r="2351">
          <cell r="A2351" t="str">
            <v>GLGAS</v>
          </cell>
          <cell r="C2351" t="str">
            <v>419022</v>
          </cell>
          <cell r="E2351">
            <v>-35626.83</v>
          </cell>
        </row>
        <row r="2352">
          <cell r="A2352" t="str">
            <v>GLGAS</v>
          </cell>
          <cell r="C2352" t="str">
            <v>419100</v>
          </cell>
          <cell r="E2352">
            <v>-8683.34</v>
          </cell>
        </row>
        <row r="2353">
          <cell r="A2353" t="str">
            <v>GLGAS</v>
          </cell>
          <cell r="C2353" t="str">
            <v>419800</v>
          </cell>
          <cell r="E2353">
            <v>-21374.22</v>
          </cell>
        </row>
        <row r="2354">
          <cell r="A2354" t="str">
            <v>GLGAS</v>
          </cell>
          <cell r="C2354" t="str">
            <v>426114</v>
          </cell>
          <cell r="E2354">
            <v>401.46</v>
          </cell>
        </row>
        <row r="2355">
          <cell r="A2355" t="str">
            <v>GLGAS</v>
          </cell>
          <cell r="C2355" t="str">
            <v>426400</v>
          </cell>
          <cell r="E2355">
            <v>5278.24</v>
          </cell>
        </row>
        <row r="2356">
          <cell r="A2356" t="str">
            <v>GLGAS</v>
          </cell>
          <cell r="C2356" t="str">
            <v>426407</v>
          </cell>
          <cell r="E2356">
            <v>3452.39</v>
          </cell>
        </row>
        <row r="2357">
          <cell r="A2357" t="str">
            <v>GLGAS</v>
          </cell>
          <cell r="C2357" t="str">
            <v>426413</v>
          </cell>
          <cell r="E2357">
            <v>17429.62</v>
          </cell>
        </row>
        <row r="2358">
          <cell r="A2358" t="str">
            <v>GLGAS</v>
          </cell>
          <cell r="C2358" t="str">
            <v>426440</v>
          </cell>
          <cell r="E2358">
            <v>2465.9</v>
          </cell>
        </row>
        <row r="2359">
          <cell r="A2359" t="str">
            <v>GLGAS</v>
          </cell>
          <cell r="C2359" t="str">
            <v>426441</v>
          </cell>
          <cell r="E2359">
            <v>587.05999999999995</v>
          </cell>
        </row>
        <row r="2360">
          <cell r="A2360" t="str">
            <v>GLGAS</v>
          </cell>
          <cell r="C2360" t="str">
            <v>426444</v>
          </cell>
          <cell r="E2360">
            <v>1311.16</v>
          </cell>
        </row>
        <row r="2361">
          <cell r="A2361" t="str">
            <v>GLGAS</v>
          </cell>
          <cell r="C2361" t="str">
            <v>426446</v>
          </cell>
          <cell r="E2361">
            <v>8293.99</v>
          </cell>
        </row>
        <row r="2362">
          <cell r="A2362" t="str">
            <v>GLGAS</v>
          </cell>
          <cell r="C2362" t="str">
            <v>427301</v>
          </cell>
          <cell r="E2362">
            <v>3750999.96</v>
          </cell>
        </row>
        <row r="2363">
          <cell r="A2363" t="str">
            <v>GLGAS</v>
          </cell>
          <cell r="C2363" t="str">
            <v>428208</v>
          </cell>
          <cell r="E2363">
            <v>25110.6</v>
          </cell>
        </row>
        <row r="2364">
          <cell r="A2364" t="str">
            <v>GLGAS</v>
          </cell>
          <cell r="C2364" t="str">
            <v>431002</v>
          </cell>
          <cell r="E2364">
            <v>91235.06</v>
          </cell>
        </row>
        <row r="2365">
          <cell r="A2365" t="str">
            <v>GLGAS</v>
          </cell>
          <cell r="C2365" t="str">
            <v>431202</v>
          </cell>
          <cell r="E2365">
            <v>6537.84</v>
          </cell>
        </row>
        <row r="2366">
          <cell r="A2366" t="str">
            <v>GLGAS</v>
          </cell>
          <cell r="C2366" t="str">
            <v>431801</v>
          </cell>
          <cell r="E2366">
            <v>16760.22</v>
          </cell>
        </row>
        <row r="2367">
          <cell r="A2367" t="str">
            <v>GLGAS</v>
          </cell>
          <cell r="C2367" t="str">
            <v>432000</v>
          </cell>
          <cell r="E2367">
            <v>-5502.04</v>
          </cell>
        </row>
        <row r="2368">
          <cell r="A2368" t="str">
            <v>GLGAS</v>
          </cell>
          <cell r="C2368" t="str">
            <v>480030</v>
          </cell>
          <cell r="E2368">
            <v>-22635629.219999999</v>
          </cell>
        </row>
        <row r="2369">
          <cell r="A2369" t="str">
            <v>GLGAS</v>
          </cell>
          <cell r="C2369" t="str">
            <v>481030</v>
          </cell>
          <cell r="E2369">
            <v>-8804158.5800000001</v>
          </cell>
        </row>
        <row r="2370">
          <cell r="A2370" t="str">
            <v>GLGAS</v>
          </cell>
          <cell r="C2370" t="str">
            <v>481530</v>
          </cell>
          <cell r="E2370">
            <v>-224257.78</v>
          </cell>
        </row>
        <row r="2371">
          <cell r="A2371" t="str">
            <v>GLGAS</v>
          </cell>
          <cell r="C2371" t="str">
            <v>482030</v>
          </cell>
          <cell r="E2371">
            <v>-316303.71000000002</v>
          </cell>
        </row>
        <row r="2372">
          <cell r="A2372" t="str">
            <v>GLGAS</v>
          </cell>
          <cell r="C2372" t="str">
            <v>484030</v>
          </cell>
          <cell r="E2372">
            <v>0</v>
          </cell>
        </row>
        <row r="2373">
          <cell r="A2373" t="str">
            <v>GLGAS</v>
          </cell>
          <cell r="C2373" t="str">
            <v>487030</v>
          </cell>
          <cell r="E2373">
            <v>-47503.91</v>
          </cell>
        </row>
        <row r="2374">
          <cell r="A2374" t="str">
            <v>GLGAS</v>
          </cell>
          <cell r="C2374" t="str">
            <v>488130</v>
          </cell>
          <cell r="E2374">
            <v>-10120</v>
          </cell>
        </row>
        <row r="2375">
          <cell r="A2375" t="str">
            <v>GLGAS</v>
          </cell>
          <cell r="C2375" t="str">
            <v>488230</v>
          </cell>
          <cell r="E2375">
            <v>-66366.28</v>
          </cell>
        </row>
        <row r="2376">
          <cell r="A2376" t="str">
            <v>GLGAS</v>
          </cell>
          <cell r="C2376" t="str">
            <v>488231</v>
          </cell>
          <cell r="E2376">
            <v>-203955</v>
          </cell>
        </row>
        <row r="2377">
          <cell r="A2377" t="str">
            <v>GLGAS</v>
          </cell>
          <cell r="C2377" t="str">
            <v>488330</v>
          </cell>
          <cell r="E2377">
            <v>-18118.650000000001</v>
          </cell>
        </row>
        <row r="2378">
          <cell r="A2378" t="str">
            <v>GLGAS</v>
          </cell>
          <cell r="C2378" t="str">
            <v>488430</v>
          </cell>
          <cell r="E2378">
            <v>0</v>
          </cell>
        </row>
        <row r="2379">
          <cell r="A2379" t="str">
            <v>GLGAS</v>
          </cell>
          <cell r="C2379" t="str">
            <v>489331</v>
          </cell>
          <cell r="E2379">
            <v>-1084876.58</v>
          </cell>
        </row>
        <row r="2380">
          <cell r="A2380" t="str">
            <v>GLGAS</v>
          </cell>
          <cell r="C2380" t="str">
            <v>489332</v>
          </cell>
          <cell r="E2380">
            <v>-19174.04</v>
          </cell>
        </row>
        <row r="2381">
          <cell r="A2381" t="str">
            <v>GLGAS</v>
          </cell>
          <cell r="C2381" t="str">
            <v>489333</v>
          </cell>
          <cell r="E2381">
            <v>-505462.32</v>
          </cell>
        </row>
        <row r="2382">
          <cell r="A2382" t="str">
            <v>GLGAS</v>
          </cell>
          <cell r="C2382" t="str">
            <v>489334</v>
          </cell>
          <cell r="E2382">
            <v>-2062192.01</v>
          </cell>
        </row>
        <row r="2383">
          <cell r="A2383" t="str">
            <v>GLGAS</v>
          </cell>
          <cell r="C2383" t="str">
            <v>901001</v>
          </cell>
          <cell r="E2383">
            <v>44343.41</v>
          </cell>
        </row>
        <row r="2384">
          <cell r="A2384" t="str">
            <v>GLGAS</v>
          </cell>
          <cell r="C2384" t="str">
            <v>901025</v>
          </cell>
          <cell r="E2384">
            <v>191.71</v>
          </cell>
        </row>
        <row r="2385">
          <cell r="A2385" t="str">
            <v>GLGAS</v>
          </cell>
          <cell r="C2385" t="str">
            <v>901042</v>
          </cell>
          <cell r="E2385">
            <v>784.6</v>
          </cell>
        </row>
        <row r="2386">
          <cell r="A2386" t="str">
            <v>GLGAS</v>
          </cell>
          <cell r="C2386" t="str">
            <v>901201</v>
          </cell>
          <cell r="E2386">
            <v>20556.84</v>
          </cell>
        </row>
        <row r="2387">
          <cell r="A2387" t="str">
            <v>GLGAS</v>
          </cell>
          <cell r="C2387" t="str">
            <v>902000</v>
          </cell>
          <cell r="E2387">
            <v>38813.699999999997</v>
          </cell>
        </row>
        <row r="2388">
          <cell r="A2388" t="str">
            <v>GLGAS</v>
          </cell>
          <cell r="C2388" t="str">
            <v>903002</v>
          </cell>
          <cell r="E2388">
            <v>18981.03</v>
          </cell>
        </row>
        <row r="2389">
          <cell r="A2389" t="str">
            <v>GLGAS</v>
          </cell>
          <cell r="C2389" t="str">
            <v>903022</v>
          </cell>
          <cell r="E2389">
            <v>332679.74</v>
          </cell>
        </row>
        <row r="2390">
          <cell r="A2390" t="str">
            <v>GLGAS</v>
          </cell>
          <cell r="C2390" t="str">
            <v>903023</v>
          </cell>
          <cell r="E2390">
            <v>25062.61</v>
          </cell>
        </row>
        <row r="2391">
          <cell r="A2391" t="str">
            <v>GLGAS</v>
          </cell>
          <cell r="C2391" t="str">
            <v>903028</v>
          </cell>
          <cell r="E2391">
            <v>60976.14</v>
          </cell>
        </row>
        <row r="2392">
          <cell r="A2392" t="str">
            <v>GLGAS</v>
          </cell>
          <cell r="C2392" t="str">
            <v>903046</v>
          </cell>
          <cell r="E2392">
            <v>78.459999999999994</v>
          </cell>
        </row>
        <row r="2393">
          <cell r="A2393" t="str">
            <v>GLGAS</v>
          </cell>
          <cell r="C2393" t="str">
            <v>903110</v>
          </cell>
          <cell r="E2393">
            <v>358504.1</v>
          </cell>
        </row>
        <row r="2394">
          <cell r="A2394" t="str">
            <v>GLGAS</v>
          </cell>
          <cell r="C2394" t="str">
            <v>903148</v>
          </cell>
          <cell r="E2394">
            <v>289.12</v>
          </cell>
        </row>
        <row r="2395">
          <cell r="A2395" t="str">
            <v>GLGAS</v>
          </cell>
          <cell r="C2395" t="str">
            <v>903150</v>
          </cell>
          <cell r="E2395">
            <v>7355.1</v>
          </cell>
        </row>
        <row r="2396">
          <cell r="A2396" t="str">
            <v>GLGAS</v>
          </cell>
          <cell r="C2396" t="str">
            <v>903151</v>
          </cell>
          <cell r="E2396">
            <v>10786.06</v>
          </cell>
        </row>
        <row r="2397">
          <cell r="A2397" t="str">
            <v>GLGAS</v>
          </cell>
          <cell r="C2397" t="str">
            <v>904038</v>
          </cell>
          <cell r="E2397">
            <v>18823.759999999998</v>
          </cell>
        </row>
        <row r="2398">
          <cell r="A2398" t="str">
            <v>GLGAS</v>
          </cell>
          <cell r="C2398" t="str">
            <v>904300</v>
          </cell>
          <cell r="E2398">
            <v>189043.65</v>
          </cell>
        </row>
        <row r="2399">
          <cell r="A2399" t="str">
            <v>GLGAS</v>
          </cell>
          <cell r="C2399" t="str">
            <v>905023</v>
          </cell>
          <cell r="E2399">
            <v>3588.77</v>
          </cell>
        </row>
        <row r="2400">
          <cell r="A2400" t="str">
            <v>GLGAS</v>
          </cell>
          <cell r="C2400" t="str">
            <v>905031</v>
          </cell>
          <cell r="E2400">
            <v>0</v>
          </cell>
        </row>
        <row r="2401">
          <cell r="A2401" t="str">
            <v>GLGAS</v>
          </cell>
          <cell r="C2401" t="str">
            <v>905998</v>
          </cell>
          <cell r="E2401">
            <v>24996</v>
          </cell>
        </row>
        <row r="2402">
          <cell r="A2402" t="str">
            <v>GLGAS</v>
          </cell>
          <cell r="C2402" t="str">
            <v>907101</v>
          </cell>
          <cell r="E2402">
            <v>13690.08</v>
          </cell>
        </row>
        <row r="2403">
          <cell r="A2403" t="str">
            <v>GLGAS</v>
          </cell>
          <cell r="C2403" t="str">
            <v>908043</v>
          </cell>
          <cell r="E2403">
            <v>11785.74</v>
          </cell>
        </row>
        <row r="2404">
          <cell r="A2404" t="str">
            <v>GLGAS</v>
          </cell>
          <cell r="C2404" t="str">
            <v>909243</v>
          </cell>
          <cell r="E2404">
            <v>13362</v>
          </cell>
        </row>
        <row r="2405">
          <cell r="A2405" t="str">
            <v>GLGAS</v>
          </cell>
          <cell r="C2405" t="str">
            <v>910740</v>
          </cell>
          <cell r="E2405">
            <v>3840.94</v>
          </cell>
        </row>
        <row r="2406">
          <cell r="A2406" t="str">
            <v>GLGAS</v>
          </cell>
          <cell r="C2406" t="str">
            <v>912113</v>
          </cell>
          <cell r="E2406">
            <v>262.10000000000002</v>
          </cell>
        </row>
        <row r="2407">
          <cell r="A2407" t="str">
            <v>GLGAS</v>
          </cell>
          <cell r="C2407" t="str">
            <v>920000</v>
          </cell>
          <cell r="E2407">
            <v>385679.62</v>
          </cell>
        </row>
        <row r="2408">
          <cell r="A2408" t="str">
            <v>GLGAS</v>
          </cell>
          <cell r="C2408" t="str">
            <v>920001</v>
          </cell>
          <cell r="E2408">
            <v>-169278.42</v>
          </cell>
        </row>
        <row r="2409">
          <cell r="A2409" t="str">
            <v>GLGAS</v>
          </cell>
          <cell r="C2409" t="str">
            <v>920101</v>
          </cell>
          <cell r="E2409">
            <v>736788.95</v>
          </cell>
        </row>
        <row r="2410">
          <cell r="A2410" t="str">
            <v>GLGAS</v>
          </cell>
          <cell r="C2410" t="str">
            <v>920102</v>
          </cell>
          <cell r="E2410">
            <v>3070.39</v>
          </cell>
        </row>
        <row r="2411">
          <cell r="A2411" t="str">
            <v>GLGAS</v>
          </cell>
          <cell r="C2411" t="str">
            <v>920112</v>
          </cell>
          <cell r="E2411">
            <v>17089.09</v>
          </cell>
        </row>
        <row r="2412">
          <cell r="A2412" t="str">
            <v>GLGAS</v>
          </cell>
          <cell r="C2412" t="str">
            <v>920130</v>
          </cell>
          <cell r="E2412">
            <v>2452.5</v>
          </cell>
        </row>
        <row r="2413">
          <cell r="A2413" t="str">
            <v>GLGAS</v>
          </cell>
          <cell r="C2413" t="str">
            <v>920201</v>
          </cell>
          <cell r="E2413">
            <v>15537.45</v>
          </cell>
        </row>
        <row r="2414">
          <cell r="A2414" t="str">
            <v>GLGAS</v>
          </cell>
          <cell r="C2414" t="str">
            <v>920212</v>
          </cell>
          <cell r="E2414">
            <v>75309.710000000006</v>
          </cell>
        </row>
        <row r="2415">
          <cell r="A2415" t="str">
            <v>GLGAS</v>
          </cell>
          <cell r="C2415" t="str">
            <v>920261</v>
          </cell>
          <cell r="E2415">
            <v>27926.46</v>
          </cell>
        </row>
        <row r="2416">
          <cell r="A2416" t="str">
            <v>GLGAS</v>
          </cell>
          <cell r="C2416" t="str">
            <v>920264</v>
          </cell>
          <cell r="E2416">
            <v>11606.91</v>
          </cell>
        </row>
        <row r="2417">
          <cell r="A2417" t="str">
            <v>GLGAS</v>
          </cell>
          <cell r="C2417" t="str">
            <v>920301</v>
          </cell>
          <cell r="E2417">
            <v>25229.64</v>
          </cell>
        </row>
        <row r="2418">
          <cell r="A2418" t="str">
            <v>GLGAS</v>
          </cell>
          <cell r="C2418" t="str">
            <v>920412</v>
          </cell>
          <cell r="E2418">
            <v>39334.65</v>
          </cell>
        </row>
        <row r="2419">
          <cell r="A2419" t="str">
            <v>GLGAS</v>
          </cell>
          <cell r="C2419" t="str">
            <v>920449</v>
          </cell>
          <cell r="E2419">
            <v>14534.88</v>
          </cell>
        </row>
        <row r="2420">
          <cell r="A2420" t="str">
            <v>GLGAS</v>
          </cell>
          <cell r="C2420" t="str">
            <v>920450</v>
          </cell>
          <cell r="E2420">
            <v>34057.879999999997</v>
          </cell>
        </row>
        <row r="2421">
          <cell r="A2421" t="str">
            <v>GLGAS</v>
          </cell>
          <cell r="C2421" t="str">
            <v>920501</v>
          </cell>
          <cell r="E2421">
            <v>4766.0600000000004</v>
          </cell>
        </row>
        <row r="2422">
          <cell r="A2422" t="str">
            <v>GLGAS</v>
          </cell>
          <cell r="C2422" t="str">
            <v>920503</v>
          </cell>
          <cell r="E2422">
            <v>5690.21</v>
          </cell>
        </row>
        <row r="2423">
          <cell r="A2423" t="str">
            <v>GLGAS</v>
          </cell>
          <cell r="C2423" t="str">
            <v>920504</v>
          </cell>
          <cell r="E2423">
            <v>7054.57</v>
          </cell>
        </row>
        <row r="2424">
          <cell r="A2424" t="str">
            <v>GLGAS</v>
          </cell>
          <cell r="C2424" t="str">
            <v>920505</v>
          </cell>
          <cell r="E2424">
            <v>3123.62</v>
          </cell>
        </row>
        <row r="2425">
          <cell r="A2425" t="str">
            <v>GLGAS</v>
          </cell>
          <cell r="C2425" t="str">
            <v>920512</v>
          </cell>
          <cell r="E2425">
            <v>99248.7</v>
          </cell>
        </row>
        <row r="2426">
          <cell r="A2426" t="str">
            <v>GLGAS</v>
          </cell>
          <cell r="C2426" t="str">
            <v>920601</v>
          </cell>
          <cell r="E2426">
            <v>5495.79</v>
          </cell>
        </row>
        <row r="2427">
          <cell r="A2427" t="str">
            <v>GLGAS</v>
          </cell>
          <cell r="C2427" t="str">
            <v>920612</v>
          </cell>
          <cell r="E2427">
            <v>28.45</v>
          </cell>
        </row>
        <row r="2428">
          <cell r="A2428" t="str">
            <v>GLGAS</v>
          </cell>
          <cell r="C2428" t="str">
            <v>920615</v>
          </cell>
          <cell r="E2428">
            <v>4846.62</v>
          </cell>
        </row>
        <row r="2429">
          <cell r="A2429" t="str">
            <v>GLGAS</v>
          </cell>
          <cell r="C2429" t="str">
            <v>920666</v>
          </cell>
          <cell r="E2429">
            <v>994.6</v>
          </cell>
        </row>
        <row r="2430">
          <cell r="A2430" t="str">
            <v>GLGAS</v>
          </cell>
          <cell r="C2430" t="str">
            <v>920669</v>
          </cell>
          <cell r="E2430">
            <v>2277.58</v>
          </cell>
        </row>
        <row r="2431">
          <cell r="A2431" t="str">
            <v>GLGAS</v>
          </cell>
          <cell r="C2431" t="str">
            <v>920701</v>
          </cell>
          <cell r="E2431">
            <v>28678.55</v>
          </cell>
        </row>
        <row r="2432">
          <cell r="A2432" t="str">
            <v>GLGAS</v>
          </cell>
          <cell r="C2432" t="str">
            <v>920703</v>
          </cell>
          <cell r="E2432">
            <v>18818.29</v>
          </cell>
        </row>
        <row r="2433">
          <cell r="A2433" t="str">
            <v>GLGAS</v>
          </cell>
          <cell r="C2433" t="str">
            <v>920715</v>
          </cell>
          <cell r="E2433">
            <v>571.22</v>
          </cell>
        </row>
        <row r="2434">
          <cell r="A2434" t="str">
            <v>GLGAS</v>
          </cell>
          <cell r="C2434" t="str">
            <v>920799</v>
          </cell>
          <cell r="E2434">
            <v>-0.36</v>
          </cell>
        </row>
        <row r="2435">
          <cell r="A2435" t="str">
            <v>GLGAS</v>
          </cell>
          <cell r="C2435" t="str">
            <v>920812</v>
          </cell>
          <cell r="E2435">
            <v>98889.41</v>
          </cell>
        </row>
        <row r="2436">
          <cell r="A2436" t="str">
            <v>GLGAS</v>
          </cell>
          <cell r="C2436" t="str">
            <v>920912</v>
          </cell>
          <cell r="E2436">
            <v>6659.01</v>
          </cell>
        </row>
        <row r="2437">
          <cell r="A2437" t="str">
            <v>GLGAS</v>
          </cell>
          <cell r="C2437" t="str">
            <v>921000</v>
          </cell>
          <cell r="E2437">
            <v>13036.19</v>
          </cell>
        </row>
        <row r="2438">
          <cell r="A2438" t="str">
            <v>GLGAS</v>
          </cell>
          <cell r="C2438" t="str">
            <v>921001</v>
          </cell>
          <cell r="E2438">
            <v>370263.8</v>
          </cell>
        </row>
        <row r="2439">
          <cell r="A2439" t="str">
            <v>GLGAS</v>
          </cell>
          <cell r="C2439" t="str">
            <v>921011</v>
          </cell>
          <cell r="E2439">
            <v>10652.85</v>
          </cell>
        </row>
        <row r="2440">
          <cell r="A2440" t="str">
            <v>GLGAS</v>
          </cell>
          <cell r="C2440" t="str">
            <v>921045</v>
          </cell>
          <cell r="E2440">
            <v>68748.83</v>
          </cell>
        </row>
        <row r="2441">
          <cell r="A2441" t="str">
            <v>GLGAS</v>
          </cell>
          <cell r="C2441" t="str">
            <v>921075</v>
          </cell>
          <cell r="E2441">
            <v>50601.04</v>
          </cell>
        </row>
        <row r="2442">
          <cell r="A2442" t="str">
            <v>GLGAS</v>
          </cell>
          <cell r="C2442" t="str">
            <v>921102</v>
          </cell>
          <cell r="E2442">
            <v>41789.1</v>
          </cell>
        </row>
        <row r="2443">
          <cell r="A2443" t="str">
            <v>GLGAS</v>
          </cell>
          <cell r="C2443" t="str">
            <v>921105</v>
          </cell>
          <cell r="E2443">
            <v>252.09</v>
          </cell>
        </row>
        <row r="2444">
          <cell r="A2444" t="str">
            <v>GLGAS</v>
          </cell>
          <cell r="C2444" t="str">
            <v>921112</v>
          </cell>
          <cell r="E2444">
            <v>4266.59</v>
          </cell>
        </row>
        <row r="2445">
          <cell r="A2445" t="str">
            <v>GLGAS</v>
          </cell>
          <cell r="C2445" t="str">
            <v>921202</v>
          </cell>
          <cell r="E2445">
            <v>1287.92</v>
          </cell>
        </row>
        <row r="2446">
          <cell r="A2446" t="str">
            <v>GLGAS</v>
          </cell>
          <cell r="C2446" t="str">
            <v>921211</v>
          </cell>
          <cell r="E2446">
            <v>481.57</v>
          </cell>
        </row>
        <row r="2447">
          <cell r="A2447" t="str">
            <v>GLGAS</v>
          </cell>
          <cell r="C2447" t="str">
            <v>921212</v>
          </cell>
          <cell r="E2447">
            <v>1593.1</v>
          </cell>
        </row>
        <row r="2448">
          <cell r="A2448" t="str">
            <v>GLGAS</v>
          </cell>
          <cell r="C2448" t="str">
            <v>921300</v>
          </cell>
          <cell r="E2448">
            <v>41.75</v>
          </cell>
        </row>
        <row r="2449">
          <cell r="A2449" t="str">
            <v>GLGAS</v>
          </cell>
          <cell r="C2449" t="str">
            <v>921301</v>
          </cell>
          <cell r="E2449">
            <v>14073.25</v>
          </cell>
        </row>
        <row r="2450">
          <cell r="A2450" t="str">
            <v>GLGAS</v>
          </cell>
          <cell r="C2450" t="str">
            <v>921305</v>
          </cell>
          <cell r="E2450">
            <v>39.72</v>
          </cell>
        </row>
        <row r="2451">
          <cell r="A2451" t="str">
            <v>GLGAS</v>
          </cell>
          <cell r="C2451" t="str">
            <v>921306</v>
          </cell>
          <cell r="E2451">
            <v>127.52</v>
          </cell>
        </row>
        <row r="2452">
          <cell r="A2452" t="str">
            <v>GLGAS</v>
          </cell>
          <cell r="C2452" t="str">
            <v>921311</v>
          </cell>
          <cell r="E2452">
            <v>90.12</v>
          </cell>
        </row>
        <row r="2453">
          <cell r="A2453" t="str">
            <v>GLGAS</v>
          </cell>
          <cell r="C2453" t="str">
            <v>921325</v>
          </cell>
          <cell r="E2453">
            <v>4361.84</v>
          </cell>
        </row>
        <row r="2454">
          <cell r="A2454" t="str">
            <v>GLGAS</v>
          </cell>
          <cell r="C2454" t="str">
            <v>921402</v>
          </cell>
          <cell r="E2454">
            <v>2.84</v>
          </cell>
        </row>
        <row r="2455">
          <cell r="A2455" t="str">
            <v>GLGAS</v>
          </cell>
          <cell r="C2455" t="str">
            <v>921403</v>
          </cell>
          <cell r="E2455">
            <v>389.04</v>
          </cell>
        </row>
        <row r="2456">
          <cell r="A2456" t="str">
            <v>GLGAS</v>
          </cell>
          <cell r="C2456" t="str">
            <v>921411</v>
          </cell>
          <cell r="E2456">
            <v>2574.1999999999998</v>
          </cell>
        </row>
        <row r="2457">
          <cell r="A2457" t="str">
            <v>GLGAS</v>
          </cell>
          <cell r="C2457" t="str">
            <v>921412</v>
          </cell>
          <cell r="E2457">
            <v>23253.49</v>
          </cell>
        </row>
        <row r="2458">
          <cell r="A2458" t="str">
            <v>GLGAS</v>
          </cell>
          <cell r="C2458" t="str">
            <v>921449</v>
          </cell>
          <cell r="E2458">
            <v>853.28</v>
          </cell>
        </row>
        <row r="2459">
          <cell r="A2459" t="str">
            <v>GLGAS</v>
          </cell>
          <cell r="C2459" t="str">
            <v>921469</v>
          </cell>
          <cell r="E2459">
            <v>6687.32</v>
          </cell>
        </row>
        <row r="2460">
          <cell r="A2460" t="str">
            <v>GLGAS</v>
          </cell>
          <cell r="C2460" t="str">
            <v>921470</v>
          </cell>
          <cell r="E2460">
            <v>16772.169999999998</v>
          </cell>
        </row>
        <row r="2461">
          <cell r="A2461" t="str">
            <v>GLGAS</v>
          </cell>
          <cell r="C2461" t="str">
            <v>921471</v>
          </cell>
          <cell r="E2461">
            <v>2681.96</v>
          </cell>
        </row>
        <row r="2462">
          <cell r="A2462" t="str">
            <v>GLGAS</v>
          </cell>
          <cell r="C2462" t="str">
            <v>921473</v>
          </cell>
          <cell r="E2462">
            <v>749.32</v>
          </cell>
        </row>
        <row r="2463">
          <cell r="A2463" t="str">
            <v>GLGAS</v>
          </cell>
          <cell r="C2463" t="str">
            <v>921474</v>
          </cell>
          <cell r="E2463">
            <v>127798.01</v>
          </cell>
        </row>
        <row r="2464">
          <cell r="A2464" t="str">
            <v>GLGAS</v>
          </cell>
          <cell r="C2464" t="str">
            <v>921475</v>
          </cell>
          <cell r="E2464">
            <v>1177.04</v>
          </cell>
        </row>
        <row r="2465">
          <cell r="A2465" t="str">
            <v>GLGAS</v>
          </cell>
          <cell r="C2465" t="str">
            <v>921484</v>
          </cell>
          <cell r="E2465">
            <v>7.92</v>
          </cell>
        </row>
        <row r="2466">
          <cell r="A2466" t="str">
            <v>GLGAS</v>
          </cell>
          <cell r="C2466" t="str">
            <v>921502</v>
          </cell>
          <cell r="E2466">
            <v>2350.8200000000002</v>
          </cell>
        </row>
        <row r="2467">
          <cell r="A2467" t="str">
            <v>GLGAS</v>
          </cell>
          <cell r="C2467" t="str">
            <v>921506</v>
          </cell>
          <cell r="E2467">
            <v>23.28</v>
          </cell>
        </row>
        <row r="2468">
          <cell r="A2468" t="str">
            <v>GLGAS</v>
          </cell>
          <cell r="C2468" t="str">
            <v>921511</v>
          </cell>
          <cell r="E2468">
            <v>31.08</v>
          </cell>
        </row>
        <row r="2469">
          <cell r="A2469" t="str">
            <v>GLGAS</v>
          </cell>
          <cell r="C2469" t="str">
            <v>921512</v>
          </cell>
          <cell r="E2469">
            <v>31023.18</v>
          </cell>
        </row>
        <row r="2470">
          <cell r="A2470" t="str">
            <v>GLGAS</v>
          </cell>
          <cell r="C2470" t="str">
            <v>921516</v>
          </cell>
          <cell r="E2470">
            <v>319.76</v>
          </cell>
        </row>
        <row r="2471">
          <cell r="A2471" t="str">
            <v>GLGAS</v>
          </cell>
          <cell r="C2471" t="str">
            <v>921602</v>
          </cell>
          <cell r="E2471">
            <v>736.11</v>
          </cell>
        </row>
        <row r="2472">
          <cell r="A2472" t="str">
            <v>GLGAS</v>
          </cell>
          <cell r="C2472" t="str">
            <v>921603</v>
          </cell>
          <cell r="E2472">
            <v>169.04</v>
          </cell>
        </row>
        <row r="2473">
          <cell r="A2473" t="str">
            <v>GLGAS</v>
          </cell>
          <cell r="C2473" t="str">
            <v>921612</v>
          </cell>
          <cell r="E2473">
            <v>40.49</v>
          </cell>
        </row>
        <row r="2474">
          <cell r="A2474" t="str">
            <v>GLGAS</v>
          </cell>
          <cell r="C2474" t="str">
            <v>921625</v>
          </cell>
          <cell r="E2474">
            <v>15.83</v>
          </cell>
        </row>
        <row r="2475">
          <cell r="A2475" t="str">
            <v>GLGAS</v>
          </cell>
          <cell r="C2475" t="str">
            <v>921648</v>
          </cell>
          <cell r="E2475">
            <v>593.20000000000005</v>
          </cell>
        </row>
        <row r="2476">
          <cell r="A2476" t="str">
            <v>GLGAS</v>
          </cell>
          <cell r="C2476" t="str">
            <v>921654</v>
          </cell>
          <cell r="E2476">
            <v>1052.23</v>
          </cell>
        </row>
        <row r="2477">
          <cell r="A2477" t="str">
            <v>GLGAS</v>
          </cell>
          <cell r="C2477" t="str">
            <v>921667</v>
          </cell>
          <cell r="E2477">
            <v>1235.79</v>
          </cell>
        </row>
        <row r="2478">
          <cell r="A2478" t="str">
            <v>GLGAS</v>
          </cell>
          <cell r="C2478" t="str">
            <v>921700</v>
          </cell>
          <cell r="E2478">
            <v>0</v>
          </cell>
        </row>
        <row r="2479">
          <cell r="A2479" t="str">
            <v>GLGAS</v>
          </cell>
          <cell r="C2479" t="str">
            <v>921702</v>
          </cell>
          <cell r="E2479">
            <v>5777.48</v>
          </cell>
        </row>
        <row r="2480">
          <cell r="A2480" t="str">
            <v>GLGAS</v>
          </cell>
          <cell r="C2480" t="str">
            <v>921711</v>
          </cell>
          <cell r="E2480">
            <v>65.290000000000006</v>
          </cell>
        </row>
        <row r="2481">
          <cell r="A2481" t="str">
            <v>GLGAS</v>
          </cell>
          <cell r="C2481" t="str">
            <v>921712</v>
          </cell>
          <cell r="E2481">
            <v>92.19</v>
          </cell>
        </row>
        <row r="2482">
          <cell r="A2482" t="str">
            <v>GLGAS</v>
          </cell>
          <cell r="C2482" t="str">
            <v>921715</v>
          </cell>
          <cell r="E2482">
            <v>27.77</v>
          </cell>
        </row>
        <row r="2483">
          <cell r="A2483" t="str">
            <v>GLGAS</v>
          </cell>
          <cell r="C2483" t="str">
            <v>921717</v>
          </cell>
          <cell r="E2483">
            <v>12213.28</v>
          </cell>
        </row>
        <row r="2484">
          <cell r="A2484" t="str">
            <v>GLGAS</v>
          </cell>
          <cell r="C2484" t="str">
            <v>921723</v>
          </cell>
          <cell r="E2484">
            <v>279.31</v>
          </cell>
        </row>
        <row r="2485">
          <cell r="A2485" t="str">
            <v>GLGAS</v>
          </cell>
          <cell r="C2485" t="str">
            <v>921775</v>
          </cell>
          <cell r="E2485">
            <v>798.12</v>
          </cell>
        </row>
        <row r="2486">
          <cell r="A2486" t="str">
            <v>GLGAS</v>
          </cell>
          <cell r="C2486" t="str">
            <v>921776</v>
          </cell>
          <cell r="E2486">
            <v>95.37</v>
          </cell>
        </row>
        <row r="2487">
          <cell r="A2487" t="str">
            <v>GLGAS</v>
          </cell>
          <cell r="C2487" t="str">
            <v>921812</v>
          </cell>
          <cell r="E2487">
            <v>87908.41</v>
          </cell>
        </row>
        <row r="2488">
          <cell r="A2488" t="str">
            <v>GLGAS</v>
          </cell>
          <cell r="C2488" t="str">
            <v>921912</v>
          </cell>
          <cell r="E2488">
            <v>5444.57</v>
          </cell>
        </row>
        <row r="2489">
          <cell r="A2489" t="str">
            <v>GLGAS</v>
          </cell>
          <cell r="C2489" t="str">
            <v>922099</v>
          </cell>
          <cell r="E2489">
            <v>-10586.3</v>
          </cell>
        </row>
        <row r="2490">
          <cell r="A2490" t="str">
            <v>GLGAS</v>
          </cell>
          <cell r="C2490" t="str">
            <v>922199</v>
          </cell>
          <cell r="E2490">
            <v>-40773.1</v>
          </cell>
        </row>
        <row r="2491">
          <cell r="A2491" t="str">
            <v>GLGAS</v>
          </cell>
          <cell r="C2491" t="str">
            <v>922299</v>
          </cell>
          <cell r="E2491">
            <v>-40085.25</v>
          </cell>
        </row>
        <row r="2492">
          <cell r="A2492" t="str">
            <v>GLGAS</v>
          </cell>
          <cell r="C2492" t="str">
            <v>922499</v>
          </cell>
          <cell r="E2492">
            <v>-13143.51</v>
          </cell>
        </row>
        <row r="2493">
          <cell r="A2493" t="str">
            <v>GLGAS</v>
          </cell>
          <cell r="C2493" t="str">
            <v>922599</v>
          </cell>
          <cell r="E2493">
            <v>-56200.6</v>
          </cell>
        </row>
        <row r="2494">
          <cell r="A2494" t="str">
            <v>GLGAS</v>
          </cell>
          <cell r="C2494" t="str">
            <v>922699</v>
          </cell>
          <cell r="E2494">
            <v>-28982.9</v>
          </cell>
        </row>
        <row r="2495">
          <cell r="A2495" t="str">
            <v>GLGAS</v>
          </cell>
          <cell r="C2495" t="str">
            <v>922708</v>
          </cell>
          <cell r="E2495">
            <v>0</v>
          </cell>
        </row>
        <row r="2496">
          <cell r="A2496" t="str">
            <v>GLGAS</v>
          </cell>
          <cell r="C2496" t="str">
            <v>922799</v>
          </cell>
          <cell r="E2496">
            <v>-781.26</v>
          </cell>
        </row>
        <row r="2497">
          <cell r="A2497" t="str">
            <v>GLGAS</v>
          </cell>
          <cell r="C2497" t="str">
            <v>922899</v>
          </cell>
          <cell r="E2497">
            <v>-55116.1</v>
          </cell>
        </row>
        <row r="2498">
          <cell r="A2498" t="str">
            <v>GLGAS</v>
          </cell>
          <cell r="C2498" t="str">
            <v>922999</v>
          </cell>
          <cell r="E2498">
            <v>-6523.27</v>
          </cell>
        </row>
        <row r="2499">
          <cell r="A2499" t="str">
            <v>GLGAS</v>
          </cell>
          <cell r="C2499" t="str">
            <v>923010</v>
          </cell>
          <cell r="E2499">
            <v>50411.03</v>
          </cell>
        </row>
        <row r="2500">
          <cell r="A2500" t="str">
            <v>GLGAS</v>
          </cell>
          <cell r="C2500" t="str">
            <v>923045</v>
          </cell>
          <cell r="E2500">
            <v>19722.55</v>
          </cell>
        </row>
        <row r="2501">
          <cell r="A2501" t="str">
            <v>GLGAS</v>
          </cell>
          <cell r="C2501" t="str">
            <v>923046</v>
          </cell>
          <cell r="E2501">
            <v>30139.71</v>
          </cell>
        </row>
        <row r="2502">
          <cell r="A2502" t="str">
            <v>GLGAS</v>
          </cell>
          <cell r="C2502" t="str">
            <v>923110</v>
          </cell>
          <cell r="E2502">
            <v>172802.18</v>
          </cell>
        </row>
        <row r="2503">
          <cell r="A2503" t="str">
            <v>GLGAS</v>
          </cell>
          <cell r="C2503" t="str">
            <v>923210</v>
          </cell>
          <cell r="E2503">
            <v>113979.4</v>
          </cell>
        </row>
        <row r="2504">
          <cell r="A2504" t="str">
            <v>GLGAS</v>
          </cell>
          <cell r="C2504" t="str">
            <v>923509</v>
          </cell>
          <cell r="E2504">
            <v>560.77</v>
          </cell>
        </row>
        <row r="2505">
          <cell r="A2505" t="str">
            <v>GLGAS</v>
          </cell>
          <cell r="C2505" t="str">
            <v>923510</v>
          </cell>
          <cell r="E2505">
            <v>137350.04</v>
          </cell>
        </row>
        <row r="2506">
          <cell r="A2506" t="str">
            <v>GLGAS</v>
          </cell>
          <cell r="C2506" t="str">
            <v>923610</v>
          </cell>
          <cell r="E2506">
            <v>137944.81</v>
          </cell>
        </row>
        <row r="2507">
          <cell r="A2507" t="str">
            <v>GLGAS</v>
          </cell>
          <cell r="C2507" t="str">
            <v>923710</v>
          </cell>
          <cell r="E2507">
            <v>3591.94</v>
          </cell>
        </row>
        <row r="2508">
          <cell r="A2508" t="str">
            <v>GLGAS</v>
          </cell>
          <cell r="C2508" t="str">
            <v>923810</v>
          </cell>
          <cell r="E2508">
            <v>75659.81</v>
          </cell>
        </row>
        <row r="2509">
          <cell r="A2509" t="str">
            <v>GLGAS</v>
          </cell>
          <cell r="C2509" t="str">
            <v>923910</v>
          </cell>
          <cell r="E2509">
            <v>18959.28</v>
          </cell>
        </row>
        <row r="2510">
          <cell r="A2510" t="str">
            <v>GLGAS</v>
          </cell>
          <cell r="C2510" t="str">
            <v>924000</v>
          </cell>
          <cell r="E2510">
            <v>6886.96</v>
          </cell>
        </row>
        <row r="2511">
          <cell r="A2511" t="str">
            <v>GLGAS</v>
          </cell>
          <cell r="C2511" t="str">
            <v>925300</v>
          </cell>
          <cell r="E2511">
            <v>57680.99</v>
          </cell>
        </row>
        <row r="2512">
          <cell r="A2512" t="str">
            <v>GLGAS</v>
          </cell>
          <cell r="C2512" t="str">
            <v>925301</v>
          </cell>
          <cell r="E2512">
            <v>151304.42000000001</v>
          </cell>
        </row>
        <row r="2513">
          <cell r="A2513" t="str">
            <v>GLGAS</v>
          </cell>
          <cell r="C2513" t="str">
            <v>926000</v>
          </cell>
          <cell r="E2513">
            <v>-1025.9000000000001</v>
          </cell>
        </row>
        <row r="2514">
          <cell r="A2514" t="str">
            <v>GLGAS</v>
          </cell>
          <cell r="C2514" t="str">
            <v>926147</v>
          </cell>
          <cell r="E2514">
            <v>-383556</v>
          </cell>
        </row>
        <row r="2515">
          <cell r="A2515" t="str">
            <v>GLGAS</v>
          </cell>
          <cell r="C2515" t="str">
            <v>926148</v>
          </cell>
          <cell r="E2515">
            <v>766139</v>
          </cell>
        </row>
        <row r="2516">
          <cell r="A2516" t="str">
            <v>GLGAS</v>
          </cell>
          <cell r="C2516" t="str">
            <v>926201</v>
          </cell>
          <cell r="E2516">
            <v>10876.32</v>
          </cell>
        </row>
        <row r="2517">
          <cell r="A2517" t="str">
            <v>GLGAS</v>
          </cell>
          <cell r="C2517" t="str">
            <v>926202</v>
          </cell>
          <cell r="E2517">
            <v>3172.89</v>
          </cell>
        </row>
        <row r="2518">
          <cell r="A2518" t="str">
            <v>GLGAS</v>
          </cell>
          <cell r="C2518" t="str">
            <v>926214</v>
          </cell>
          <cell r="E2518">
            <v>46.67</v>
          </cell>
        </row>
        <row r="2519">
          <cell r="A2519" t="str">
            <v>GLGAS</v>
          </cell>
          <cell r="C2519" t="str">
            <v>926215</v>
          </cell>
          <cell r="E2519">
            <v>-2986</v>
          </cell>
        </row>
        <row r="2520">
          <cell r="A2520" t="str">
            <v>GLGAS</v>
          </cell>
          <cell r="C2520" t="str">
            <v>926216</v>
          </cell>
          <cell r="E2520">
            <v>844.83</v>
          </cell>
        </row>
        <row r="2521">
          <cell r="A2521" t="str">
            <v>GLGAS</v>
          </cell>
          <cell r="C2521" t="str">
            <v>926217</v>
          </cell>
          <cell r="E2521">
            <v>90.1</v>
          </cell>
        </row>
        <row r="2522">
          <cell r="A2522" t="str">
            <v>GLGAS</v>
          </cell>
          <cell r="C2522" t="str">
            <v>926218</v>
          </cell>
          <cell r="E2522">
            <v>3992.76</v>
          </cell>
        </row>
        <row r="2523">
          <cell r="A2523" t="str">
            <v>GLGAS</v>
          </cell>
          <cell r="C2523" t="str">
            <v>926219</v>
          </cell>
          <cell r="E2523">
            <v>5643.59</v>
          </cell>
        </row>
        <row r="2524">
          <cell r="A2524" t="str">
            <v>GLGAS</v>
          </cell>
          <cell r="C2524" t="str">
            <v>926222</v>
          </cell>
          <cell r="E2524">
            <v>2564.58</v>
          </cell>
        </row>
        <row r="2525">
          <cell r="A2525" t="str">
            <v>GLGAS</v>
          </cell>
          <cell r="C2525" t="str">
            <v>926225</v>
          </cell>
          <cell r="E2525">
            <v>136.96</v>
          </cell>
        </row>
        <row r="2526">
          <cell r="A2526" t="str">
            <v>GLGAS</v>
          </cell>
          <cell r="C2526" t="str">
            <v>926227</v>
          </cell>
          <cell r="E2526">
            <v>1608.2</v>
          </cell>
        </row>
        <row r="2527">
          <cell r="A2527" t="str">
            <v>GLGAS</v>
          </cell>
          <cell r="C2527" t="str">
            <v>926230</v>
          </cell>
          <cell r="E2527">
            <v>1032.1300000000001</v>
          </cell>
        </row>
        <row r="2528">
          <cell r="A2528" t="str">
            <v>GLGAS</v>
          </cell>
          <cell r="C2528" t="str">
            <v>926327</v>
          </cell>
          <cell r="E2528">
            <v>606909</v>
          </cell>
        </row>
        <row r="2529">
          <cell r="A2529" t="str">
            <v>GLGAS</v>
          </cell>
          <cell r="C2529" t="str">
            <v>926328</v>
          </cell>
          <cell r="E2529">
            <v>-106656</v>
          </cell>
        </row>
        <row r="2530">
          <cell r="A2530" t="str">
            <v>GLGAS</v>
          </cell>
          <cell r="C2530" t="str">
            <v>926329</v>
          </cell>
          <cell r="E2530">
            <v>630752.82999999996</v>
          </cell>
        </row>
        <row r="2531">
          <cell r="A2531" t="str">
            <v>GLGAS</v>
          </cell>
          <cell r="C2531" t="str">
            <v>926555</v>
          </cell>
          <cell r="E2531">
            <v>146651.15</v>
          </cell>
        </row>
        <row r="2532">
          <cell r="A2532" t="str">
            <v>GLGAS</v>
          </cell>
          <cell r="C2532" t="str">
            <v>928000</v>
          </cell>
          <cell r="E2532">
            <v>105891.3</v>
          </cell>
        </row>
        <row r="2533">
          <cell r="A2533" t="str">
            <v>GLGAS</v>
          </cell>
          <cell r="C2533" t="str">
            <v>929000</v>
          </cell>
          <cell r="E2533">
            <v>-6559.83</v>
          </cell>
        </row>
        <row r="2534">
          <cell r="A2534" t="str">
            <v>GLGAS</v>
          </cell>
          <cell r="C2534" t="str">
            <v>930106</v>
          </cell>
          <cell r="E2534">
            <v>350</v>
          </cell>
        </row>
        <row r="2535">
          <cell r="A2535" t="str">
            <v>GLGAS</v>
          </cell>
          <cell r="C2535" t="str">
            <v>930210</v>
          </cell>
          <cell r="E2535">
            <v>36168.92</v>
          </cell>
        </row>
        <row r="2536">
          <cell r="A2536" t="str">
            <v>GLGAS</v>
          </cell>
          <cell r="C2536" t="str">
            <v>930220</v>
          </cell>
          <cell r="E2536">
            <v>23894.07</v>
          </cell>
        </row>
        <row r="2537">
          <cell r="A2537" t="str">
            <v>GLGAS</v>
          </cell>
          <cell r="C2537" t="str">
            <v>930230</v>
          </cell>
          <cell r="E2537">
            <v>182.52</v>
          </cell>
        </row>
        <row r="2538">
          <cell r="A2538" t="str">
            <v>GLGAS</v>
          </cell>
          <cell r="C2538" t="str">
            <v>930248</v>
          </cell>
          <cell r="E2538">
            <v>2141.14</v>
          </cell>
        </row>
        <row r="2539">
          <cell r="A2539" t="str">
            <v>GLGAS</v>
          </cell>
          <cell r="C2539" t="str">
            <v>930298</v>
          </cell>
          <cell r="E2539">
            <v>702493.26</v>
          </cell>
        </row>
        <row r="2540">
          <cell r="A2540" t="str">
            <v>GLGAS</v>
          </cell>
          <cell r="C2540" t="str">
            <v>930299</v>
          </cell>
          <cell r="E2540">
            <v>1673840.7</v>
          </cell>
        </row>
        <row r="2541">
          <cell r="A2541" t="str">
            <v>GLGAS</v>
          </cell>
          <cell r="C2541" t="str">
            <v>931026</v>
          </cell>
          <cell r="E2541">
            <v>83.99</v>
          </cell>
        </row>
        <row r="2542">
          <cell r="A2542" t="str">
            <v>GLGAS</v>
          </cell>
          <cell r="C2542" t="str">
            <v>931280</v>
          </cell>
          <cell r="E2542">
            <v>660</v>
          </cell>
        </row>
        <row r="2543">
          <cell r="A2543" t="str">
            <v>GLGAS</v>
          </cell>
          <cell r="C2543" t="str">
            <v>931281</v>
          </cell>
          <cell r="E2543">
            <v>8053.17</v>
          </cell>
        </row>
        <row r="2544">
          <cell r="A2544" t="str">
            <v>GLGAS</v>
          </cell>
          <cell r="C2544" t="str">
            <v>935024</v>
          </cell>
          <cell r="E2544">
            <v>61474.11</v>
          </cell>
        </row>
        <row r="2545">
          <cell r="A2545" t="str">
            <v>GLGAS</v>
          </cell>
          <cell r="C2545" t="str">
            <v>935026</v>
          </cell>
          <cell r="E2545">
            <v>57844.97</v>
          </cell>
        </row>
        <row r="2546">
          <cell r="A2546" t="str">
            <v>GLGAS</v>
          </cell>
          <cell r="C2546" t="str">
            <v>935289</v>
          </cell>
          <cell r="E2546">
            <v>8.7200000000000006</v>
          </cell>
        </row>
        <row r="2547">
          <cell r="A2547" t="str">
            <v>GLGAS</v>
          </cell>
          <cell r="C2547" t="str">
            <v>935346</v>
          </cell>
          <cell r="E2547">
            <v>1.86</v>
          </cell>
        </row>
        <row r="2548">
          <cell r="A2548" t="str">
            <v>GLGAS</v>
          </cell>
          <cell r="C2548" t="str">
            <v>935389</v>
          </cell>
          <cell r="E2548">
            <v>23.28</v>
          </cell>
        </row>
        <row r="2549">
          <cell r="A2549" t="str">
            <v>GLGAS</v>
          </cell>
          <cell r="C2549" t="str">
            <v>935520</v>
          </cell>
          <cell r="E2549">
            <v>52282.99</v>
          </cell>
        </row>
        <row r="2550">
          <cell r="A2550" t="str">
            <v>GLGAS</v>
          </cell>
          <cell r="C2550" t="str">
            <v>G30100</v>
          </cell>
          <cell r="E2550">
            <v>0</v>
          </cell>
        </row>
        <row r="2551">
          <cell r="A2551" t="str">
            <v>GLGAS</v>
          </cell>
          <cell r="C2551" t="str">
            <v>G30200</v>
          </cell>
          <cell r="E2551">
            <v>0</v>
          </cell>
        </row>
        <row r="2552">
          <cell r="A2552" t="str">
            <v>GLGAS</v>
          </cell>
          <cell r="C2552" t="str">
            <v>G36500</v>
          </cell>
          <cell r="E2552">
            <v>0</v>
          </cell>
        </row>
        <row r="2553">
          <cell r="A2553" t="str">
            <v>GLGAS</v>
          </cell>
          <cell r="C2553" t="str">
            <v>G36600</v>
          </cell>
          <cell r="E2553">
            <v>0</v>
          </cell>
        </row>
        <row r="2554">
          <cell r="A2554" t="str">
            <v>GLGAS</v>
          </cell>
          <cell r="C2554" t="str">
            <v>G36700</v>
          </cell>
          <cell r="E2554">
            <v>0</v>
          </cell>
        </row>
        <row r="2555">
          <cell r="A2555" t="str">
            <v>GLGAS</v>
          </cell>
          <cell r="C2555" t="str">
            <v>G36900</v>
          </cell>
          <cell r="E2555">
            <v>0</v>
          </cell>
        </row>
        <row r="2556">
          <cell r="A2556" t="str">
            <v>GLGAS</v>
          </cell>
          <cell r="C2556" t="str">
            <v>G37400</v>
          </cell>
          <cell r="E2556">
            <v>0</v>
          </cell>
        </row>
        <row r="2557">
          <cell r="A2557" t="str">
            <v>GLGAS</v>
          </cell>
          <cell r="C2557" t="str">
            <v>G37500</v>
          </cell>
          <cell r="E2557">
            <v>0</v>
          </cell>
        </row>
        <row r="2558">
          <cell r="A2558" t="str">
            <v>GLGAS</v>
          </cell>
          <cell r="C2558" t="str">
            <v>G37600</v>
          </cell>
          <cell r="E2558">
            <v>0</v>
          </cell>
        </row>
        <row r="2559">
          <cell r="A2559" t="str">
            <v>GLGAS</v>
          </cell>
          <cell r="C2559" t="str">
            <v>G37800</v>
          </cell>
          <cell r="E2559">
            <v>0</v>
          </cell>
        </row>
        <row r="2560">
          <cell r="A2560" t="str">
            <v>GLGAS</v>
          </cell>
          <cell r="C2560" t="str">
            <v>G37900</v>
          </cell>
          <cell r="E2560">
            <v>0</v>
          </cell>
        </row>
        <row r="2561">
          <cell r="A2561" t="str">
            <v>GLGAS</v>
          </cell>
          <cell r="C2561" t="str">
            <v>G38000</v>
          </cell>
          <cell r="E2561">
            <v>0</v>
          </cell>
        </row>
        <row r="2562">
          <cell r="A2562" t="str">
            <v>GLGAS</v>
          </cell>
          <cell r="C2562" t="str">
            <v>G38100</v>
          </cell>
          <cell r="E2562">
            <v>0</v>
          </cell>
        </row>
        <row r="2563">
          <cell r="A2563" t="str">
            <v>GLGAS</v>
          </cell>
          <cell r="C2563" t="str">
            <v>G38300</v>
          </cell>
          <cell r="E2563">
            <v>0</v>
          </cell>
        </row>
        <row r="2564">
          <cell r="A2564" t="str">
            <v>GLGAS</v>
          </cell>
          <cell r="C2564" t="str">
            <v>G38500</v>
          </cell>
          <cell r="E2564">
            <v>0</v>
          </cell>
        </row>
        <row r="2565">
          <cell r="A2565" t="str">
            <v>GLGAS</v>
          </cell>
          <cell r="C2565" t="str">
            <v>G38700</v>
          </cell>
          <cell r="E2565">
            <v>0</v>
          </cell>
        </row>
        <row r="2566">
          <cell r="A2566" t="str">
            <v>GLGAS</v>
          </cell>
          <cell r="C2566" t="str">
            <v>G38900</v>
          </cell>
          <cell r="E2566">
            <v>0</v>
          </cell>
        </row>
        <row r="2567">
          <cell r="A2567" t="str">
            <v>GLGAS</v>
          </cell>
          <cell r="C2567" t="str">
            <v>G39000</v>
          </cell>
          <cell r="E2567">
            <v>0</v>
          </cell>
        </row>
        <row r="2568">
          <cell r="A2568" t="str">
            <v>GLGAS</v>
          </cell>
          <cell r="C2568" t="str">
            <v>G39010</v>
          </cell>
          <cell r="E2568">
            <v>0</v>
          </cell>
        </row>
        <row r="2569">
          <cell r="A2569" t="str">
            <v>GLGAS</v>
          </cell>
          <cell r="C2569" t="str">
            <v>G39100</v>
          </cell>
          <cell r="E2569">
            <v>0</v>
          </cell>
        </row>
        <row r="2570">
          <cell r="A2570" t="str">
            <v>GLGAS</v>
          </cell>
          <cell r="C2570" t="str">
            <v>G39200</v>
          </cell>
          <cell r="E2570">
            <v>0</v>
          </cell>
        </row>
        <row r="2571">
          <cell r="A2571" t="str">
            <v>GLGAS</v>
          </cell>
          <cell r="C2571" t="str">
            <v>G39300</v>
          </cell>
          <cell r="E2571">
            <v>0</v>
          </cell>
        </row>
        <row r="2572">
          <cell r="A2572" t="str">
            <v>GLGAS</v>
          </cell>
          <cell r="C2572" t="str">
            <v>G39400</v>
          </cell>
          <cell r="E2572">
            <v>0</v>
          </cell>
        </row>
        <row r="2573">
          <cell r="A2573" t="str">
            <v>GLGAS</v>
          </cell>
          <cell r="C2573" t="str">
            <v>G39500</v>
          </cell>
          <cell r="E2573">
            <v>0</v>
          </cell>
        </row>
        <row r="2574">
          <cell r="A2574" t="str">
            <v>GLGAS</v>
          </cell>
          <cell r="C2574" t="str">
            <v>G39600</v>
          </cell>
          <cell r="E2574">
            <v>0</v>
          </cell>
        </row>
        <row r="2575">
          <cell r="A2575" t="str">
            <v>GLGAS</v>
          </cell>
          <cell r="C2575" t="str">
            <v>G39800</v>
          </cell>
          <cell r="E2575">
            <v>0</v>
          </cell>
        </row>
        <row r="2576">
          <cell r="A2576" t="str">
            <v>GLGAS</v>
          </cell>
          <cell r="C2576" t="str">
            <v>G39999</v>
          </cell>
          <cell r="E2576">
            <v>0</v>
          </cell>
        </row>
        <row r="2577">
          <cell r="A2577" t="str">
            <v>GLGAS</v>
          </cell>
          <cell r="C2577" t="str">
            <v>G80400</v>
          </cell>
          <cell r="E2577">
            <v>17021442.190000001</v>
          </cell>
        </row>
        <row r="2578">
          <cell r="A2578" t="str">
            <v>GLGAS</v>
          </cell>
          <cell r="C2578" t="str">
            <v>G80501</v>
          </cell>
          <cell r="E2578">
            <v>-409179.86</v>
          </cell>
        </row>
        <row r="2579">
          <cell r="A2579" t="str">
            <v>GLGAS</v>
          </cell>
          <cell r="C2579" t="str">
            <v>G80510</v>
          </cell>
          <cell r="E2579">
            <v>-1079572.44</v>
          </cell>
        </row>
        <row r="2580">
          <cell r="A2580" t="str">
            <v>GLGAS</v>
          </cell>
          <cell r="C2580" t="str">
            <v>G80520</v>
          </cell>
          <cell r="E2580">
            <v>26270</v>
          </cell>
        </row>
        <row r="2581">
          <cell r="A2581" t="str">
            <v>GLGAS</v>
          </cell>
          <cell r="C2581" t="str">
            <v>G80810</v>
          </cell>
          <cell r="E2581">
            <v>3917110.37</v>
          </cell>
        </row>
        <row r="2582">
          <cell r="A2582" t="str">
            <v>GLGAS</v>
          </cell>
          <cell r="C2582" t="str">
            <v>G80820</v>
          </cell>
          <cell r="E2582">
            <v>-4677615.04</v>
          </cell>
        </row>
        <row r="2583">
          <cell r="A2583" t="str">
            <v>GLGAS</v>
          </cell>
          <cell r="C2583" t="str">
            <v>G81300</v>
          </cell>
          <cell r="E2583">
            <v>-4118</v>
          </cell>
        </row>
        <row r="2584">
          <cell r="A2584" t="str">
            <v>GLGAS</v>
          </cell>
          <cell r="C2584" t="str">
            <v>G85600</v>
          </cell>
          <cell r="E2584">
            <v>29735.79</v>
          </cell>
        </row>
        <row r="2585">
          <cell r="A2585" t="str">
            <v>GLGAS</v>
          </cell>
          <cell r="C2585" t="str">
            <v>G85601</v>
          </cell>
          <cell r="E2585">
            <v>6719.83</v>
          </cell>
        </row>
        <row r="2586">
          <cell r="A2586" t="str">
            <v>GLGAS</v>
          </cell>
          <cell r="C2586" t="str">
            <v>G85610</v>
          </cell>
          <cell r="E2586">
            <v>49542.18</v>
          </cell>
        </row>
        <row r="2587">
          <cell r="A2587" t="str">
            <v>GLGAS</v>
          </cell>
          <cell r="C2587" t="str">
            <v>G87000</v>
          </cell>
          <cell r="E2587">
            <v>37792.449999999997</v>
          </cell>
        </row>
        <row r="2588">
          <cell r="A2588" t="str">
            <v>GLGAS</v>
          </cell>
          <cell r="C2588" t="str">
            <v>G87400</v>
          </cell>
          <cell r="E2588">
            <v>196911.54</v>
          </cell>
        </row>
        <row r="2589">
          <cell r="A2589" t="str">
            <v>GLGAS</v>
          </cell>
          <cell r="C2589" t="str">
            <v>G87401</v>
          </cell>
          <cell r="E2589">
            <v>507825.19</v>
          </cell>
        </row>
        <row r="2590">
          <cell r="A2590" t="str">
            <v>GLGAS</v>
          </cell>
          <cell r="C2590" t="str">
            <v>G87402</v>
          </cell>
          <cell r="E2590">
            <v>89783.039999999994</v>
          </cell>
        </row>
        <row r="2591">
          <cell r="A2591" t="str">
            <v>GLGAS</v>
          </cell>
          <cell r="C2591" t="str">
            <v>G87500</v>
          </cell>
          <cell r="E2591">
            <v>90949.05</v>
          </cell>
        </row>
        <row r="2592">
          <cell r="A2592" t="str">
            <v>GLGAS</v>
          </cell>
          <cell r="C2592" t="str">
            <v>G87700</v>
          </cell>
          <cell r="E2592">
            <v>12076.61</v>
          </cell>
        </row>
        <row r="2593">
          <cell r="A2593" t="str">
            <v>GLGAS</v>
          </cell>
          <cell r="C2593" t="str">
            <v>G87800</v>
          </cell>
          <cell r="E2593">
            <v>211216.9</v>
          </cell>
        </row>
        <row r="2594">
          <cell r="A2594" t="str">
            <v>GLGAS</v>
          </cell>
          <cell r="C2594" t="str">
            <v>G87801</v>
          </cell>
          <cell r="E2594">
            <v>508265.8</v>
          </cell>
        </row>
        <row r="2595">
          <cell r="A2595" t="str">
            <v>GLGAS</v>
          </cell>
          <cell r="C2595" t="str">
            <v>G87900</v>
          </cell>
          <cell r="E2595">
            <v>381001.91</v>
          </cell>
        </row>
        <row r="2596">
          <cell r="A2596" t="str">
            <v>GLGAS</v>
          </cell>
          <cell r="C2596" t="str">
            <v>G88000</v>
          </cell>
          <cell r="E2596">
            <v>229818.88</v>
          </cell>
        </row>
        <row r="2597">
          <cell r="A2597" t="str">
            <v>GLGAS</v>
          </cell>
          <cell r="C2597" t="str">
            <v>G88001</v>
          </cell>
          <cell r="E2597">
            <v>6983.73</v>
          </cell>
        </row>
        <row r="2598">
          <cell r="A2598" t="str">
            <v>GLGAS</v>
          </cell>
          <cell r="C2598" t="str">
            <v>G88700</v>
          </cell>
          <cell r="E2598">
            <v>342927.23</v>
          </cell>
        </row>
        <row r="2599">
          <cell r="A2599" t="str">
            <v>GLGAS</v>
          </cell>
          <cell r="C2599" t="str">
            <v>G88800</v>
          </cell>
          <cell r="E2599">
            <v>251.99</v>
          </cell>
        </row>
        <row r="2600">
          <cell r="A2600" t="str">
            <v>GLGAS</v>
          </cell>
          <cell r="C2600" t="str">
            <v>G88900</v>
          </cell>
          <cell r="E2600">
            <v>13795.05</v>
          </cell>
        </row>
        <row r="2601">
          <cell r="A2601" t="str">
            <v>GLGAS</v>
          </cell>
          <cell r="C2601" t="str">
            <v>G89000</v>
          </cell>
          <cell r="E2601">
            <v>57032.47</v>
          </cell>
        </row>
        <row r="2602">
          <cell r="A2602" t="str">
            <v>GLGAS</v>
          </cell>
          <cell r="C2602" t="str">
            <v>G89100</v>
          </cell>
          <cell r="E2602">
            <v>6014.88</v>
          </cell>
        </row>
        <row r="2603">
          <cell r="A2603" t="str">
            <v>GLGAS</v>
          </cell>
          <cell r="C2603" t="str">
            <v>G89200</v>
          </cell>
          <cell r="E2603">
            <v>121942.96</v>
          </cell>
        </row>
        <row r="2604">
          <cell r="A2604" t="str">
            <v>GLGAS</v>
          </cell>
          <cell r="C2604" t="str">
            <v>G89300</v>
          </cell>
          <cell r="E2604">
            <v>7647.85</v>
          </cell>
        </row>
        <row r="2605">
          <cell r="A2605" t="str">
            <v>GLGNO</v>
          </cell>
          <cell r="C2605" t="str">
            <v>216000</v>
          </cell>
          <cell r="E2605">
            <v>0</v>
          </cell>
        </row>
        <row r="2606">
          <cell r="A2606" t="str">
            <v>GLGNW</v>
          </cell>
          <cell r="C2606" t="str">
            <v>216000</v>
          </cell>
          <cell r="E2606">
            <v>0</v>
          </cell>
        </row>
        <row r="2607">
          <cell r="A2607" t="str">
            <v>GLGSO</v>
          </cell>
          <cell r="C2607" t="str">
            <v>216000</v>
          </cell>
          <cell r="E2607">
            <v>0</v>
          </cell>
        </row>
        <row r="2608">
          <cell r="A2608" t="str">
            <v>GLIND</v>
          </cell>
          <cell r="C2608" t="str">
            <v>123107</v>
          </cell>
          <cell r="E2608">
            <v>10327118.619999999</v>
          </cell>
        </row>
        <row r="2609">
          <cell r="A2609" t="str">
            <v>GLIND</v>
          </cell>
          <cell r="C2609" t="str">
            <v>143320</v>
          </cell>
          <cell r="E2609">
            <v>0</v>
          </cell>
        </row>
        <row r="2610">
          <cell r="A2610" t="str">
            <v>GLIND</v>
          </cell>
          <cell r="C2610" t="str">
            <v>143900</v>
          </cell>
          <cell r="E2610">
            <v>0</v>
          </cell>
        </row>
        <row r="2611">
          <cell r="A2611" t="str">
            <v>GLIND</v>
          </cell>
          <cell r="C2611" t="str">
            <v>201300</v>
          </cell>
          <cell r="E2611">
            <v>-1000</v>
          </cell>
        </row>
        <row r="2612">
          <cell r="A2612" t="str">
            <v>GLIND</v>
          </cell>
          <cell r="C2612" t="str">
            <v>211000</v>
          </cell>
          <cell r="E2612">
            <v>-10327118.619999999</v>
          </cell>
        </row>
        <row r="2613">
          <cell r="A2613" t="str">
            <v>GLIND</v>
          </cell>
          <cell r="C2613" t="str">
            <v>216000</v>
          </cell>
          <cell r="E2613">
            <v>159569.9</v>
          </cell>
        </row>
        <row r="2614">
          <cell r="A2614" t="str">
            <v>GLIND</v>
          </cell>
          <cell r="C2614" t="str">
            <v>220010</v>
          </cell>
          <cell r="E2614">
            <v>-158632.07999999999</v>
          </cell>
        </row>
        <row r="2615">
          <cell r="A2615" t="str">
            <v>GLIND</v>
          </cell>
          <cell r="C2615" t="str">
            <v>241339</v>
          </cell>
          <cell r="E2615">
            <v>0</v>
          </cell>
        </row>
        <row r="2616">
          <cell r="A2616" t="str">
            <v>GLIND</v>
          </cell>
          <cell r="C2616" t="str">
            <v>417101</v>
          </cell>
          <cell r="E2616">
            <v>-69.599999999999994</v>
          </cell>
        </row>
        <row r="2617">
          <cell r="A2617" t="str">
            <v>GLIND</v>
          </cell>
          <cell r="C2617" t="str">
            <v>417320</v>
          </cell>
          <cell r="E2617">
            <v>131.78</v>
          </cell>
        </row>
        <row r="2618">
          <cell r="A2618" t="str">
            <v>GLINE</v>
          </cell>
          <cell r="C2618" t="str">
            <v>123107</v>
          </cell>
          <cell r="E2618">
            <v>-10327118.619999999</v>
          </cell>
        </row>
        <row r="2619">
          <cell r="A2619" t="str">
            <v>GLINE</v>
          </cell>
          <cell r="C2619" t="str">
            <v>211002</v>
          </cell>
          <cell r="E2619">
            <v>10327118.619999999</v>
          </cell>
        </row>
        <row r="2620">
          <cell r="A2620" t="str">
            <v>GLINE</v>
          </cell>
          <cell r="C2620" t="str">
            <v>220010</v>
          </cell>
          <cell r="E2620">
            <v>0</v>
          </cell>
        </row>
        <row r="2621">
          <cell r="A2621" t="str">
            <v>GLLAB</v>
          </cell>
          <cell r="C2621" t="str">
            <v>100000</v>
          </cell>
          <cell r="E2621">
            <v>0</v>
          </cell>
        </row>
        <row r="2622">
          <cell r="A2622" t="str">
            <v>GLLAB</v>
          </cell>
          <cell r="C2622" t="str">
            <v>100009</v>
          </cell>
          <cell r="E2622">
            <v>0</v>
          </cell>
        </row>
        <row r="2623">
          <cell r="A2623" t="str">
            <v>GLLAB</v>
          </cell>
          <cell r="C2623" t="str">
            <v>100080</v>
          </cell>
          <cell r="E2623">
            <v>0</v>
          </cell>
        </row>
        <row r="2624">
          <cell r="A2624" t="str">
            <v>GLLAB</v>
          </cell>
          <cell r="C2624" t="str">
            <v>131214</v>
          </cell>
          <cell r="E2624">
            <v>1288479.55</v>
          </cell>
        </row>
        <row r="2625">
          <cell r="A2625" t="str">
            <v>GLLAB</v>
          </cell>
          <cell r="C2625" t="str">
            <v>135261</v>
          </cell>
          <cell r="E2625">
            <v>0</v>
          </cell>
        </row>
        <row r="2626">
          <cell r="A2626" t="str">
            <v>GLLAB</v>
          </cell>
          <cell r="C2626" t="str">
            <v>141000</v>
          </cell>
          <cell r="E2626">
            <v>0</v>
          </cell>
        </row>
        <row r="2627">
          <cell r="A2627" t="str">
            <v>GLLAB</v>
          </cell>
          <cell r="C2627" t="str">
            <v>143100</v>
          </cell>
          <cell r="E2627">
            <v>-99520.57</v>
          </cell>
        </row>
        <row r="2628">
          <cell r="A2628" t="str">
            <v>GLLAB</v>
          </cell>
          <cell r="C2628" t="str">
            <v>143200</v>
          </cell>
          <cell r="E2628">
            <v>-302.88</v>
          </cell>
        </row>
        <row r="2629">
          <cell r="A2629" t="str">
            <v>GLLAB</v>
          </cell>
          <cell r="C2629" t="str">
            <v>146100</v>
          </cell>
          <cell r="E2629">
            <v>999021.14</v>
          </cell>
        </row>
        <row r="2630">
          <cell r="A2630" t="str">
            <v>GLLAB</v>
          </cell>
          <cell r="C2630" t="str">
            <v>184016</v>
          </cell>
          <cell r="E2630">
            <v>0</v>
          </cell>
        </row>
        <row r="2631">
          <cell r="A2631" t="str">
            <v>GLLAB</v>
          </cell>
          <cell r="C2631" t="str">
            <v>220010</v>
          </cell>
          <cell r="E2631">
            <v>0</v>
          </cell>
        </row>
        <row r="2632">
          <cell r="A2632" t="str">
            <v>GLLAB</v>
          </cell>
          <cell r="C2632" t="str">
            <v>232700</v>
          </cell>
          <cell r="E2632">
            <v>0</v>
          </cell>
        </row>
        <row r="2633">
          <cell r="A2633" t="str">
            <v>GLLAB</v>
          </cell>
          <cell r="C2633" t="str">
            <v>234300</v>
          </cell>
          <cell r="E2633">
            <v>0</v>
          </cell>
        </row>
        <row r="2634">
          <cell r="A2634" t="str">
            <v>GLLAB</v>
          </cell>
          <cell r="C2634" t="str">
            <v>234320</v>
          </cell>
          <cell r="E2634">
            <v>-821425.29</v>
          </cell>
        </row>
        <row r="2635">
          <cell r="A2635" t="str">
            <v>GLLAB</v>
          </cell>
          <cell r="C2635" t="str">
            <v>234400</v>
          </cell>
          <cell r="E2635">
            <v>-212906.58</v>
          </cell>
        </row>
        <row r="2636">
          <cell r="A2636" t="str">
            <v>GLLAB</v>
          </cell>
          <cell r="C2636" t="str">
            <v>234900</v>
          </cell>
          <cell r="E2636">
            <v>-642544.23</v>
          </cell>
        </row>
        <row r="2637">
          <cell r="A2637" t="str">
            <v>GLLAB</v>
          </cell>
          <cell r="C2637" t="str">
            <v>236400</v>
          </cell>
          <cell r="E2637">
            <v>-5717.22</v>
          </cell>
        </row>
        <row r="2638">
          <cell r="A2638" t="str">
            <v>GLLAB</v>
          </cell>
          <cell r="C2638" t="str">
            <v>236510</v>
          </cell>
          <cell r="E2638">
            <v>0</v>
          </cell>
        </row>
        <row r="2639">
          <cell r="A2639" t="str">
            <v>GLLAB</v>
          </cell>
          <cell r="C2639" t="str">
            <v>236520</v>
          </cell>
          <cell r="E2639">
            <v>-2.9</v>
          </cell>
        </row>
        <row r="2640">
          <cell r="A2640" t="str">
            <v>GLLAB</v>
          </cell>
          <cell r="C2640" t="str">
            <v>242100</v>
          </cell>
          <cell r="E2640">
            <v>-173052.1</v>
          </cell>
        </row>
        <row r="2641">
          <cell r="A2641" t="str">
            <v>GLLAB</v>
          </cell>
          <cell r="C2641" t="str">
            <v>242111</v>
          </cell>
          <cell r="E2641">
            <v>-64</v>
          </cell>
        </row>
        <row r="2642">
          <cell r="A2642" t="str">
            <v>GLLAB</v>
          </cell>
          <cell r="C2642" t="str">
            <v>242130</v>
          </cell>
          <cell r="E2642">
            <v>-312322.49</v>
          </cell>
        </row>
        <row r="2643">
          <cell r="A2643" t="str">
            <v>GLLAB</v>
          </cell>
          <cell r="C2643" t="str">
            <v>242201</v>
          </cell>
          <cell r="E2643">
            <v>-60.65</v>
          </cell>
        </row>
        <row r="2644">
          <cell r="A2644" t="str">
            <v>GLLAB</v>
          </cell>
          <cell r="C2644" t="str">
            <v>242202</v>
          </cell>
          <cell r="E2644">
            <v>359.22</v>
          </cell>
        </row>
        <row r="2645">
          <cell r="A2645" t="str">
            <v>GLLAB</v>
          </cell>
          <cell r="C2645" t="str">
            <v>242220</v>
          </cell>
          <cell r="E2645">
            <v>-9977.69</v>
          </cell>
        </row>
        <row r="2646">
          <cell r="A2646" t="str">
            <v>GLLAB</v>
          </cell>
          <cell r="C2646" t="str">
            <v>242230</v>
          </cell>
          <cell r="E2646">
            <v>-1293.3499999999999</v>
          </cell>
        </row>
        <row r="2647">
          <cell r="A2647" t="str">
            <v>GLLAB</v>
          </cell>
          <cell r="C2647" t="str">
            <v>242240</v>
          </cell>
          <cell r="E2647">
            <v>-8477.4599999999991</v>
          </cell>
        </row>
        <row r="2648">
          <cell r="A2648" t="str">
            <v>GLLAB</v>
          </cell>
          <cell r="C2648" t="str">
            <v>242250</v>
          </cell>
          <cell r="E2648">
            <v>238.47</v>
          </cell>
        </row>
        <row r="2649">
          <cell r="A2649" t="str">
            <v>GLLAB</v>
          </cell>
          <cell r="C2649" t="str">
            <v>242260</v>
          </cell>
          <cell r="E2649">
            <v>-192.31</v>
          </cell>
        </row>
        <row r="2650">
          <cell r="A2650" t="str">
            <v>GLLAB</v>
          </cell>
          <cell r="C2650" t="str">
            <v>242500</v>
          </cell>
          <cell r="E2650">
            <v>-238.66</v>
          </cell>
        </row>
        <row r="2651">
          <cell r="A2651" t="str">
            <v>GLLAB</v>
          </cell>
          <cell r="C2651" t="str">
            <v>408000</v>
          </cell>
          <cell r="E2651">
            <v>-202196.03</v>
          </cell>
        </row>
        <row r="2652">
          <cell r="A2652" t="str">
            <v>GLLAB</v>
          </cell>
          <cell r="C2652" t="str">
            <v>408141</v>
          </cell>
          <cell r="E2652">
            <v>193624.77</v>
          </cell>
        </row>
        <row r="2653">
          <cell r="A2653" t="str">
            <v>GLLAB</v>
          </cell>
          <cell r="C2653" t="str">
            <v>408511</v>
          </cell>
          <cell r="E2653">
            <v>2082.96</v>
          </cell>
        </row>
        <row r="2654">
          <cell r="A2654" t="str">
            <v>GLLAB</v>
          </cell>
          <cell r="C2654" t="str">
            <v>408512</v>
          </cell>
          <cell r="E2654">
            <v>6488.3</v>
          </cell>
        </row>
        <row r="2655">
          <cell r="A2655" t="str">
            <v>GLLAB</v>
          </cell>
          <cell r="C2655" t="str">
            <v>417101</v>
          </cell>
          <cell r="E2655">
            <v>0</v>
          </cell>
        </row>
        <row r="2656">
          <cell r="A2656" t="str">
            <v>GLLAB</v>
          </cell>
          <cell r="C2656" t="str">
            <v>920450</v>
          </cell>
          <cell r="E2656">
            <v>0</v>
          </cell>
        </row>
        <row r="2657">
          <cell r="A2657" t="str">
            <v>GLLAB</v>
          </cell>
          <cell r="C2657" t="str">
            <v>920701</v>
          </cell>
          <cell r="E2657">
            <v>0</v>
          </cell>
        </row>
        <row r="2658">
          <cell r="A2658" t="str">
            <v>GLLAB</v>
          </cell>
          <cell r="C2658" t="str">
            <v>920799</v>
          </cell>
          <cell r="E2658">
            <v>0</v>
          </cell>
        </row>
        <row r="2659">
          <cell r="A2659" t="str">
            <v>GLLAB</v>
          </cell>
          <cell r="C2659" t="str">
            <v>921211</v>
          </cell>
          <cell r="E2659">
            <v>0</v>
          </cell>
        </row>
        <row r="2660">
          <cell r="A2660" t="str">
            <v>GLLAB</v>
          </cell>
          <cell r="C2660" t="str">
            <v>921702</v>
          </cell>
          <cell r="E2660">
            <v>0</v>
          </cell>
        </row>
        <row r="2661">
          <cell r="A2661" t="str">
            <v>GLLAB</v>
          </cell>
          <cell r="C2661" t="str">
            <v>921711</v>
          </cell>
          <cell r="E2661">
            <v>0</v>
          </cell>
        </row>
        <row r="2662">
          <cell r="A2662" t="str">
            <v>GLLAB</v>
          </cell>
          <cell r="C2662" t="str">
            <v>922500</v>
          </cell>
          <cell r="E2662">
            <v>0</v>
          </cell>
        </row>
        <row r="2663">
          <cell r="A2663" t="str">
            <v>GLLAB</v>
          </cell>
          <cell r="C2663" t="str">
            <v>922501</v>
          </cell>
          <cell r="E2663">
            <v>0</v>
          </cell>
        </row>
        <row r="2664">
          <cell r="A2664" t="str">
            <v>GLLAB</v>
          </cell>
          <cell r="C2664" t="str">
            <v>922502</v>
          </cell>
          <cell r="E2664">
            <v>0</v>
          </cell>
        </row>
        <row r="2665">
          <cell r="A2665" t="str">
            <v>GLLAB</v>
          </cell>
          <cell r="C2665" t="str">
            <v>922503</v>
          </cell>
          <cell r="E2665">
            <v>0</v>
          </cell>
        </row>
        <row r="2666">
          <cell r="A2666" t="str">
            <v>GLLAB</v>
          </cell>
          <cell r="C2666" t="str">
            <v>922506</v>
          </cell>
          <cell r="E2666">
            <v>0</v>
          </cell>
        </row>
        <row r="2667">
          <cell r="A2667" t="str">
            <v>GLLAB</v>
          </cell>
          <cell r="C2667" t="str">
            <v>922508</v>
          </cell>
          <cell r="E2667">
            <v>0</v>
          </cell>
        </row>
        <row r="2668">
          <cell r="A2668" t="str">
            <v>GLLAB</v>
          </cell>
          <cell r="C2668" t="str">
            <v>922510</v>
          </cell>
          <cell r="E2668">
            <v>0</v>
          </cell>
        </row>
        <row r="2669">
          <cell r="A2669" t="str">
            <v>GLLAB</v>
          </cell>
          <cell r="C2669" t="str">
            <v>922600</v>
          </cell>
          <cell r="E2669">
            <v>0</v>
          </cell>
        </row>
        <row r="2670">
          <cell r="A2670" t="str">
            <v>GLLAB</v>
          </cell>
          <cell r="C2670" t="str">
            <v>922601</v>
          </cell>
          <cell r="E2670">
            <v>0</v>
          </cell>
        </row>
        <row r="2671">
          <cell r="A2671" t="str">
            <v>GLLAB</v>
          </cell>
          <cell r="C2671" t="str">
            <v>922603</v>
          </cell>
          <cell r="E2671">
            <v>0</v>
          </cell>
        </row>
        <row r="2672">
          <cell r="A2672" t="str">
            <v>GLLAB</v>
          </cell>
          <cell r="C2672" t="str">
            <v>922604</v>
          </cell>
          <cell r="E2672">
            <v>0</v>
          </cell>
        </row>
        <row r="2673">
          <cell r="A2673" t="str">
            <v>GLLAB</v>
          </cell>
          <cell r="C2673" t="str">
            <v>922605</v>
          </cell>
          <cell r="E2673">
            <v>0</v>
          </cell>
        </row>
        <row r="2674">
          <cell r="A2674" t="str">
            <v>GLLAB</v>
          </cell>
          <cell r="C2674" t="str">
            <v>922700</v>
          </cell>
          <cell r="E2674">
            <v>0</v>
          </cell>
        </row>
        <row r="2675">
          <cell r="A2675" t="str">
            <v>GLLAB</v>
          </cell>
          <cell r="C2675" t="str">
            <v>922701</v>
          </cell>
          <cell r="E2675">
            <v>0</v>
          </cell>
        </row>
        <row r="2676">
          <cell r="A2676" t="str">
            <v>GLLAB</v>
          </cell>
          <cell r="C2676" t="str">
            <v>922702</v>
          </cell>
          <cell r="E2676">
            <v>0</v>
          </cell>
        </row>
        <row r="2677">
          <cell r="A2677" t="str">
            <v>GLLAB</v>
          </cell>
          <cell r="C2677" t="str">
            <v>922703</v>
          </cell>
          <cell r="E2677">
            <v>0</v>
          </cell>
        </row>
        <row r="2678">
          <cell r="A2678" t="str">
            <v>GLLAB</v>
          </cell>
          <cell r="C2678" t="str">
            <v>922704</v>
          </cell>
          <cell r="E2678">
            <v>0</v>
          </cell>
        </row>
        <row r="2679">
          <cell r="A2679" t="str">
            <v>GLLAB</v>
          </cell>
          <cell r="C2679" t="str">
            <v>922705</v>
          </cell>
          <cell r="E2679">
            <v>0</v>
          </cell>
        </row>
        <row r="2680">
          <cell r="A2680" t="str">
            <v>GLLAB</v>
          </cell>
          <cell r="C2680" t="str">
            <v>922707</v>
          </cell>
          <cell r="E2680">
            <v>0</v>
          </cell>
        </row>
        <row r="2681">
          <cell r="A2681" t="str">
            <v>GLLAB</v>
          </cell>
          <cell r="C2681" t="str">
            <v>922708</v>
          </cell>
          <cell r="E2681">
            <v>0</v>
          </cell>
        </row>
        <row r="2682">
          <cell r="A2682" t="str">
            <v>GLLAB</v>
          </cell>
          <cell r="C2682" t="str">
            <v>922800</v>
          </cell>
          <cell r="E2682">
            <v>0</v>
          </cell>
        </row>
        <row r="2683">
          <cell r="A2683" t="str">
            <v>GLLAB</v>
          </cell>
          <cell r="C2683" t="str">
            <v>922801</v>
          </cell>
          <cell r="E2683">
            <v>0</v>
          </cell>
        </row>
        <row r="2684">
          <cell r="A2684" t="str">
            <v>GLLAB</v>
          </cell>
          <cell r="C2684" t="str">
            <v>922802</v>
          </cell>
          <cell r="E2684">
            <v>0</v>
          </cell>
        </row>
        <row r="2685">
          <cell r="A2685" t="str">
            <v>GLLAB</v>
          </cell>
          <cell r="C2685" t="str">
            <v>922803</v>
          </cell>
          <cell r="E2685">
            <v>0</v>
          </cell>
        </row>
        <row r="2686">
          <cell r="A2686" t="str">
            <v>GLLAB</v>
          </cell>
          <cell r="C2686" t="str">
            <v>922804</v>
          </cell>
          <cell r="E2686">
            <v>0</v>
          </cell>
        </row>
        <row r="2687">
          <cell r="A2687" t="str">
            <v>GLLAB</v>
          </cell>
          <cell r="C2687" t="str">
            <v>922900</v>
          </cell>
          <cell r="E2687">
            <v>0</v>
          </cell>
        </row>
        <row r="2688">
          <cell r="A2688" t="str">
            <v>GLLAB</v>
          </cell>
          <cell r="C2688" t="str">
            <v>922950</v>
          </cell>
          <cell r="E2688">
            <v>0</v>
          </cell>
        </row>
        <row r="2689">
          <cell r="A2689" t="str">
            <v>GLLAB</v>
          </cell>
          <cell r="C2689" t="str">
            <v>926000</v>
          </cell>
          <cell r="E2689">
            <v>-1117619.43</v>
          </cell>
        </row>
        <row r="2690">
          <cell r="A2690" t="str">
            <v>GLLAB</v>
          </cell>
          <cell r="C2690" t="str">
            <v>926148</v>
          </cell>
          <cell r="E2690">
            <v>438929</v>
          </cell>
        </row>
        <row r="2691">
          <cell r="A2691" t="str">
            <v>GLLAB</v>
          </cell>
          <cell r="C2691" t="str">
            <v>926201</v>
          </cell>
          <cell r="E2691">
            <v>7178.08</v>
          </cell>
        </row>
        <row r="2692">
          <cell r="A2692" t="str">
            <v>GLLAB</v>
          </cell>
          <cell r="C2692" t="str">
            <v>926202</v>
          </cell>
          <cell r="E2692">
            <v>2265.48</v>
          </cell>
        </row>
        <row r="2693">
          <cell r="A2693" t="str">
            <v>GLLAB</v>
          </cell>
          <cell r="C2693" t="str">
            <v>926215</v>
          </cell>
          <cell r="E2693">
            <v>2398.52</v>
          </cell>
        </row>
        <row r="2694">
          <cell r="A2694" t="str">
            <v>GLLAB</v>
          </cell>
          <cell r="C2694" t="str">
            <v>926222</v>
          </cell>
          <cell r="E2694">
            <v>4620.6899999999996</v>
          </cell>
        </row>
        <row r="2695">
          <cell r="A2695" t="str">
            <v>GLLAB</v>
          </cell>
          <cell r="C2695" t="str">
            <v>926227</v>
          </cell>
          <cell r="E2695">
            <v>1198.8800000000001</v>
          </cell>
        </row>
        <row r="2696">
          <cell r="A2696" t="str">
            <v>GLLAB</v>
          </cell>
          <cell r="C2696" t="str">
            <v>926328</v>
          </cell>
          <cell r="E2696">
            <v>43996</v>
          </cell>
        </row>
        <row r="2697">
          <cell r="A2697" t="str">
            <v>GLLAB</v>
          </cell>
          <cell r="C2697" t="str">
            <v>926329</v>
          </cell>
          <cell r="E2697">
            <v>506104.5</v>
          </cell>
        </row>
        <row r="2698">
          <cell r="A2698" t="str">
            <v>GLLAB</v>
          </cell>
          <cell r="C2698" t="str">
            <v>926555</v>
          </cell>
          <cell r="E2698">
            <v>110928.28</v>
          </cell>
        </row>
        <row r="2699">
          <cell r="A2699" t="str">
            <v>GLLAB</v>
          </cell>
          <cell r="C2699" t="str">
            <v>927000</v>
          </cell>
          <cell r="E2699">
            <v>0</v>
          </cell>
        </row>
        <row r="2700">
          <cell r="A2700" t="str">
            <v>GLOTH</v>
          </cell>
          <cell r="C2700" t="str">
            <v>216000</v>
          </cell>
          <cell r="E2700">
            <v>0</v>
          </cell>
        </row>
        <row r="2701">
          <cell r="A2701" t="str">
            <v>GLROE</v>
          </cell>
          <cell r="C2701" t="str">
            <v>123200</v>
          </cell>
          <cell r="E2701">
            <v>-26151905.699999999</v>
          </cell>
        </row>
        <row r="2702">
          <cell r="A2702" t="str">
            <v>GLROE</v>
          </cell>
          <cell r="C2702" t="str">
            <v>146800</v>
          </cell>
          <cell r="E2702">
            <v>0</v>
          </cell>
        </row>
        <row r="2703">
          <cell r="A2703" t="str">
            <v>GLROE</v>
          </cell>
          <cell r="C2703" t="str">
            <v>146801</v>
          </cell>
          <cell r="E2703">
            <v>-2464696</v>
          </cell>
        </row>
        <row r="2704">
          <cell r="A2704" t="str">
            <v>GLROE</v>
          </cell>
          <cell r="C2704" t="str">
            <v>171000</v>
          </cell>
          <cell r="E2704">
            <v>-7160.21</v>
          </cell>
        </row>
        <row r="2705">
          <cell r="A2705" t="str">
            <v>GLROE</v>
          </cell>
          <cell r="C2705" t="str">
            <v>201800</v>
          </cell>
          <cell r="E2705">
            <v>1000</v>
          </cell>
        </row>
        <row r="2706">
          <cell r="A2706" t="str">
            <v>GLROE</v>
          </cell>
          <cell r="C2706" t="str">
            <v>211800</v>
          </cell>
          <cell r="E2706">
            <v>26150905.699999999</v>
          </cell>
        </row>
        <row r="2707">
          <cell r="A2707" t="str">
            <v>GLROE</v>
          </cell>
          <cell r="C2707" t="str">
            <v>220010</v>
          </cell>
          <cell r="E2707">
            <v>0</v>
          </cell>
        </row>
        <row r="2708">
          <cell r="A2708" t="str">
            <v>GLROE</v>
          </cell>
          <cell r="C2708" t="str">
            <v>223801</v>
          </cell>
          <cell r="E2708">
            <v>2464696</v>
          </cell>
        </row>
        <row r="2709">
          <cell r="A2709" t="str">
            <v>GLROE</v>
          </cell>
          <cell r="C2709" t="str">
            <v>234800</v>
          </cell>
          <cell r="E2709">
            <v>0</v>
          </cell>
        </row>
        <row r="2710">
          <cell r="A2710" t="str">
            <v>GLROE</v>
          </cell>
          <cell r="C2710" t="str">
            <v>237300</v>
          </cell>
          <cell r="E2710">
            <v>7160.21</v>
          </cell>
        </row>
        <row r="2711">
          <cell r="A2711" t="str">
            <v>GLROE</v>
          </cell>
          <cell r="C2711" t="str">
            <v>419800</v>
          </cell>
          <cell r="E2711">
            <v>21374.22</v>
          </cell>
        </row>
        <row r="2712">
          <cell r="A2712" t="str">
            <v>GLROE</v>
          </cell>
          <cell r="C2712" t="str">
            <v>419801</v>
          </cell>
          <cell r="E2712">
            <v>16760.22</v>
          </cell>
        </row>
        <row r="2713">
          <cell r="A2713" t="str">
            <v>GLROE</v>
          </cell>
          <cell r="C2713" t="str">
            <v>431800</v>
          </cell>
          <cell r="E2713">
            <v>-21374.22</v>
          </cell>
        </row>
        <row r="2714">
          <cell r="A2714" t="str">
            <v>GLROE</v>
          </cell>
          <cell r="C2714" t="str">
            <v>431801</v>
          </cell>
          <cell r="E2714">
            <v>-16760.22</v>
          </cell>
        </row>
        <row r="2715">
          <cell r="A2715" t="str">
            <v>GLTRG</v>
          </cell>
          <cell r="C2715" t="str">
            <v>403800</v>
          </cell>
          <cell r="E2715">
            <v>0</v>
          </cell>
        </row>
        <row r="2716">
          <cell r="A2716" t="str">
            <v>GLTRG</v>
          </cell>
          <cell r="C2716" t="str">
            <v>408800</v>
          </cell>
          <cell r="E2716">
            <v>0</v>
          </cell>
        </row>
        <row r="2717">
          <cell r="A2717" t="str">
            <v>GLTRG</v>
          </cell>
          <cell r="C2717" t="str">
            <v>440000</v>
          </cell>
          <cell r="E2717">
            <v>0</v>
          </cell>
        </row>
        <row r="2718">
          <cell r="A2718" t="str">
            <v>GLTRG</v>
          </cell>
          <cell r="C2718" t="str">
            <v>500000</v>
          </cell>
          <cell r="E2718">
            <v>3167995.41</v>
          </cell>
        </row>
        <row r="2719">
          <cell r="A2719" t="str">
            <v>GLTRG</v>
          </cell>
          <cell r="C2719" t="str">
            <v>511000</v>
          </cell>
          <cell r="E2719">
            <v>1442146.8</v>
          </cell>
        </row>
        <row r="2720">
          <cell r="A2720" t="str">
            <v>GLTRG</v>
          </cell>
          <cell r="C2720" t="str">
            <v>547000</v>
          </cell>
          <cell r="E2720">
            <v>0</v>
          </cell>
        </row>
        <row r="2721">
          <cell r="A2721" t="str">
            <v>GLTRG</v>
          </cell>
          <cell r="C2721" t="str">
            <v>567000</v>
          </cell>
          <cell r="E2721">
            <v>-3167995.4</v>
          </cell>
        </row>
        <row r="2722">
          <cell r="A2722" t="str">
            <v>GLTRG</v>
          </cell>
          <cell r="C2722" t="str">
            <v>570000</v>
          </cell>
          <cell r="E2722">
            <v>-1442146.81</v>
          </cell>
        </row>
        <row r="2723">
          <cell r="A2723" t="str">
            <v>Last Row</v>
          </cell>
          <cell r="C2723" t="str">
            <v>Last Row</v>
          </cell>
          <cell r="E2723" t="str">
            <v>Last Row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21 Journal"/>
      <sheetName val="May 2021 Journal"/>
      <sheetName val="Apr 2021 Journal"/>
      <sheetName val="Mar 2021 Journal"/>
      <sheetName val="correct GLALG"/>
      <sheetName val="Feb 2021 Journal"/>
      <sheetName val="Jan 2021 Journal"/>
      <sheetName val="Dec 2020 Journal"/>
      <sheetName val="Nov 2020 Journal"/>
      <sheetName val="Oct 2020 Journal"/>
      <sheetName val="Sept 2020 Journal"/>
      <sheetName val="UPLOAD TEMPLATE"/>
      <sheetName val="Summary for entry"/>
      <sheetName val="Summary by month"/>
      <sheetName val="Cost of Debt"/>
      <sheetName val="ADIT Estimate"/>
      <sheetName val="9-20 Tax Depreciation Estimate"/>
      <sheetName val="10-20 Tax Depr Estimate"/>
      <sheetName val="11-20 Tax Depr Estimate"/>
      <sheetName val="12-20 Tax Depr Estimate"/>
      <sheetName val="01-21 Tax Depr Estimate"/>
      <sheetName val="02-21 Tax Depr Estimate"/>
      <sheetName val="03-21 Tax Depr Estimate"/>
      <sheetName val="04-21 Tax Depr Estimate"/>
      <sheetName val="05-21 Tax Depr Estimate"/>
      <sheetName val="06-21 Tax Depr Estimate"/>
      <sheetName val="Accumulation of Actual Depr Exp"/>
      <sheetName val="Tax Tables"/>
      <sheetName val="Alloc"/>
      <sheetName val="PP Query Source"/>
      <sheetName val="Blanket Projects"/>
      <sheetName val="9-20 Pivot"/>
      <sheetName val="9-20 8-20 Activity 9-20 Entry"/>
      <sheetName val="9-20 8-20 Activity Retirement"/>
      <sheetName val="10-20 Pivot"/>
      <sheetName val="10-20 9-20 Activ 10-20 entry"/>
      <sheetName val="10-20 9-20 Activity Retirement"/>
      <sheetName val="11-20 Pivot"/>
      <sheetName val="11-20 10-20 Activ 11-20 Entry"/>
      <sheetName val="11-20 10-20 Activity Retirement"/>
      <sheetName val="12-20 Pivot"/>
      <sheetName val="12-20 11-20 Activ 12-20 Entry"/>
      <sheetName val="12-20 11-20 Activity Retire"/>
      <sheetName val="01-21 Pivot"/>
      <sheetName val="01-21 Dec 20 activ 1-21 Entry"/>
      <sheetName val="1-21 Dec 20 Activ Retire"/>
      <sheetName val="02-21 Pivot"/>
      <sheetName val="02-21 Jan 21 activ 2-21 Entry"/>
      <sheetName val="2-21 Jan 20 Activ Retire"/>
      <sheetName val="03-21 Pivot"/>
      <sheetName val="3-21 Feb 20 activ 3-21 entry"/>
      <sheetName val="03-21 Feb Activ Retire"/>
      <sheetName val="04-21 Pivot"/>
      <sheetName val="04-21 Mar 20 activ 4-21 entry"/>
      <sheetName val="04-21 Mar Retire"/>
      <sheetName val="05-21 pivot"/>
      <sheetName val="05-21 Apr Activ 5-21 entry"/>
      <sheetName val="05-21 Apr Retire"/>
      <sheetName val="06-21 pivot"/>
      <sheetName val="06-21 May Activ 621 entry"/>
      <sheetName val="06-21 May Retire"/>
      <sheetName val="Eligible plant by month for Dep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C3" t="str">
            <v>Class</v>
          </cell>
          <cell r="D3" t="str">
            <v>Rate</v>
          </cell>
          <cell r="E3" t="str">
            <v>Percentage</v>
          </cell>
        </row>
        <row r="4">
          <cell r="B4" t="str">
            <v>301 - Organizational Costs</v>
          </cell>
          <cell r="C4">
            <v>3</v>
          </cell>
          <cell r="D4">
            <v>0.16669999999999999</v>
          </cell>
        </row>
        <row r="5">
          <cell r="B5" t="str">
            <v>302 - Franchises &amp; Consents</v>
          </cell>
          <cell r="C5">
            <v>3</v>
          </cell>
          <cell r="D5">
            <v>0.16669999999999999</v>
          </cell>
        </row>
        <row r="6">
          <cell r="B6" t="str">
            <v>303 - Misc. Intangible Plant</v>
          </cell>
          <cell r="C6">
            <v>3</v>
          </cell>
          <cell r="D6">
            <v>0.16669999999999999</v>
          </cell>
        </row>
        <row r="7">
          <cell r="B7" t="str">
            <v>310 - Land and Land Rights</v>
          </cell>
          <cell r="C7" t="str">
            <v>ND</v>
          </cell>
          <cell r="D7">
            <v>0</v>
          </cell>
        </row>
        <row r="8">
          <cell r="B8" t="str">
            <v>311 - Structures and Improvements</v>
          </cell>
          <cell r="C8">
            <v>39</v>
          </cell>
          <cell r="D8">
            <v>1.2800000000000001E-2</v>
          </cell>
        </row>
        <row r="9">
          <cell r="B9" t="str">
            <v>312 - Boiler Plant Equipment</v>
          </cell>
          <cell r="C9">
            <v>20</v>
          </cell>
          <cell r="D9">
            <v>3.7499999999999999E-2</v>
          </cell>
          <cell r="E9">
            <v>0.1835</v>
          </cell>
        </row>
        <row r="10">
          <cell r="B10" t="str">
            <v>314 - Turbogenerator Units</v>
          </cell>
          <cell r="C10">
            <v>20</v>
          </cell>
          <cell r="D10">
            <v>3.7499999999999999E-2</v>
          </cell>
          <cell r="E10">
            <v>0.1835</v>
          </cell>
        </row>
        <row r="11">
          <cell r="B11" t="str">
            <v>315 - Accessory Electric Equipment</v>
          </cell>
          <cell r="C11">
            <v>20</v>
          </cell>
          <cell r="D11">
            <v>3.7499999999999999E-2</v>
          </cell>
          <cell r="E11">
            <v>0.1835</v>
          </cell>
        </row>
        <row r="12">
          <cell r="B12" t="str">
            <v>316 - Misc Power Plant Equipment</v>
          </cell>
          <cell r="C12">
            <v>20</v>
          </cell>
          <cell r="D12">
            <v>3.7499999999999999E-2</v>
          </cell>
          <cell r="E12">
            <v>0.1835</v>
          </cell>
        </row>
        <row r="13">
          <cell r="B13" t="str">
            <v>317 - Asset Ret Costs Stm Prod Plnt</v>
          </cell>
          <cell r="C13" t="str">
            <v>ND</v>
          </cell>
          <cell r="D13">
            <v>0</v>
          </cell>
        </row>
        <row r="14">
          <cell r="B14" t="str">
            <v>330 - Land and Land Rights</v>
          </cell>
          <cell r="C14" t="str">
            <v>ND</v>
          </cell>
          <cell r="D14">
            <v>0</v>
          </cell>
        </row>
        <row r="15">
          <cell r="B15" t="str">
            <v>331 - Structures and Improvements</v>
          </cell>
          <cell r="C15">
            <v>39</v>
          </cell>
          <cell r="D15">
            <v>1.2800000000000001E-2</v>
          </cell>
        </row>
        <row r="16">
          <cell r="B16" t="str">
            <v>332 - Reservoirs, Dams &amp; Waterways</v>
          </cell>
          <cell r="C16">
            <v>20</v>
          </cell>
          <cell r="D16">
            <v>3.7499999999999999E-2</v>
          </cell>
          <cell r="E16">
            <v>0.1835</v>
          </cell>
        </row>
        <row r="17">
          <cell r="B17" t="str">
            <v>333 - Water Wheels, Turbines &amp; Gen</v>
          </cell>
          <cell r="C17">
            <v>20</v>
          </cell>
          <cell r="D17">
            <v>3.7499999999999999E-2</v>
          </cell>
          <cell r="E17">
            <v>0.1835</v>
          </cell>
        </row>
        <row r="18">
          <cell r="B18" t="str">
            <v>334 - Accessory Electric Equipment</v>
          </cell>
          <cell r="C18">
            <v>20</v>
          </cell>
          <cell r="D18">
            <v>3.7499999999999999E-2</v>
          </cell>
          <cell r="E18">
            <v>0.1835</v>
          </cell>
        </row>
        <row r="19">
          <cell r="B19" t="str">
            <v>335 - Misc Power Plant Equipment</v>
          </cell>
          <cell r="C19">
            <v>20</v>
          </cell>
          <cell r="D19">
            <v>3.7499999999999999E-2</v>
          </cell>
          <cell r="E19">
            <v>0.1835</v>
          </cell>
        </row>
        <row r="20">
          <cell r="B20" t="str">
            <v>340 - Land and Land Rights</v>
          </cell>
          <cell r="C20" t="str">
            <v>ND</v>
          </cell>
          <cell r="D20">
            <v>0</v>
          </cell>
        </row>
        <row r="21">
          <cell r="B21" t="str">
            <v>341 - Structures and Improvements</v>
          </cell>
          <cell r="C21">
            <v>39</v>
          </cell>
          <cell r="D21">
            <v>1.2800000000000001E-2</v>
          </cell>
        </row>
        <row r="22">
          <cell r="B22" t="str">
            <v>342 - Fuel Holder, Producers &amp; Acc</v>
          </cell>
          <cell r="C22">
            <v>20</v>
          </cell>
          <cell r="D22">
            <v>3.7499999999999999E-2</v>
          </cell>
          <cell r="E22">
            <v>0.1835</v>
          </cell>
        </row>
        <row r="23">
          <cell r="B23" t="str">
            <v>343 - Prime Movers</v>
          </cell>
          <cell r="C23">
            <v>20</v>
          </cell>
          <cell r="D23">
            <v>3.7499999999999999E-2</v>
          </cell>
          <cell r="E23">
            <v>0.1835</v>
          </cell>
        </row>
        <row r="24">
          <cell r="B24" t="str">
            <v>344 - Generators</v>
          </cell>
          <cell r="C24">
            <v>20</v>
          </cell>
          <cell r="D24">
            <v>3.7499999999999999E-2</v>
          </cell>
          <cell r="E24">
            <v>0.1835</v>
          </cell>
        </row>
        <row r="25">
          <cell r="B25" t="str">
            <v>345 - Accessory Electric Equipment</v>
          </cell>
          <cell r="C25">
            <v>20</v>
          </cell>
          <cell r="D25">
            <v>3.7499999999999999E-2</v>
          </cell>
          <cell r="E25">
            <v>0.1835</v>
          </cell>
        </row>
        <row r="26">
          <cell r="B26" t="str">
            <v>346 - Misc Power Plant Equipment</v>
          </cell>
          <cell r="C26">
            <v>20</v>
          </cell>
          <cell r="D26">
            <v>3.7499999999999999E-2</v>
          </cell>
          <cell r="E26">
            <v>0.1835</v>
          </cell>
        </row>
        <row r="27">
          <cell r="B27" t="str">
            <v>350 - Land and Land Rights</v>
          </cell>
          <cell r="C27" t="str">
            <v>ND</v>
          </cell>
          <cell r="D27">
            <v>0</v>
          </cell>
        </row>
        <row r="28">
          <cell r="B28" t="str">
            <v>352 - Structures and Improvements</v>
          </cell>
          <cell r="C28">
            <v>39</v>
          </cell>
          <cell r="D28">
            <v>1.2800000000000001E-2</v>
          </cell>
        </row>
        <row r="29">
          <cell r="B29" t="str">
            <v>353 - Station Equipment</v>
          </cell>
          <cell r="C29">
            <v>15</v>
          </cell>
          <cell r="D29">
            <v>0.05</v>
          </cell>
          <cell r="E29">
            <v>0.18006051050925578</v>
          </cell>
        </row>
        <row r="30">
          <cell r="B30" t="str">
            <v>354 - Towers and Fixtures</v>
          </cell>
          <cell r="C30">
            <v>15</v>
          </cell>
          <cell r="D30">
            <v>0.05</v>
          </cell>
          <cell r="E30">
            <v>0.18006051050925578</v>
          </cell>
        </row>
        <row r="31">
          <cell r="B31" t="str">
            <v>355 - Poles and Fixtures</v>
          </cell>
          <cell r="C31">
            <v>15</v>
          </cell>
          <cell r="D31">
            <v>0.05</v>
          </cell>
          <cell r="E31">
            <v>0.18006051050925578</v>
          </cell>
        </row>
        <row r="32">
          <cell r="B32" t="str">
            <v>356 - Ovrhd Conductors and Devices</v>
          </cell>
          <cell r="C32">
            <v>15</v>
          </cell>
          <cell r="D32">
            <v>0.05</v>
          </cell>
          <cell r="E32">
            <v>0.18006051050925578</v>
          </cell>
        </row>
        <row r="33">
          <cell r="B33" t="str">
            <v>360 - Land and Land Rights</v>
          </cell>
          <cell r="C33" t="str">
            <v>ND</v>
          </cell>
          <cell r="D33">
            <v>0</v>
          </cell>
        </row>
        <row r="34">
          <cell r="B34" t="str">
            <v>361 - Structures and Improvements</v>
          </cell>
          <cell r="C34">
            <v>39</v>
          </cell>
          <cell r="D34">
            <v>1.2800000000000001E-2</v>
          </cell>
        </row>
        <row r="35">
          <cell r="B35" t="str">
            <v>362 - Station Equipment</v>
          </cell>
          <cell r="C35">
            <v>20</v>
          </cell>
          <cell r="D35">
            <v>3.7499999999999999E-2</v>
          </cell>
          <cell r="E35">
            <v>0.24596827589589776</v>
          </cell>
        </row>
        <row r="36">
          <cell r="B36" t="str">
            <v>364 - Poles and Fixtures</v>
          </cell>
          <cell r="C36">
            <v>20</v>
          </cell>
          <cell r="D36">
            <v>3.7499999999999999E-2</v>
          </cell>
          <cell r="E36">
            <v>0.24596827589589776</v>
          </cell>
        </row>
        <row r="37">
          <cell r="B37" t="str">
            <v>365 - Ovrhd Conductors and Devices</v>
          </cell>
          <cell r="C37">
            <v>20</v>
          </cell>
          <cell r="D37">
            <v>3.7499999999999999E-2</v>
          </cell>
          <cell r="E37">
            <v>0.24596827589589776</v>
          </cell>
        </row>
        <row r="38">
          <cell r="B38" t="str">
            <v>366 - Underground Conduit</v>
          </cell>
          <cell r="C38">
            <v>20</v>
          </cell>
          <cell r="D38">
            <v>3.7499999999999999E-2</v>
          </cell>
          <cell r="E38">
            <v>0.24596827589589776</v>
          </cell>
        </row>
        <row r="39">
          <cell r="B39" t="str">
            <v>367 - Undrgrd Conductors &amp; Devices</v>
          </cell>
          <cell r="C39">
            <v>20</v>
          </cell>
          <cell r="D39">
            <v>3.7499999999999999E-2</v>
          </cell>
          <cell r="E39">
            <v>0.24596827589589776</v>
          </cell>
        </row>
        <row r="40">
          <cell r="B40" t="str">
            <v>368 - Line Transformers</v>
          </cell>
          <cell r="C40">
            <v>20</v>
          </cell>
          <cell r="D40">
            <v>3.7499999999999999E-2</v>
          </cell>
          <cell r="E40">
            <v>0.24596827589589776</v>
          </cell>
        </row>
        <row r="41">
          <cell r="B41" t="str">
            <v>369 - Services</v>
          </cell>
          <cell r="C41">
            <v>20</v>
          </cell>
          <cell r="D41">
            <v>3.7499999999999999E-2</v>
          </cell>
          <cell r="E41">
            <v>0.24596827589589776</v>
          </cell>
        </row>
        <row r="42">
          <cell r="B42" t="str">
            <v>370 - Meters</v>
          </cell>
          <cell r="C42">
            <v>20</v>
          </cell>
          <cell r="D42">
            <v>3.7499999999999999E-2</v>
          </cell>
          <cell r="E42">
            <v>0.24596827589589776</v>
          </cell>
        </row>
        <row r="43">
          <cell r="B43" t="str">
            <v>370.1 - Meters-AMI</v>
          </cell>
          <cell r="C43">
            <v>20</v>
          </cell>
          <cell r="D43">
            <v>3.7499999999999999E-2</v>
          </cell>
          <cell r="E43">
            <v>0.24596827589589776</v>
          </cell>
        </row>
        <row r="44">
          <cell r="B44" t="str">
            <v>371 - Install on Customers Premises</v>
          </cell>
          <cell r="C44">
            <v>20</v>
          </cell>
          <cell r="D44">
            <v>3.7499999999999999E-2</v>
          </cell>
          <cell r="E44">
            <v>0.24596827589589776</v>
          </cell>
        </row>
        <row r="45">
          <cell r="B45" t="str">
            <v>373 - Street Lighting &amp; Signal Sys</v>
          </cell>
          <cell r="C45">
            <v>7</v>
          </cell>
          <cell r="D45">
            <v>0.1429</v>
          </cell>
          <cell r="E45">
            <v>0.24596827589589776</v>
          </cell>
        </row>
        <row r="46">
          <cell r="B46" t="str">
            <v>374 - Asset Ret Costs - Distrb Plnt</v>
          </cell>
          <cell r="C46" t="str">
            <v>ND</v>
          </cell>
          <cell r="D46">
            <v>0</v>
          </cell>
        </row>
        <row r="47">
          <cell r="B47" t="str">
            <v>375 - Electric Vehicle Chrg Station</v>
          </cell>
          <cell r="C47">
            <v>20</v>
          </cell>
          <cell r="D47">
            <v>3.7499999999999999E-2</v>
          </cell>
          <cell r="E47">
            <v>0.24596827589589776</v>
          </cell>
        </row>
        <row r="48">
          <cell r="B48" t="str">
            <v>389 - Land and Land Rights</v>
          </cell>
          <cell r="C48" t="str">
            <v>ND</v>
          </cell>
          <cell r="D48">
            <v>0</v>
          </cell>
        </row>
        <row r="49">
          <cell r="B49" t="str">
            <v>390 - Structures and Improvements</v>
          </cell>
          <cell r="C49">
            <v>39</v>
          </cell>
          <cell r="D49">
            <v>1.2800000000000001E-2</v>
          </cell>
        </row>
        <row r="50">
          <cell r="B50" t="str">
            <v>391.1 - Office Furniture &amp; Equip.</v>
          </cell>
          <cell r="C50">
            <v>7</v>
          </cell>
          <cell r="D50">
            <v>0.1429</v>
          </cell>
        </row>
        <row r="51">
          <cell r="B51" t="str">
            <v>391.3 - Computer</v>
          </cell>
          <cell r="C51">
            <v>5</v>
          </cell>
          <cell r="D51">
            <v>0.2</v>
          </cell>
        </row>
        <row r="52">
          <cell r="B52" t="str">
            <v>392 - Transportation Equip.</v>
          </cell>
          <cell r="C52">
            <v>5</v>
          </cell>
          <cell r="D52">
            <v>0.2</v>
          </cell>
        </row>
        <row r="53">
          <cell r="B53" t="str">
            <v>393 - Stores Equip.</v>
          </cell>
          <cell r="C53">
            <v>7</v>
          </cell>
          <cell r="D53">
            <v>0.1429</v>
          </cell>
        </row>
        <row r="54">
          <cell r="B54" t="str">
            <v>394 - Tools, Shop &amp; Garage Equip.</v>
          </cell>
          <cell r="C54">
            <v>7</v>
          </cell>
          <cell r="D54">
            <v>0.1429</v>
          </cell>
        </row>
        <row r="55">
          <cell r="B55" t="str">
            <v>395 - Laboratory Equip.</v>
          </cell>
          <cell r="C55">
            <v>7</v>
          </cell>
          <cell r="D55">
            <v>0.1429</v>
          </cell>
        </row>
        <row r="56">
          <cell r="B56" t="str">
            <v>396 - Power Operated Equip.</v>
          </cell>
          <cell r="C56">
            <v>7</v>
          </cell>
          <cell r="D56">
            <v>0.1429</v>
          </cell>
        </row>
        <row r="57">
          <cell r="B57" t="str">
            <v>397 - Communication Equip.</v>
          </cell>
          <cell r="C57">
            <v>10</v>
          </cell>
          <cell r="D57">
            <v>0.1</v>
          </cell>
        </row>
        <row r="58">
          <cell r="B58" t="str">
            <v>Operating leases</v>
          </cell>
          <cell r="C58" t="str">
            <v>ND</v>
          </cell>
          <cell r="D58">
            <v>0</v>
          </cell>
        </row>
        <row r="59">
          <cell r="B59" t="str">
            <v>398 - Misc. Equip.</v>
          </cell>
          <cell r="C59">
            <v>7</v>
          </cell>
          <cell r="D59">
            <v>0.1429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Rules &amp; Assumptions"/>
      <sheetName val="Allocation % 2020"/>
      <sheetName val="DD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y"/>
      <sheetName val="Excess Deferred Income Taxes"/>
      <sheetName val="Tax Gross Up of Reg Liability"/>
      <sheetName val="Plant Differences"/>
      <sheetName val="Restate Equity AFUDC Reg A&amp;L"/>
      <sheetName val="Restate ITC Basis Reduc Reg A&amp;L"/>
      <sheetName val="Restate Disallowd Plant Reg A&amp;L"/>
      <sheetName val="Restate FAS 158 Reg A&amp;L"/>
      <sheetName val="Ledger Balances - Before Adj"/>
      <sheetName val="Ledger Balances - After Adj"/>
    </sheetNames>
    <sheetDataSet>
      <sheetData sheetId="0"/>
      <sheetData sheetId="1">
        <row r="4">
          <cell r="O4">
            <v>0.25640542490812501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RMB-1 COS"/>
      <sheetName val="Sch RMB-2 Margin"/>
      <sheetName val="Sch RMB-3 Gas Cost"/>
      <sheetName val="Sch RMB-4 O&amp;M adj"/>
      <sheetName val="Sch RMB-5 Taxes Other"/>
      <sheetName val="Sch RMB-6 Deprec"/>
      <sheetName val="Sch RMB-7 RateBase"/>
      <sheetName val="Sch RMB-8 FIT"/>
      <sheetName val="Sch RMB-9 CapStruc"/>
      <sheetName val="Sch RMB-10 Int on Deposits"/>
      <sheetName val=" WP 2-1 weather adj"/>
      <sheetName val="WP 2-2 weather regression"/>
      <sheetName val="WP 2-3 Rev per bk"/>
      <sheetName val="WP 4-1 O&amp;M Per Book"/>
      <sheetName val="WP 4-2 Labor Adj"/>
      <sheetName val="WP 4-2-1 Labor O&amp;M subaccts"/>
      <sheetName val="WP 4-2-2 MO Union Labor exp"/>
      <sheetName val="WP 4-2-3 SSU FTE addl labor"/>
      <sheetName val="WP 4-2-4 SSU labor by mth"/>
      <sheetName val="WP 4-3 Benefits Adj"/>
      <sheetName val="WP 4-3-1 Benefits O&amp;M subaccts"/>
      <sheetName val="WP 4-4 M&amp;I "/>
      <sheetName val="WP 4-5 Postage"/>
      <sheetName val="WP 4-6 Bad Debt Exp adj"/>
      <sheetName val="WP 4-6-1 Avg Write Offs"/>
      <sheetName val="WP 4-6-2 PGA Write Offs"/>
      <sheetName val="WP 4-7 MGP Site"/>
      <sheetName val="WP 4-8 Outside Srvc adj"/>
      <sheetName val="WP 4-9 Rate Case Exp"/>
      <sheetName val="WP 4-10 SSU O&amp;M adj"/>
      <sheetName val="WP 4-10-1 SSU O&amp;M proforma"/>
      <sheetName val="WP 4-10-2 SSU O&amp;M FY05"/>
      <sheetName val="WP 4-11 Promo"/>
      <sheetName val="WP 4-11-1 Promo acct analysis"/>
      <sheetName val="WP 4-11-2 Promo subaccts"/>
      <sheetName val="WP 4-12 Donations"/>
      <sheetName val="WP 4-13 Dues FY05"/>
      <sheetName val="WP 4-14 Misc Employee exp."/>
      <sheetName val="WP 5-1 Other Tax subaccts"/>
      <sheetName val="WP 5-2 MO AdValorem Summary"/>
      <sheetName val="WP 6-1 SS Depr"/>
      <sheetName val="WP 6-2 Div91GO Depr"/>
      <sheetName val="WP 6-3 Div88Cent Depr"/>
      <sheetName val="WP 6-4 Div70 Depr"/>
      <sheetName val="WP 6-5 Div71Depr"/>
      <sheetName val="WP 6-6 Div72 Depr"/>
      <sheetName val="WP 6-7 Div97 Depr"/>
      <sheetName val="WP 6-8 Div30 CoKs GO Depr"/>
      <sheetName val="WP 6-9 Div29 Depr"/>
      <sheetName val="WP 6-10 Deprec perbk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Cust Adv Dep"/>
      <sheetName val="WP 7-5-1CustAdv"/>
      <sheetName val="WP 7-5-2CustDep "/>
      <sheetName val="WP 7-6 StorgGas"/>
      <sheetName val="WP7-6-1 Storg Gas 1641 Repriced"/>
      <sheetName val="WP 7-7 PrePaids"/>
      <sheetName val="WP 7-8 Fuel Stock"/>
      <sheetName val="WP 7-9 ANG Deduct"/>
      <sheetName val="WP 9-1-1 Cap Bal"/>
      <sheetName val="WP 9-1-2 Proj Bal"/>
      <sheetName val="WP 9-2-1 LTD rate"/>
      <sheetName val="WP 9-2-2 Proj LTD rate"/>
      <sheetName val="WP 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6">
          <cell r="C16">
            <v>0.390625</v>
          </cell>
        </row>
        <row r="29">
          <cell r="F29">
            <v>6.8099999999999994E-2</v>
          </cell>
        </row>
        <row r="38">
          <cell r="D38">
            <v>1.2882191972810569E-3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Query"/>
      <sheetName val="Tax Account Totals"/>
      <sheetName val="Ledger Balances"/>
    </sheetNames>
    <sheetDataSet>
      <sheetData sheetId="0"/>
      <sheetData sheetId="1"/>
      <sheetData sheetId="2">
        <row r="2">
          <cell r="C2" t="str">
            <v>Account</v>
          </cell>
          <cell r="D2" t="str">
            <v>Descr</v>
          </cell>
          <cell r="E2" t="str">
            <v>Sum Total Amt</v>
          </cell>
          <cell r="F2" t="str">
            <v>Group</v>
          </cell>
          <cell r="G2" t="str">
            <v>Date</v>
          </cell>
        </row>
        <row r="3">
          <cell r="C3" t="str">
            <v>100000</v>
          </cell>
          <cell r="D3" t="str">
            <v>Projects Dummy Account</v>
          </cell>
          <cell r="E3">
            <v>0</v>
          </cell>
          <cell r="F3" t="str">
            <v>100</v>
          </cell>
          <cell r="G3">
            <v>43100</v>
          </cell>
        </row>
        <row r="4">
          <cell r="C4" t="str">
            <v>100001</v>
          </cell>
          <cell r="D4" t="str">
            <v>Non-Utility Dummy Project</v>
          </cell>
          <cell r="E4">
            <v>0</v>
          </cell>
          <cell r="F4" t="str">
            <v>100</v>
          </cell>
          <cell r="G4">
            <v>43100</v>
          </cell>
        </row>
        <row r="5">
          <cell r="C5" t="str">
            <v>100002</v>
          </cell>
          <cell r="D5" t="str">
            <v>SLCC Dummy Project</v>
          </cell>
          <cell r="E5">
            <v>0</v>
          </cell>
          <cell r="F5" t="str">
            <v>100</v>
          </cell>
          <cell r="G5">
            <v>43100</v>
          </cell>
        </row>
        <row r="6">
          <cell r="C6" t="str">
            <v>100003</v>
          </cell>
          <cell r="D6" t="str">
            <v>Projects Account SW Energy Con</v>
          </cell>
          <cell r="E6">
            <v>0</v>
          </cell>
          <cell r="F6" t="str">
            <v>100</v>
          </cell>
          <cell r="G6">
            <v>43100</v>
          </cell>
        </row>
        <row r="7">
          <cell r="C7" t="str">
            <v>100004</v>
          </cell>
          <cell r="D7" t="str">
            <v>Projects Account Fiber Com</v>
          </cell>
          <cell r="E7">
            <v>0</v>
          </cell>
          <cell r="F7" t="str">
            <v>100</v>
          </cell>
          <cell r="G7">
            <v>43100</v>
          </cell>
        </row>
        <row r="8">
          <cell r="C8" t="str">
            <v>100005</v>
          </cell>
          <cell r="D8" t="str">
            <v>Projects Account E-Watch</v>
          </cell>
          <cell r="E8">
            <v>0</v>
          </cell>
          <cell r="F8" t="str">
            <v>100</v>
          </cell>
          <cell r="G8">
            <v>43100</v>
          </cell>
        </row>
        <row r="9">
          <cell r="C9" t="str">
            <v>100007</v>
          </cell>
          <cell r="D9" t="str">
            <v>Projects Account EDE Holdings</v>
          </cell>
          <cell r="E9">
            <v>0</v>
          </cell>
          <cell r="F9" t="str">
            <v>100</v>
          </cell>
          <cell r="G9">
            <v>43100</v>
          </cell>
        </row>
        <row r="10">
          <cell r="C10" t="str">
            <v>100009</v>
          </cell>
          <cell r="D10" t="str">
            <v>Projects Dummy Acct - E-Labs</v>
          </cell>
          <cell r="E10">
            <v>0</v>
          </cell>
          <cell r="F10" t="str">
            <v>100</v>
          </cell>
          <cell r="G10">
            <v>43100</v>
          </cell>
        </row>
        <row r="11">
          <cell r="C11" t="str">
            <v>101000</v>
          </cell>
          <cell r="D11" t="str">
            <v>Electric Plant In Service</v>
          </cell>
          <cell r="E11">
            <v>2302229684.2800002</v>
          </cell>
          <cell r="F11" t="str">
            <v>101</v>
          </cell>
          <cell r="G11">
            <v>43100</v>
          </cell>
        </row>
        <row r="12">
          <cell r="C12" t="str">
            <v>101100</v>
          </cell>
          <cell r="D12" t="str">
            <v>Property Under Capital Lease</v>
          </cell>
          <cell r="E12">
            <v>5213046.84</v>
          </cell>
          <cell r="F12" t="str">
            <v>101</v>
          </cell>
          <cell r="G12">
            <v>43100</v>
          </cell>
        </row>
        <row r="13">
          <cell r="C13" t="str">
            <v>105000</v>
          </cell>
          <cell r="D13" t="str">
            <v>Electric Plant Held-Future Use</v>
          </cell>
          <cell r="E13">
            <v>872755.63</v>
          </cell>
          <cell r="F13" t="str">
            <v>105</v>
          </cell>
          <cell r="G13">
            <v>43100</v>
          </cell>
        </row>
        <row r="14">
          <cell r="C14" t="str">
            <v>106100</v>
          </cell>
          <cell r="D14" t="str">
            <v>COMPL CONSTR NOT UNITIZED ELEC</v>
          </cell>
          <cell r="E14">
            <v>479034351.97000003</v>
          </cell>
          <cell r="F14" t="str">
            <v>106</v>
          </cell>
          <cell r="G14">
            <v>43100</v>
          </cell>
        </row>
        <row r="15">
          <cell r="C15" t="str">
            <v>107000</v>
          </cell>
          <cell r="D15" t="str">
            <v>Cwip-Electric/Gas</v>
          </cell>
          <cell r="E15">
            <v>31491668.149999999</v>
          </cell>
          <cell r="F15" t="str">
            <v>107</v>
          </cell>
          <cell r="G15">
            <v>43100</v>
          </cell>
        </row>
        <row r="16">
          <cell r="C16" t="str">
            <v>107002</v>
          </cell>
          <cell r="D16" t="str">
            <v>CWIP - SLCC</v>
          </cell>
          <cell r="E16">
            <v>272243.89</v>
          </cell>
          <cell r="F16" t="str">
            <v>107</v>
          </cell>
          <cell r="G16">
            <v>43100</v>
          </cell>
        </row>
        <row r="17">
          <cell r="C17" t="str">
            <v>108100</v>
          </cell>
          <cell r="D17" t="str">
            <v>Accum Prov Depr-Electric Plant</v>
          </cell>
          <cell r="E17">
            <v>-817348254.54999995</v>
          </cell>
          <cell r="F17" t="str">
            <v>108</v>
          </cell>
          <cell r="G17">
            <v>43100</v>
          </cell>
        </row>
        <row r="18">
          <cell r="C18" t="str">
            <v>108150</v>
          </cell>
          <cell r="D18" t="str">
            <v>Accum Depr Asset Retire Oblig</v>
          </cell>
          <cell r="E18">
            <v>-7341034.0800000001</v>
          </cell>
          <cell r="F18" t="str">
            <v>108</v>
          </cell>
          <cell r="G18">
            <v>43100</v>
          </cell>
        </row>
        <row r="19">
          <cell r="C19" t="str">
            <v>108200</v>
          </cell>
          <cell r="D19" t="str">
            <v>Rwip Electric  Plant</v>
          </cell>
          <cell r="E19">
            <v>23060533.5</v>
          </cell>
          <cell r="F19" t="str">
            <v>108</v>
          </cell>
          <cell r="G19">
            <v>43100</v>
          </cell>
        </row>
        <row r="20">
          <cell r="C20" t="str">
            <v>108202</v>
          </cell>
          <cell r="D20" t="str">
            <v>RWIP - SLCC</v>
          </cell>
          <cell r="E20">
            <v>266308.43</v>
          </cell>
          <cell r="F20" t="str">
            <v>108</v>
          </cell>
          <cell r="G20">
            <v>43100</v>
          </cell>
        </row>
        <row r="21">
          <cell r="C21" t="str">
            <v>111000</v>
          </cell>
          <cell r="D21" t="str">
            <v>Ltd-Term Elec/Gas Plant Amort</v>
          </cell>
          <cell r="E21">
            <v>-18929631.5</v>
          </cell>
          <cell r="F21" t="str">
            <v>111</v>
          </cell>
          <cell r="G21">
            <v>43100</v>
          </cell>
        </row>
        <row r="22">
          <cell r="C22" t="str">
            <v>111100</v>
          </cell>
          <cell r="D22" t="str">
            <v>El Pl Amort - Stockton Line</v>
          </cell>
          <cell r="E22">
            <v>0</v>
          </cell>
          <cell r="F22" t="str">
            <v>111</v>
          </cell>
          <cell r="G22">
            <v>43100</v>
          </cell>
        </row>
        <row r="23">
          <cell r="C23" t="str">
            <v>111101</v>
          </cell>
          <cell r="D23" t="str">
            <v>EL Plt Amort - SPP Software</v>
          </cell>
          <cell r="E23">
            <v>0</v>
          </cell>
          <cell r="F23" t="str">
            <v>111</v>
          </cell>
          <cell r="G23">
            <v>43100</v>
          </cell>
        </row>
        <row r="24">
          <cell r="C24" t="str">
            <v>111102</v>
          </cell>
          <cell r="D24" t="str">
            <v>EL Plt Amort - KAMO-Chesapeake</v>
          </cell>
          <cell r="E24">
            <v>0</v>
          </cell>
          <cell r="F24" t="str">
            <v>111</v>
          </cell>
          <cell r="G24">
            <v>43100</v>
          </cell>
        </row>
        <row r="25">
          <cell r="C25" t="str">
            <v>111103</v>
          </cell>
          <cell r="D25" t="str">
            <v>ElPlt Amt Fin Forecast Softwar</v>
          </cell>
          <cell r="E25">
            <v>0</v>
          </cell>
          <cell r="F25" t="str">
            <v>111</v>
          </cell>
          <cell r="G25">
            <v>43100</v>
          </cell>
        </row>
        <row r="26">
          <cell r="C26" t="str">
            <v>111104</v>
          </cell>
          <cell r="D26" t="str">
            <v>EL Plt Amort - SOX Software</v>
          </cell>
          <cell r="E26">
            <v>0</v>
          </cell>
          <cell r="F26" t="str">
            <v>111</v>
          </cell>
          <cell r="G26">
            <v>43100</v>
          </cell>
        </row>
        <row r="27">
          <cell r="C27" t="str">
            <v>111105</v>
          </cell>
          <cell r="D27" t="str">
            <v>ELPlt Amt City Utilities Agree</v>
          </cell>
          <cell r="E27">
            <v>0</v>
          </cell>
          <cell r="F27" t="str">
            <v>111</v>
          </cell>
          <cell r="G27">
            <v>43100</v>
          </cell>
        </row>
        <row r="28">
          <cell r="C28" t="str">
            <v>111106</v>
          </cell>
          <cell r="D28" t="str">
            <v>Network Upgrade-SPA EC Sub382</v>
          </cell>
          <cell r="E28">
            <v>0</v>
          </cell>
          <cell r="F28" t="str">
            <v>111</v>
          </cell>
          <cell r="G28">
            <v>43100</v>
          </cell>
        </row>
        <row r="29">
          <cell r="C29" t="str">
            <v>111107</v>
          </cell>
          <cell r="D29" t="str">
            <v>SLCC Pl Amort-Maximo Software</v>
          </cell>
          <cell r="E29">
            <v>0</v>
          </cell>
          <cell r="F29" t="str">
            <v>111</v>
          </cell>
          <cell r="G29">
            <v>43100</v>
          </cell>
        </row>
        <row r="30">
          <cell r="C30" t="str">
            <v>111108</v>
          </cell>
          <cell r="D30" t="str">
            <v>El Plt Amort-Maximo T&amp;D Sftwre</v>
          </cell>
          <cell r="E30">
            <v>0</v>
          </cell>
          <cell r="F30" t="str">
            <v>111</v>
          </cell>
          <cell r="G30">
            <v>43100</v>
          </cell>
        </row>
        <row r="31">
          <cell r="C31" t="str">
            <v>111109</v>
          </cell>
          <cell r="D31" t="str">
            <v>SL Amort - Maximo Software</v>
          </cell>
          <cell r="E31">
            <v>0</v>
          </cell>
          <cell r="F31" t="str">
            <v>111</v>
          </cell>
          <cell r="G31">
            <v>43100</v>
          </cell>
        </row>
        <row r="32">
          <cell r="C32" t="str">
            <v>111110</v>
          </cell>
          <cell r="D32" t="str">
            <v>EL PL Amort Futrak Software</v>
          </cell>
          <cell r="E32">
            <v>0</v>
          </cell>
          <cell r="F32" t="str">
            <v>111</v>
          </cell>
          <cell r="G32">
            <v>43100</v>
          </cell>
        </row>
        <row r="33">
          <cell r="C33" t="str">
            <v>111115</v>
          </cell>
          <cell r="D33" t="str">
            <v>Asbry Amort-MercuryMont Sftwre</v>
          </cell>
          <cell r="E33">
            <v>0</v>
          </cell>
          <cell r="F33" t="str">
            <v>111</v>
          </cell>
          <cell r="G33">
            <v>43100</v>
          </cell>
        </row>
        <row r="34">
          <cell r="C34" t="str">
            <v>111116</v>
          </cell>
          <cell r="D34" t="str">
            <v>Amort KAMO Riverside Sub</v>
          </cell>
          <cell r="E34">
            <v>0</v>
          </cell>
          <cell r="F34" t="str">
            <v>111</v>
          </cell>
          <cell r="G34">
            <v>43100</v>
          </cell>
        </row>
        <row r="35">
          <cell r="C35" t="str">
            <v>111117</v>
          </cell>
          <cell r="D35" t="str">
            <v>Iatan Software Sys Ops</v>
          </cell>
          <cell r="E35">
            <v>0</v>
          </cell>
          <cell r="F35" t="str">
            <v>111</v>
          </cell>
          <cell r="G35">
            <v>43100</v>
          </cell>
        </row>
        <row r="36">
          <cell r="C36" t="str">
            <v>111118</v>
          </cell>
          <cell r="D36" t="str">
            <v>Iatan Software Checkworks</v>
          </cell>
          <cell r="E36">
            <v>0</v>
          </cell>
          <cell r="F36" t="str">
            <v>111</v>
          </cell>
          <cell r="G36">
            <v>43100</v>
          </cell>
        </row>
        <row r="37">
          <cell r="C37" t="str">
            <v>111119</v>
          </cell>
          <cell r="D37" t="str">
            <v>Iatan Software Pasta</v>
          </cell>
          <cell r="E37">
            <v>0</v>
          </cell>
          <cell r="F37" t="str">
            <v>111</v>
          </cell>
          <cell r="G37">
            <v>43100</v>
          </cell>
        </row>
        <row r="38">
          <cell r="C38" t="str">
            <v>111120</v>
          </cell>
          <cell r="D38" t="str">
            <v>Tax Software</v>
          </cell>
          <cell r="E38">
            <v>0</v>
          </cell>
          <cell r="F38" t="str">
            <v>111</v>
          </cell>
          <cell r="G38">
            <v>43100</v>
          </cell>
        </row>
        <row r="39">
          <cell r="C39" t="str">
            <v>111122</v>
          </cell>
          <cell r="D39" t="str">
            <v>Relay Test Software - Joplin</v>
          </cell>
          <cell r="E39">
            <v>0</v>
          </cell>
          <cell r="F39" t="str">
            <v>111</v>
          </cell>
          <cell r="G39">
            <v>43100</v>
          </cell>
        </row>
        <row r="40">
          <cell r="C40" t="str">
            <v>111123</v>
          </cell>
          <cell r="D40" t="str">
            <v>Plum Point Switchyard Contract</v>
          </cell>
          <cell r="E40">
            <v>0</v>
          </cell>
          <cell r="F40" t="str">
            <v>111</v>
          </cell>
          <cell r="G40">
            <v>43100</v>
          </cell>
        </row>
        <row r="41">
          <cell r="C41" t="str">
            <v>111124</v>
          </cell>
          <cell r="D41" t="str">
            <v>Entergy Transm Line</v>
          </cell>
          <cell r="E41">
            <v>0</v>
          </cell>
          <cell r="F41" t="str">
            <v>111</v>
          </cell>
          <cell r="G41">
            <v>43100</v>
          </cell>
        </row>
        <row r="42">
          <cell r="C42" t="str">
            <v>111125</v>
          </cell>
          <cell r="D42" t="str">
            <v>Plum Point Interconnection Fac</v>
          </cell>
          <cell r="E42">
            <v>0</v>
          </cell>
          <cell r="F42" t="str">
            <v>111</v>
          </cell>
          <cell r="G42">
            <v>43100</v>
          </cell>
        </row>
        <row r="43">
          <cell r="C43" t="str">
            <v>111126</v>
          </cell>
          <cell r="D43" t="str">
            <v>Supply Management-PCI Software</v>
          </cell>
          <cell r="E43">
            <v>0</v>
          </cell>
          <cell r="F43" t="str">
            <v>111</v>
          </cell>
          <cell r="G43">
            <v>43100</v>
          </cell>
        </row>
        <row r="44">
          <cell r="C44" t="str">
            <v>111127</v>
          </cell>
          <cell r="D44" t="str">
            <v>Performance Monitoring Iatan I</v>
          </cell>
          <cell r="E44">
            <v>0</v>
          </cell>
          <cell r="F44" t="str">
            <v>111</v>
          </cell>
          <cell r="G44">
            <v>43100</v>
          </cell>
        </row>
        <row r="45">
          <cell r="C45" t="str">
            <v>111128</v>
          </cell>
          <cell r="D45" t="str">
            <v>Plum Point Software Amort</v>
          </cell>
          <cell r="E45">
            <v>0</v>
          </cell>
          <cell r="F45" t="str">
            <v>111</v>
          </cell>
          <cell r="G45">
            <v>43100</v>
          </cell>
        </row>
        <row r="46">
          <cell r="C46" t="str">
            <v>111129</v>
          </cell>
          <cell r="D46" t="str">
            <v>PCI Software Supply Mgmt</v>
          </cell>
          <cell r="E46">
            <v>0</v>
          </cell>
          <cell r="F46" t="str">
            <v>111</v>
          </cell>
          <cell r="G46">
            <v>43100</v>
          </cell>
        </row>
        <row r="47">
          <cell r="C47" t="str">
            <v>111130</v>
          </cell>
          <cell r="D47" t="str">
            <v>PS Software-Proj Overhaul</v>
          </cell>
          <cell r="E47">
            <v>0</v>
          </cell>
          <cell r="F47" t="str">
            <v>111</v>
          </cell>
          <cell r="G47">
            <v>43100</v>
          </cell>
        </row>
        <row r="48">
          <cell r="C48" t="str">
            <v>111131</v>
          </cell>
          <cell r="D48" t="str">
            <v>PP Software-Proj Overhaul</v>
          </cell>
          <cell r="E48">
            <v>0</v>
          </cell>
          <cell r="F48" t="str">
            <v>111</v>
          </cell>
          <cell r="G48">
            <v>43100</v>
          </cell>
        </row>
        <row r="49">
          <cell r="C49" t="str">
            <v>111132</v>
          </cell>
          <cell r="D49" t="str">
            <v>Maximo Software-Proj Overhaul</v>
          </cell>
          <cell r="E49">
            <v>0</v>
          </cell>
          <cell r="F49" t="str">
            <v>111</v>
          </cell>
          <cell r="G49">
            <v>43100</v>
          </cell>
        </row>
        <row r="50">
          <cell r="C50" t="str">
            <v>111133</v>
          </cell>
          <cell r="D50" t="str">
            <v>Sharepoint Sftwre-ProjOverhaul</v>
          </cell>
          <cell r="E50">
            <v>0</v>
          </cell>
          <cell r="F50" t="str">
            <v>111</v>
          </cell>
          <cell r="G50">
            <v>43100</v>
          </cell>
        </row>
        <row r="51">
          <cell r="C51" t="str">
            <v>111200</v>
          </cell>
          <cell r="D51" t="str">
            <v>EL PL Amort - Oz Beach LC 2221</v>
          </cell>
          <cell r="E51">
            <v>0</v>
          </cell>
          <cell r="F51" t="str">
            <v>111</v>
          </cell>
          <cell r="G51">
            <v>43100</v>
          </cell>
        </row>
        <row r="52">
          <cell r="C52" t="str">
            <v>111210</v>
          </cell>
          <cell r="D52" t="str">
            <v>EL PL Amort-Plan&amp;Prot Software</v>
          </cell>
          <cell r="E52">
            <v>0</v>
          </cell>
          <cell r="F52" t="str">
            <v>111</v>
          </cell>
          <cell r="G52">
            <v>43100</v>
          </cell>
        </row>
        <row r="53">
          <cell r="C53" t="str">
            <v>111300</v>
          </cell>
          <cell r="D53" t="str">
            <v>EL PL Amort - CPR Sys</v>
          </cell>
          <cell r="E53">
            <v>0</v>
          </cell>
          <cell r="F53" t="str">
            <v>111</v>
          </cell>
          <cell r="G53">
            <v>43100</v>
          </cell>
        </row>
        <row r="54">
          <cell r="C54" t="str">
            <v>111310</v>
          </cell>
          <cell r="D54" t="str">
            <v>EL PL Amrt GIS/Mapping Sftware</v>
          </cell>
          <cell r="E54">
            <v>0</v>
          </cell>
          <cell r="F54" t="str">
            <v>111</v>
          </cell>
          <cell r="G54">
            <v>43100</v>
          </cell>
        </row>
        <row r="55">
          <cell r="C55" t="str">
            <v>111400</v>
          </cell>
          <cell r="D55" t="str">
            <v>EL PL Amort - Load Research Sy</v>
          </cell>
          <cell r="E55">
            <v>0</v>
          </cell>
          <cell r="F55" t="str">
            <v>111</v>
          </cell>
          <cell r="G55">
            <v>43100</v>
          </cell>
        </row>
        <row r="56">
          <cell r="C56" t="str">
            <v>111410</v>
          </cell>
          <cell r="D56" t="str">
            <v>EL PL Amort- Data Control Sys</v>
          </cell>
          <cell r="E56">
            <v>0</v>
          </cell>
          <cell r="F56" t="str">
            <v>111</v>
          </cell>
          <cell r="G56">
            <v>43100</v>
          </cell>
        </row>
        <row r="57">
          <cell r="C57" t="str">
            <v>111500</v>
          </cell>
          <cell r="D57" t="str">
            <v>EL PL Amort - Case Dev Tool</v>
          </cell>
          <cell r="E57">
            <v>0</v>
          </cell>
          <cell r="F57" t="str">
            <v>111</v>
          </cell>
          <cell r="G57">
            <v>43100</v>
          </cell>
        </row>
        <row r="58">
          <cell r="C58" t="str">
            <v>111600</v>
          </cell>
          <cell r="D58" t="str">
            <v>EL PL Amort - Iatan Cmptr Mms</v>
          </cell>
          <cell r="E58">
            <v>0</v>
          </cell>
          <cell r="F58" t="str">
            <v>111</v>
          </cell>
          <cell r="G58">
            <v>43100</v>
          </cell>
        </row>
        <row r="59">
          <cell r="C59" t="str">
            <v>111700</v>
          </cell>
          <cell r="D59" t="str">
            <v>Amort Ltd-term Elec Plt- PSoft</v>
          </cell>
          <cell r="E59">
            <v>0</v>
          </cell>
          <cell r="F59" t="str">
            <v>111</v>
          </cell>
          <cell r="G59">
            <v>43100</v>
          </cell>
        </row>
        <row r="60">
          <cell r="C60" t="str">
            <v>111800</v>
          </cell>
          <cell r="D60" t="str">
            <v>Amort Ltd-term Elec Plt- Cent</v>
          </cell>
          <cell r="E60">
            <v>0</v>
          </cell>
          <cell r="F60" t="str">
            <v>111</v>
          </cell>
          <cell r="G60">
            <v>43100</v>
          </cell>
        </row>
        <row r="61">
          <cell r="C61" t="str">
            <v>111900</v>
          </cell>
          <cell r="D61" t="str">
            <v>El PL Amort-EMS Software</v>
          </cell>
          <cell r="E61">
            <v>0</v>
          </cell>
          <cell r="F61" t="str">
            <v>111</v>
          </cell>
          <cell r="G61">
            <v>43100</v>
          </cell>
        </row>
        <row r="62">
          <cell r="C62" t="str">
            <v>118100</v>
          </cell>
          <cell r="D62" t="str">
            <v>Water Plant In Service</v>
          </cell>
          <cell r="E62">
            <v>13126399.800000001</v>
          </cell>
          <cell r="F62" t="str">
            <v>118</v>
          </cell>
          <cell r="G62">
            <v>43100</v>
          </cell>
        </row>
        <row r="63">
          <cell r="C63" t="str">
            <v>118110</v>
          </cell>
          <cell r="D63" t="str">
            <v>COMPL CONSTR NOT UNITIZED WTR</v>
          </cell>
          <cell r="E63">
            <v>796830.34</v>
          </cell>
          <cell r="F63" t="str">
            <v>118</v>
          </cell>
          <cell r="G63">
            <v>43100</v>
          </cell>
        </row>
        <row r="64">
          <cell r="C64" t="str">
            <v>118200</v>
          </cell>
          <cell r="D64" t="str">
            <v>Cwip  - Water</v>
          </cell>
          <cell r="E64">
            <v>101559.9</v>
          </cell>
          <cell r="F64" t="str">
            <v>118</v>
          </cell>
          <cell r="G64">
            <v>43100</v>
          </cell>
        </row>
        <row r="65">
          <cell r="C65" t="str">
            <v>119100</v>
          </cell>
          <cell r="D65" t="str">
            <v>Accum Prov Depr-Water Plant</v>
          </cell>
          <cell r="E65">
            <v>-5848867.0300000003</v>
          </cell>
          <cell r="F65" t="str">
            <v>119</v>
          </cell>
          <cell r="G65">
            <v>43100</v>
          </cell>
        </row>
        <row r="66">
          <cell r="C66" t="str">
            <v>119200</v>
          </cell>
          <cell r="D66" t="str">
            <v>Rwip - Water</v>
          </cell>
          <cell r="E66">
            <v>38016.29</v>
          </cell>
          <cell r="F66" t="str">
            <v>119</v>
          </cell>
          <cell r="G66">
            <v>43100</v>
          </cell>
        </row>
        <row r="67">
          <cell r="C67" t="str">
            <v>121200</v>
          </cell>
          <cell r="D67" t="str">
            <v>Cwip-Nonutility</v>
          </cell>
          <cell r="E67">
            <v>0</v>
          </cell>
          <cell r="F67" t="str">
            <v>121</v>
          </cell>
          <cell r="G67">
            <v>43100</v>
          </cell>
        </row>
        <row r="68">
          <cell r="C68" t="str">
            <v>122100</v>
          </cell>
          <cell r="D68" t="str">
            <v>Accum Prov Depr-Nonutitlity</v>
          </cell>
          <cell r="E68">
            <v>-53204.76</v>
          </cell>
          <cell r="F68" t="str">
            <v>122</v>
          </cell>
          <cell r="G68">
            <v>43100</v>
          </cell>
        </row>
        <row r="69">
          <cell r="C69" t="str">
            <v>123010</v>
          </cell>
          <cell r="D69" t="str">
            <v>Invst-Plum Point Ind Rev Bonds</v>
          </cell>
          <cell r="E69">
            <v>55673510.840000004</v>
          </cell>
          <cell r="F69" t="str">
            <v>123</v>
          </cell>
          <cell r="G69">
            <v>43100</v>
          </cell>
        </row>
        <row r="70">
          <cell r="C70" t="str">
            <v>123099</v>
          </cell>
          <cell r="D70" t="str">
            <v>Investment in EDE Pref Stk</v>
          </cell>
          <cell r="E70">
            <v>0</v>
          </cell>
          <cell r="F70" t="str">
            <v>123</v>
          </cell>
          <cell r="G70">
            <v>43100</v>
          </cell>
        </row>
        <row r="71">
          <cell r="C71" t="str">
            <v>123100</v>
          </cell>
          <cell r="D71" t="str">
            <v>Invest-Empire District Trust I</v>
          </cell>
          <cell r="E71">
            <v>0</v>
          </cell>
          <cell r="F71" t="str">
            <v>123</v>
          </cell>
          <cell r="G71">
            <v>43100</v>
          </cell>
        </row>
        <row r="72">
          <cell r="C72" t="str">
            <v>123102</v>
          </cell>
          <cell r="D72" t="str">
            <v>EDE Holdings Invs-EDE Industrs</v>
          </cell>
          <cell r="E72">
            <v>1000</v>
          </cell>
          <cell r="F72" t="str">
            <v>123</v>
          </cell>
          <cell r="G72">
            <v>43100</v>
          </cell>
        </row>
        <row r="73">
          <cell r="C73" t="str">
            <v>123122</v>
          </cell>
          <cell r="D73" t="str">
            <v>EDE Invest in HLD for FIB</v>
          </cell>
          <cell r="E73">
            <v>10327118.619999999</v>
          </cell>
          <cell r="F73" t="str">
            <v>123</v>
          </cell>
          <cell r="G73">
            <v>43100</v>
          </cell>
        </row>
        <row r="74">
          <cell r="C74" t="str">
            <v>123200</v>
          </cell>
          <cell r="D74" t="str">
            <v>Invest in Empire District Gas</v>
          </cell>
          <cell r="E74">
            <v>26151905.699999999</v>
          </cell>
          <cell r="F74" t="str">
            <v>123</v>
          </cell>
          <cell r="G74">
            <v>43100</v>
          </cell>
        </row>
        <row r="75">
          <cell r="C75" t="str">
            <v>124000</v>
          </cell>
          <cell r="D75" t="str">
            <v>Other Investments</v>
          </cell>
          <cell r="E75">
            <v>0</v>
          </cell>
          <cell r="F75" t="str">
            <v>124</v>
          </cell>
          <cell r="G75">
            <v>43100</v>
          </cell>
        </row>
        <row r="76">
          <cell r="C76" t="str">
            <v>131008</v>
          </cell>
          <cell r="D76" t="str">
            <v>Cash - Peoples Bank  - Seneca</v>
          </cell>
          <cell r="E76">
            <v>1075.3</v>
          </cell>
          <cell r="F76" t="str">
            <v>131</v>
          </cell>
          <cell r="G76">
            <v>43100</v>
          </cell>
        </row>
        <row r="77">
          <cell r="C77" t="str">
            <v>131009</v>
          </cell>
          <cell r="D77" t="str">
            <v>Cash-First Independent Bk-Aur</v>
          </cell>
          <cell r="E77">
            <v>0</v>
          </cell>
          <cell r="F77" t="str">
            <v>131</v>
          </cell>
          <cell r="G77">
            <v>43100</v>
          </cell>
        </row>
        <row r="78">
          <cell r="C78" t="str">
            <v>131010</v>
          </cell>
          <cell r="D78" t="str">
            <v>Cash-Boatmens Ntnl Bk Aurora</v>
          </cell>
          <cell r="E78">
            <v>0</v>
          </cell>
          <cell r="F78" t="str">
            <v>131</v>
          </cell>
          <cell r="G78">
            <v>43100</v>
          </cell>
        </row>
        <row r="79">
          <cell r="C79" t="str">
            <v>131011</v>
          </cell>
          <cell r="D79" t="str">
            <v>Cash-Bank Of Billings</v>
          </cell>
          <cell r="E79">
            <v>490</v>
          </cell>
          <cell r="F79" t="str">
            <v>131</v>
          </cell>
          <cell r="G79">
            <v>43100</v>
          </cell>
        </row>
        <row r="80">
          <cell r="C80" t="str">
            <v>131012</v>
          </cell>
          <cell r="D80" t="str">
            <v>Cash-Peoples Bank Of Clever</v>
          </cell>
          <cell r="E80">
            <v>498.87</v>
          </cell>
          <cell r="F80" t="str">
            <v>131</v>
          </cell>
          <cell r="G80">
            <v>43100</v>
          </cell>
        </row>
        <row r="81">
          <cell r="C81" t="str">
            <v>131013</v>
          </cell>
          <cell r="D81" t="str">
            <v>Cash-Galena-1St Home Svgs Bank</v>
          </cell>
          <cell r="E81">
            <v>0</v>
          </cell>
          <cell r="F81" t="str">
            <v>131</v>
          </cell>
          <cell r="G81">
            <v>43100</v>
          </cell>
        </row>
        <row r="82">
          <cell r="C82" t="str">
            <v>131015</v>
          </cell>
          <cell r="D82" t="str">
            <v>Cash-Ozark Bank</v>
          </cell>
          <cell r="E82">
            <v>0</v>
          </cell>
          <cell r="F82" t="str">
            <v>131</v>
          </cell>
          <cell r="G82">
            <v>43100</v>
          </cell>
        </row>
        <row r="83">
          <cell r="C83" t="str">
            <v>131016</v>
          </cell>
          <cell r="D83" t="str">
            <v>Cash-Commerce Bank Of Republic</v>
          </cell>
          <cell r="E83">
            <v>0</v>
          </cell>
          <cell r="F83" t="str">
            <v>131</v>
          </cell>
          <cell r="G83">
            <v>43100</v>
          </cell>
        </row>
        <row r="84">
          <cell r="C84" t="str">
            <v>131017</v>
          </cell>
          <cell r="D84" t="str">
            <v>Cash-Citizens Bank Of Sparta</v>
          </cell>
          <cell r="E84">
            <v>0</v>
          </cell>
          <cell r="F84" t="str">
            <v>131</v>
          </cell>
          <cell r="G84">
            <v>43100</v>
          </cell>
        </row>
        <row r="85">
          <cell r="C85" t="str">
            <v>131018</v>
          </cell>
          <cell r="D85" t="str">
            <v>Cash-Security St Bk-Marionvill</v>
          </cell>
          <cell r="E85">
            <v>0</v>
          </cell>
          <cell r="F85" t="str">
            <v>131</v>
          </cell>
          <cell r="G85">
            <v>43100</v>
          </cell>
        </row>
        <row r="86">
          <cell r="C86" t="str">
            <v>131019</v>
          </cell>
          <cell r="D86" t="str">
            <v>Cash-Town and Country Bank</v>
          </cell>
          <cell r="E86">
            <v>0</v>
          </cell>
          <cell r="F86" t="str">
            <v>131</v>
          </cell>
          <cell r="G86">
            <v>43100</v>
          </cell>
        </row>
        <row r="87">
          <cell r="C87" t="str">
            <v>131020</v>
          </cell>
          <cell r="D87" t="str">
            <v>Cash-Polk Co Bank Bolivar</v>
          </cell>
          <cell r="E87">
            <v>0</v>
          </cell>
          <cell r="F87" t="str">
            <v>131</v>
          </cell>
          <cell r="G87">
            <v>43100</v>
          </cell>
        </row>
        <row r="88">
          <cell r="C88" t="str">
            <v>131021</v>
          </cell>
          <cell r="D88" t="str">
            <v>Cash-O'Bannon Bk Co-Buffalo</v>
          </cell>
          <cell r="E88">
            <v>0</v>
          </cell>
          <cell r="F88" t="str">
            <v>131</v>
          </cell>
          <cell r="G88">
            <v>43100</v>
          </cell>
        </row>
        <row r="89">
          <cell r="C89" t="str">
            <v>131022</v>
          </cell>
          <cell r="D89" t="str">
            <v>Cash Countryside Bank-Republic</v>
          </cell>
          <cell r="E89">
            <v>3239.26</v>
          </cell>
          <cell r="F89" t="str">
            <v>131</v>
          </cell>
          <cell r="G89">
            <v>43100</v>
          </cell>
        </row>
        <row r="90">
          <cell r="C90" t="str">
            <v>131023</v>
          </cell>
          <cell r="D90" t="str">
            <v>Cash-Merc Bk Spgfld-Hermitage</v>
          </cell>
          <cell r="E90">
            <v>756.94</v>
          </cell>
          <cell r="F90" t="str">
            <v>131</v>
          </cell>
          <cell r="G90">
            <v>43100</v>
          </cell>
        </row>
        <row r="91">
          <cell r="C91" t="str">
            <v>131024</v>
          </cell>
          <cell r="D91" t="str">
            <v>Cash-Merc Bk Spgfld-Humansvil</v>
          </cell>
          <cell r="E91">
            <v>451.16</v>
          </cell>
          <cell r="F91" t="str">
            <v>131</v>
          </cell>
          <cell r="G91">
            <v>43100</v>
          </cell>
        </row>
        <row r="92">
          <cell r="C92" t="str">
            <v>131025</v>
          </cell>
          <cell r="D92" t="str">
            <v>Cash-The Pleasant Hope Bank</v>
          </cell>
          <cell r="E92">
            <v>0</v>
          </cell>
          <cell r="F92" t="str">
            <v>131</v>
          </cell>
          <cell r="G92">
            <v>43100</v>
          </cell>
        </row>
        <row r="93">
          <cell r="C93" t="str">
            <v>131026</v>
          </cell>
          <cell r="D93" t="str">
            <v>Cash-Bank Of Urbana</v>
          </cell>
          <cell r="E93">
            <v>2653.18</v>
          </cell>
          <cell r="F93" t="str">
            <v>131</v>
          </cell>
          <cell r="G93">
            <v>43100</v>
          </cell>
        </row>
        <row r="94">
          <cell r="C94" t="str">
            <v>131028</v>
          </cell>
          <cell r="D94" t="str">
            <v>Cash-Greene Co Bk Strafford</v>
          </cell>
          <cell r="E94">
            <v>0</v>
          </cell>
          <cell r="F94" t="str">
            <v>131</v>
          </cell>
          <cell r="G94">
            <v>43100</v>
          </cell>
        </row>
        <row r="95">
          <cell r="C95" t="str">
            <v>131030</v>
          </cell>
          <cell r="D95" t="str">
            <v>Cash-Citizens Home Bk Grnfield</v>
          </cell>
          <cell r="E95">
            <v>3578.1</v>
          </cell>
          <cell r="F95" t="str">
            <v>131</v>
          </cell>
          <cell r="G95">
            <v>43100</v>
          </cell>
        </row>
        <row r="96">
          <cell r="C96" t="str">
            <v>131031</v>
          </cell>
          <cell r="D96" t="str">
            <v>Cash-Bank Of Ash Grove</v>
          </cell>
          <cell r="E96">
            <v>0</v>
          </cell>
          <cell r="F96" t="str">
            <v>131</v>
          </cell>
          <cell r="G96">
            <v>43100</v>
          </cell>
        </row>
        <row r="97">
          <cell r="C97" t="str">
            <v>131032</v>
          </cell>
          <cell r="D97" t="str">
            <v>Cash-1St Nat'L Bk Golden City</v>
          </cell>
          <cell r="E97">
            <v>500</v>
          </cell>
          <cell r="F97" t="str">
            <v>131</v>
          </cell>
          <cell r="G97">
            <v>43100</v>
          </cell>
        </row>
        <row r="98">
          <cell r="C98" t="str">
            <v>131033</v>
          </cell>
          <cell r="D98" t="str">
            <v>Cash-Merc Bk Spgfld-Miller</v>
          </cell>
          <cell r="E98">
            <v>0</v>
          </cell>
          <cell r="F98" t="str">
            <v>131</v>
          </cell>
          <cell r="G98">
            <v>43100</v>
          </cell>
        </row>
        <row r="99">
          <cell r="C99" t="str">
            <v>131034</v>
          </cell>
          <cell r="D99" t="str">
            <v>Cash-Sac River Valley Bk Stktn</v>
          </cell>
          <cell r="E99">
            <v>0</v>
          </cell>
          <cell r="F99" t="str">
            <v>131</v>
          </cell>
          <cell r="G99">
            <v>43100</v>
          </cell>
        </row>
        <row r="100">
          <cell r="C100" t="str">
            <v>131040</v>
          </cell>
          <cell r="D100" t="str">
            <v>Cash-Jop-Merc Bk Joplin N.A.</v>
          </cell>
          <cell r="E100">
            <v>0</v>
          </cell>
          <cell r="F100" t="str">
            <v>131</v>
          </cell>
          <cell r="G100">
            <v>43100</v>
          </cell>
        </row>
        <row r="101">
          <cell r="C101" t="str">
            <v>131041</v>
          </cell>
          <cell r="D101" t="str">
            <v>Cash-Harris Trust Svgs Chicago</v>
          </cell>
          <cell r="E101">
            <v>0</v>
          </cell>
          <cell r="F101" t="str">
            <v>131</v>
          </cell>
          <cell r="G101">
            <v>43100</v>
          </cell>
        </row>
        <row r="102">
          <cell r="C102" t="str">
            <v>131042</v>
          </cell>
          <cell r="D102" t="str">
            <v>Cash-Merc BK SLCC</v>
          </cell>
          <cell r="E102">
            <v>0</v>
          </cell>
          <cell r="F102" t="str">
            <v>131</v>
          </cell>
          <cell r="G102">
            <v>43100</v>
          </cell>
        </row>
        <row r="103">
          <cell r="C103" t="str">
            <v>131043</v>
          </cell>
          <cell r="D103" t="str">
            <v>Cash-New York-Chemical Bank</v>
          </cell>
          <cell r="E103">
            <v>0</v>
          </cell>
          <cell r="F103" t="str">
            <v>131</v>
          </cell>
          <cell r="G103">
            <v>43100</v>
          </cell>
        </row>
        <row r="104">
          <cell r="C104" t="str">
            <v>131044</v>
          </cell>
          <cell r="D104" t="str">
            <v>Cash-Jop-Commerce Bk Of Joplin</v>
          </cell>
          <cell r="E104">
            <v>0</v>
          </cell>
          <cell r="F104" t="str">
            <v>131</v>
          </cell>
          <cell r="G104">
            <v>43100</v>
          </cell>
        </row>
        <row r="105">
          <cell r="C105" t="str">
            <v>131045</v>
          </cell>
          <cell r="D105" t="str">
            <v>Cash-Firstar St Louis</v>
          </cell>
          <cell r="E105">
            <v>0</v>
          </cell>
          <cell r="F105" t="str">
            <v>131</v>
          </cell>
          <cell r="G105">
            <v>43100</v>
          </cell>
        </row>
        <row r="106">
          <cell r="C106" t="str">
            <v>131050</v>
          </cell>
          <cell r="D106" t="str">
            <v>Cash-Community Bk Trust-Neosho</v>
          </cell>
          <cell r="E106">
            <v>0</v>
          </cell>
          <cell r="F106" t="str">
            <v>131</v>
          </cell>
          <cell r="G106">
            <v>43100</v>
          </cell>
        </row>
        <row r="107">
          <cell r="C107" t="str">
            <v>131051</v>
          </cell>
          <cell r="D107" t="str">
            <v>Cash-Commerce Bank Of Willard</v>
          </cell>
          <cell r="E107">
            <v>0</v>
          </cell>
          <cell r="F107" t="str">
            <v>131</v>
          </cell>
          <cell r="G107">
            <v>43100</v>
          </cell>
        </row>
        <row r="108">
          <cell r="C108" t="str">
            <v>131052</v>
          </cell>
          <cell r="D108" t="str">
            <v>Cash-Community Bk Trust-Andrsn</v>
          </cell>
          <cell r="E108">
            <v>0</v>
          </cell>
          <cell r="F108" t="str">
            <v>131</v>
          </cell>
          <cell r="G108">
            <v>43100</v>
          </cell>
        </row>
        <row r="109">
          <cell r="C109" t="str">
            <v>131054</v>
          </cell>
          <cell r="D109" t="str">
            <v>Cash-Goodman State Bank</v>
          </cell>
          <cell r="E109">
            <v>0</v>
          </cell>
          <cell r="F109" t="str">
            <v>131</v>
          </cell>
          <cell r="G109">
            <v>43100</v>
          </cell>
        </row>
        <row r="110">
          <cell r="C110" t="str">
            <v>131055</v>
          </cell>
          <cell r="D110" t="str">
            <v>Cash-Community Bk Trust-Granby</v>
          </cell>
          <cell r="E110">
            <v>0</v>
          </cell>
          <cell r="F110" t="str">
            <v>131</v>
          </cell>
          <cell r="G110">
            <v>43100</v>
          </cell>
        </row>
        <row r="111">
          <cell r="C111" t="str">
            <v>131056</v>
          </cell>
          <cell r="D111" t="str">
            <v>Cash-State Bank Of Noel</v>
          </cell>
          <cell r="E111">
            <v>0</v>
          </cell>
          <cell r="F111" t="str">
            <v>131</v>
          </cell>
          <cell r="G111">
            <v>43100</v>
          </cell>
        </row>
        <row r="112">
          <cell r="C112" t="str">
            <v>131057</v>
          </cell>
          <cell r="D112" t="str">
            <v>Cash-Mcdonald Co Mercantile Bk</v>
          </cell>
          <cell r="E112">
            <v>0</v>
          </cell>
          <cell r="F112" t="str">
            <v>131</v>
          </cell>
          <cell r="G112">
            <v>43100</v>
          </cell>
        </row>
        <row r="113">
          <cell r="C113" t="str">
            <v>131058</v>
          </cell>
          <cell r="D113" t="str">
            <v>Cash-Community Bk Trust-Seneca</v>
          </cell>
          <cell r="E113">
            <v>0</v>
          </cell>
          <cell r="F113" t="str">
            <v>131</v>
          </cell>
          <cell r="G113">
            <v>43100</v>
          </cell>
        </row>
        <row r="114">
          <cell r="C114" t="str">
            <v>131060</v>
          </cell>
          <cell r="D114" t="str">
            <v>Cash-1St St Bk Prce Cty Branch</v>
          </cell>
          <cell r="E114">
            <v>2097.11</v>
          </cell>
          <cell r="F114" t="str">
            <v>131</v>
          </cell>
          <cell r="G114">
            <v>43100</v>
          </cell>
        </row>
        <row r="115">
          <cell r="C115" t="str">
            <v>131062</v>
          </cell>
          <cell r="D115" t="str">
            <v>Cash-1St State Bank Of Purdy</v>
          </cell>
          <cell r="E115">
            <v>500</v>
          </cell>
          <cell r="F115" t="str">
            <v>131</v>
          </cell>
          <cell r="G115">
            <v>43100</v>
          </cell>
        </row>
        <row r="116">
          <cell r="C116" t="str">
            <v>131070</v>
          </cell>
          <cell r="D116" t="str">
            <v>Cash-1St Nat'L Bank Sarcoxie</v>
          </cell>
          <cell r="E116">
            <v>0</v>
          </cell>
          <cell r="F116" t="str">
            <v>131</v>
          </cell>
          <cell r="G116">
            <v>43100</v>
          </cell>
        </row>
        <row r="117">
          <cell r="C117" t="str">
            <v>131081</v>
          </cell>
          <cell r="D117" t="str">
            <v>Cash-Southwest Mo Bk-Joplin</v>
          </cell>
          <cell r="E117">
            <v>440.34</v>
          </cell>
          <cell r="F117" t="str">
            <v>131</v>
          </cell>
          <cell r="G117">
            <v>43100</v>
          </cell>
        </row>
        <row r="118">
          <cell r="C118" t="str">
            <v>131082</v>
          </cell>
          <cell r="D118" t="str">
            <v>Cash-Community Bk Carl Junctio</v>
          </cell>
          <cell r="E118">
            <v>0</v>
          </cell>
          <cell r="F118" t="str">
            <v>131</v>
          </cell>
          <cell r="G118">
            <v>43100</v>
          </cell>
        </row>
        <row r="119">
          <cell r="C119" t="str">
            <v>131083</v>
          </cell>
          <cell r="D119" t="str">
            <v>Cash-Boatmen Bk Sw Mo-Carthage</v>
          </cell>
          <cell r="E119">
            <v>0</v>
          </cell>
          <cell r="F119" t="str">
            <v>131</v>
          </cell>
          <cell r="G119">
            <v>43100</v>
          </cell>
        </row>
        <row r="120">
          <cell r="C120" t="str">
            <v>131084</v>
          </cell>
          <cell r="D120" t="str">
            <v>Cash-Southwest Mo Bk-Jasper</v>
          </cell>
          <cell r="E120">
            <v>0</v>
          </cell>
          <cell r="F120" t="str">
            <v>131</v>
          </cell>
          <cell r="G120">
            <v>43100</v>
          </cell>
        </row>
        <row r="121">
          <cell r="C121" t="str">
            <v>131090</v>
          </cell>
          <cell r="D121" t="str">
            <v>Cash-Ozark Mountain Bk-Branson</v>
          </cell>
          <cell r="E121">
            <v>70978.720000000001</v>
          </cell>
          <cell r="F121" t="str">
            <v>131</v>
          </cell>
          <cell r="G121">
            <v>43100</v>
          </cell>
        </row>
        <row r="122">
          <cell r="C122" t="str">
            <v>131092</v>
          </cell>
          <cell r="D122" t="str">
            <v>Cash-Boatmn Tri Lake Bk-Frsyth</v>
          </cell>
          <cell r="E122">
            <v>0</v>
          </cell>
          <cell r="F122" t="str">
            <v>131</v>
          </cell>
          <cell r="G122">
            <v>43100</v>
          </cell>
        </row>
        <row r="123">
          <cell r="C123" t="str">
            <v>131093</v>
          </cell>
          <cell r="D123" t="str">
            <v>Cash-Bk Table Rock Lake Reeds</v>
          </cell>
          <cell r="E123">
            <v>438.03</v>
          </cell>
          <cell r="F123" t="str">
            <v>131</v>
          </cell>
          <cell r="G123">
            <v>43100</v>
          </cell>
        </row>
        <row r="124">
          <cell r="C124" t="str">
            <v>131110</v>
          </cell>
          <cell r="D124" t="str">
            <v>Cash-American Natl Bk Bxtr Spg</v>
          </cell>
          <cell r="E124">
            <v>10394.06</v>
          </cell>
          <cell r="F124" t="str">
            <v>131</v>
          </cell>
          <cell r="G124">
            <v>43100</v>
          </cell>
        </row>
        <row r="125">
          <cell r="C125" t="str">
            <v>131122</v>
          </cell>
          <cell r="D125" t="str">
            <v>Cash-Columbus State Bank</v>
          </cell>
          <cell r="E125">
            <v>0</v>
          </cell>
          <cell r="F125" t="str">
            <v>131</v>
          </cell>
          <cell r="G125">
            <v>43100</v>
          </cell>
        </row>
        <row r="126">
          <cell r="C126" t="str">
            <v>131130</v>
          </cell>
          <cell r="D126" t="str">
            <v>Cash-Citizens State Bk Galena</v>
          </cell>
          <cell r="E126">
            <v>0</v>
          </cell>
          <cell r="F126" t="str">
            <v>131</v>
          </cell>
          <cell r="G126">
            <v>43100</v>
          </cell>
        </row>
        <row r="127">
          <cell r="C127" t="str">
            <v>131160</v>
          </cell>
          <cell r="D127" t="str">
            <v>Cash-First State Bank Picher</v>
          </cell>
          <cell r="E127">
            <v>0</v>
          </cell>
          <cell r="F127" t="str">
            <v>131</v>
          </cell>
          <cell r="G127">
            <v>43100</v>
          </cell>
        </row>
        <row r="128">
          <cell r="C128" t="str">
            <v>131161</v>
          </cell>
          <cell r="D128" t="str">
            <v>Cash-First State Bank Commerce</v>
          </cell>
          <cell r="E128">
            <v>0</v>
          </cell>
          <cell r="F128" t="str">
            <v>131</v>
          </cell>
          <cell r="G128">
            <v>43100</v>
          </cell>
        </row>
        <row r="129">
          <cell r="C129" t="str">
            <v>131162</v>
          </cell>
          <cell r="D129" t="str">
            <v>Cash-The First Bk Of Fairland</v>
          </cell>
          <cell r="E129">
            <v>995.63</v>
          </cell>
          <cell r="F129" t="str">
            <v>131</v>
          </cell>
          <cell r="G129">
            <v>43100</v>
          </cell>
        </row>
        <row r="130">
          <cell r="C130" t="str">
            <v>131163</v>
          </cell>
          <cell r="D130" t="str">
            <v>Cash-Bank Of Quapaw</v>
          </cell>
          <cell r="E130">
            <v>0</v>
          </cell>
          <cell r="F130" t="str">
            <v>131</v>
          </cell>
          <cell r="G130">
            <v>43100</v>
          </cell>
        </row>
        <row r="131">
          <cell r="C131" t="str">
            <v>131164</v>
          </cell>
          <cell r="D131" t="str">
            <v>Cash-Welch State Bank</v>
          </cell>
          <cell r="E131">
            <v>1194.3599999999999</v>
          </cell>
          <cell r="F131" t="str">
            <v>131</v>
          </cell>
          <cell r="G131">
            <v>43100</v>
          </cell>
        </row>
        <row r="132">
          <cell r="C132" t="str">
            <v>131165</v>
          </cell>
          <cell r="D132" t="str">
            <v>Cash-Bank Of Wyandotte</v>
          </cell>
          <cell r="E132">
            <v>0</v>
          </cell>
          <cell r="F132" t="str">
            <v>131</v>
          </cell>
          <cell r="G132">
            <v>43100</v>
          </cell>
        </row>
        <row r="133">
          <cell r="C133" t="str">
            <v>131180</v>
          </cell>
          <cell r="D133" t="str">
            <v>Cash-Bank Of Gravette</v>
          </cell>
          <cell r="E133">
            <v>5056.6000000000004</v>
          </cell>
          <cell r="F133" t="str">
            <v>131</v>
          </cell>
          <cell r="G133">
            <v>43100</v>
          </cell>
        </row>
        <row r="134">
          <cell r="C134" t="str">
            <v>131182</v>
          </cell>
          <cell r="D134" t="str">
            <v>Cash-Decatur State Bank</v>
          </cell>
          <cell r="E134">
            <v>0</v>
          </cell>
          <cell r="F134" t="str">
            <v>131</v>
          </cell>
          <cell r="G134">
            <v>43100</v>
          </cell>
        </row>
        <row r="135">
          <cell r="C135" t="str">
            <v>131183</v>
          </cell>
          <cell r="D135" t="str">
            <v>Cash-Gentry-Decatur State Bk</v>
          </cell>
          <cell r="E135">
            <v>0</v>
          </cell>
          <cell r="F135" t="str">
            <v>131</v>
          </cell>
          <cell r="G135">
            <v>43100</v>
          </cell>
        </row>
        <row r="136">
          <cell r="C136" t="str">
            <v>131200</v>
          </cell>
          <cell r="D136" t="str">
            <v>Cash UMB Regulated</v>
          </cell>
          <cell r="E136">
            <v>0</v>
          </cell>
          <cell r="F136" t="str">
            <v>131</v>
          </cell>
          <cell r="G136">
            <v>43100</v>
          </cell>
        </row>
        <row r="137">
          <cell r="C137" t="str">
            <v>131201</v>
          </cell>
          <cell r="D137" t="str">
            <v>Cash UMB Electronic</v>
          </cell>
          <cell r="E137">
            <v>1041298.71</v>
          </cell>
          <cell r="F137" t="str">
            <v>131</v>
          </cell>
          <cell r="G137">
            <v>43100</v>
          </cell>
        </row>
        <row r="138">
          <cell r="C138" t="str">
            <v>131202</v>
          </cell>
          <cell r="D138" t="str">
            <v>Cash UMB SLCC</v>
          </cell>
          <cell r="E138">
            <v>0</v>
          </cell>
          <cell r="F138" t="str">
            <v>131</v>
          </cell>
          <cell r="G138">
            <v>43100</v>
          </cell>
        </row>
        <row r="139">
          <cell r="C139" t="str">
            <v>131209</v>
          </cell>
          <cell r="D139" t="str">
            <v>EDE IEC Refund Funding Acnt</v>
          </cell>
          <cell r="E139">
            <v>0</v>
          </cell>
          <cell r="F139" t="str">
            <v>131</v>
          </cell>
          <cell r="G139">
            <v>43100</v>
          </cell>
        </row>
        <row r="140">
          <cell r="C140" t="str">
            <v>131210</v>
          </cell>
          <cell r="D140" t="str">
            <v>EDE IEC Refund Account</v>
          </cell>
          <cell r="E140">
            <v>0</v>
          </cell>
          <cell r="F140" t="str">
            <v>131</v>
          </cell>
          <cell r="G140">
            <v>43100</v>
          </cell>
        </row>
        <row r="141">
          <cell r="C141" t="str">
            <v>131211</v>
          </cell>
          <cell r="D141" t="str">
            <v>Cash UMB Customer Refunds</v>
          </cell>
          <cell r="E141">
            <v>0</v>
          </cell>
          <cell r="F141" t="str">
            <v>131</v>
          </cell>
          <cell r="G141">
            <v>43100</v>
          </cell>
        </row>
        <row r="142">
          <cell r="C142" t="str">
            <v>131212</v>
          </cell>
          <cell r="D142" t="str">
            <v>Cash - Empire District Gas</v>
          </cell>
          <cell r="E142">
            <v>0</v>
          </cell>
          <cell r="F142" t="str">
            <v>131</v>
          </cell>
          <cell r="G142">
            <v>43100</v>
          </cell>
        </row>
        <row r="143">
          <cell r="C143" t="str">
            <v>131213</v>
          </cell>
          <cell r="D143" t="str">
            <v>UMB EDG Customer Refunds</v>
          </cell>
          <cell r="E143">
            <v>0</v>
          </cell>
          <cell r="F143" t="str">
            <v>131</v>
          </cell>
          <cell r="G143">
            <v>43100</v>
          </cell>
        </row>
        <row r="144">
          <cell r="C144" t="str">
            <v>131214</v>
          </cell>
          <cell r="D144" t="str">
            <v>Cash - UMB - GLLABS</v>
          </cell>
          <cell r="E144">
            <v>0</v>
          </cell>
          <cell r="F144" t="str">
            <v>131</v>
          </cell>
          <cell r="G144">
            <v>43100</v>
          </cell>
        </row>
        <row r="145">
          <cell r="C145" t="str">
            <v>131991</v>
          </cell>
          <cell r="D145" t="str">
            <v>Dummy Account-Purchasing Card</v>
          </cell>
          <cell r="E145">
            <v>0</v>
          </cell>
          <cell r="F145" t="str">
            <v>131</v>
          </cell>
          <cell r="G145">
            <v>43100</v>
          </cell>
        </row>
        <row r="146">
          <cell r="C146" t="str">
            <v>131995</v>
          </cell>
          <cell r="D146" t="str">
            <v>Restrcted Cash MISO Collateral</v>
          </cell>
          <cell r="E146">
            <v>453760</v>
          </cell>
          <cell r="F146" t="str">
            <v>131</v>
          </cell>
          <cell r="G146">
            <v>43100</v>
          </cell>
        </row>
        <row r="147">
          <cell r="C147" t="str">
            <v>131996</v>
          </cell>
          <cell r="D147" t="str">
            <v>Restrict Csh SPP IM Collateral</v>
          </cell>
          <cell r="E147">
            <v>2500000</v>
          </cell>
          <cell r="F147" t="str">
            <v>131</v>
          </cell>
          <cell r="G147">
            <v>43100</v>
          </cell>
        </row>
        <row r="148">
          <cell r="C148" t="str">
            <v>131997</v>
          </cell>
          <cell r="D148" t="str">
            <v>Plum Point Escrow</v>
          </cell>
          <cell r="E148">
            <v>1782374.42</v>
          </cell>
          <cell r="F148" t="str">
            <v>131</v>
          </cell>
          <cell r="G148">
            <v>43100</v>
          </cell>
        </row>
        <row r="149">
          <cell r="C149" t="str">
            <v>131998</v>
          </cell>
          <cell r="D149" t="str">
            <v>Cash-EDE Prop Trans Corp</v>
          </cell>
          <cell r="E149">
            <v>0</v>
          </cell>
          <cell r="F149" t="str">
            <v>131</v>
          </cell>
          <cell r="G149">
            <v>43100</v>
          </cell>
        </row>
        <row r="150">
          <cell r="C150" t="str">
            <v>134100</v>
          </cell>
          <cell r="D150" t="str">
            <v>Harris Trust &amp; Svgs Bk-Trustee</v>
          </cell>
          <cell r="E150">
            <v>0</v>
          </cell>
          <cell r="F150" t="str">
            <v>134</v>
          </cell>
          <cell r="G150">
            <v>43100</v>
          </cell>
        </row>
        <row r="151">
          <cell r="C151" t="str">
            <v>134200</v>
          </cell>
          <cell r="D151" t="str">
            <v>Other Special Funds-Other</v>
          </cell>
          <cell r="E151">
            <v>64852.89</v>
          </cell>
          <cell r="F151" t="str">
            <v>134</v>
          </cell>
          <cell r="G151">
            <v>43100</v>
          </cell>
        </row>
        <row r="152">
          <cell r="C152" t="str">
            <v>135100</v>
          </cell>
          <cell r="D152" t="str">
            <v>Cash-Aurora Agent Fund</v>
          </cell>
          <cell r="E152">
            <v>500</v>
          </cell>
          <cell r="F152" t="str">
            <v>135</v>
          </cell>
          <cell r="G152">
            <v>43100</v>
          </cell>
        </row>
        <row r="153">
          <cell r="C153" t="str">
            <v>135101</v>
          </cell>
          <cell r="D153" t="str">
            <v>Cash Aurora Office</v>
          </cell>
          <cell r="E153">
            <v>0</v>
          </cell>
          <cell r="F153" t="str">
            <v>135</v>
          </cell>
          <cell r="G153">
            <v>43100</v>
          </cell>
        </row>
        <row r="154">
          <cell r="C154" t="str">
            <v>135102</v>
          </cell>
          <cell r="D154" t="str">
            <v>Cash Bolivar Office</v>
          </cell>
          <cell r="E154">
            <v>0</v>
          </cell>
          <cell r="F154" t="str">
            <v>135</v>
          </cell>
          <cell r="G154">
            <v>43100</v>
          </cell>
        </row>
        <row r="155">
          <cell r="C155" t="str">
            <v>135103</v>
          </cell>
          <cell r="D155" t="str">
            <v>Cash Greenfield Office</v>
          </cell>
          <cell r="E155">
            <v>0</v>
          </cell>
          <cell r="F155" t="str">
            <v>135</v>
          </cell>
          <cell r="G155">
            <v>43100</v>
          </cell>
        </row>
        <row r="156">
          <cell r="C156" t="str">
            <v>135104</v>
          </cell>
          <cell r="D156" t="str">
            <v>Cash Jop Office-Cstdy Of Treas</v>
          </cell>
          <cell r="E156">
            <v>0</v>
          </cell>
          <cell r="F156" t="str">
            <v>135</v>
          </cell>
          <cell r="G156">
            <v>43100</v>
          </cell>
        </row>
        <row r="157">
          <cell r="C157" t="str">
            <v>135105</v>
          </cell>
          <cell r="D157" t="str">
            <v>Cash Neosho Office</v>
          </cell>
          <cell r="E157">
            <v>-0.14000000000000001</v>
          </cell>
          <cell r="F157" t="str">
            <v>135</v>
          </cell>
          <cell r="G157">
            <v>43100</v>
          </cell>
        </row>
        <row r="158">
          <cell r="C158" t="str">
            <v>135107</v>
          </cell>
          <cell r="D158" t="str">
            <v>Cash Ozark Office</v>
          </cell>
          <cell r="E158">
            <v>499.91</v>
          </cell>
          <cell r="F158" t="str">
            <v>135</v>
          </cell>
          <cell r="G158">
            <v>43100</v>
          </cell>
        </row>
        <row r="159">
          <cell r="C159" t="str">
            <v>135108</v>
          </cell>
          <cell r="D159" t="str">
            <v>Cash Joplin - Audit Department</v>
          </cell>
          <cell r="E159">
            <v>100</v>
          </cell>
          <cell r="F159" t="str">
            <v>135</v>
          </cell>
          <cell r="G159">
            <v>43100</v>
          </cell>
        </row>
        <row r="160">
          <cell r="C160" t="str">
            <v>135109</v>
          </cell>
          <cell r="D160" t="str">
            <v>Cash Branson Office</v>
          </cell>
          <cell r="E160">
            <v>360</v>
          </cell>
          <cell r="F160" t="str">
            <v>135</v>
          </cell>
          <cell r="G160">
            <v>43100</v>
          </cell>
        </row>
        <row r="161">
          <cell r="C161" t="str">
            <v>135111</v>
          </cell>
          <cell r="D161" t="str">
            <v>Cash Baxter Springs Office</v>
          </cell>
          <cell r="E161">
            <v>0</v>
          </cell>
          <cell r="F161" t="str">
            <v>135</v>
          </cell>
          <cell r="G161">
            <v>43100</v>
          </cell>
        </row>
        <row r="162">
          <cell r="C162" t="str">
            <v>135112</v>
          </cell>
          <cell r="D162" t="str">
            <v>Cash Columbus Office</v>
          </cell>
          <cell r="E162">
            <v>0</v>
          </cell>
          <cell r="F162" t="str">
            <v>135</v>
          </cell>
          <cell r="G162">
            <v>43100</v>
          </cell>
        </row>
        <row r="163">
          <cell r="C163" t="str">
            <v>135118</v>
          </cell>
          <cell r="D163" t="str">
            <v>Cash Gravette Office</v>
          </cell>
          <cell r="E163">
            <v>0</v>
          </cell>
          <cell r="F163" t="str">
            <v>135</v>
          </cell>
          <cell r="G163">
            <v>43100</v>
          </cell>
        </row>
        <row r="164">
          <cell r="C164" t="str">
            <v>135120</v>
          </cell>
          <cell r="D164" t="str">
            <v>Cash Republic Office</v>
          </cell>
          <cell r="E164">
            <v>0</v>
          </cell>
          <cell r="F164" t="str">
            <v>135</v>
          </cell>
          <cell r="G164">
            <v>43100</v>
          </cell>
        </row>
        <row r="165">
          <cell r="C165" t="str">
            <v>135121</v>
          </cell>
          <cell r="D165" t="str">
            <v>Cash-Joplin Office</v>
          </cell>
          <cell r="E165">
            <v>2000</v>
          </cell>
          <cell r="F165" t="str">
            <v>135</v>
          </cell>
          <cell r="G165">
            <v>43100</v>
          </cell>
        </row>
        <row r="166">
          <cell r="C166" t="str">
            <v>135210</v>
          </cell>
          <cell r="D166" t="str">
            <v>Other Working Funds Rgt Of Way</v>
          </cell>
          <cell r="E166">
            <v>100028</v>
          </cell>
          <cell r="F166" t="str">
            <v>135</v>
          </cell>
          <cell r="G166">
            <v>43100</v>
          </cell>
        </row>
        <row r="167">
          <cell r="C167" t="str">
            <v>135230</v>
          </cell>
          <cell r="D167" t="str">
            <v>Other Working Funds Wkmn Comp</v>
          </cell>
          <cell r="E167">
            <v>2537.33</v>
          </cell>
          <cell r="F167" t="str">
            <v>135</v>
          </cell>
          <cell r="G167">
            <v>43100</v>
          </cell>
        </row>
        <row r="168">
          <cell r="C168" t="str">
            <v>135240</v>
          </cell>
          <cell r="D168" t="str">
            <v>Flex Benefit</v>
          </cell>
          <cell r="E168">
            <v>91674.53</v>
          </cell>
          <cell r="F168" t="str">
            <v>135</v>
          </cell>
          <cell r="G168">
            <v>43100</v>
          </cell>
        </row>
        <row r="169">
          <cell r="C169" t="str">
            <v>135250</v>
          </cell>
          <cell r="D169" t="str">
            <v>Southwest Pwr Pool Working Fnd</v>
          </cell>
          <cell r="E169">
            <v>0</v>
          </cell>
          <cell r="F169" t="str">
            <v>135</v>
          </cell>
          <cell r="G169">
            <v>43100</v>
          </cell>
        </row>
        <row r="170">
          <cell r="C170" t="str">
            <v>135260</v>
          </cell>
          <cell r="D170" t="str">
            <v>Other Working Funds Payroll</v>
          </cell>
          <cell r="E170">
            <v>0</v>
          </cell>
          <cell r="F170" t="str">
            <v>135</v>
          </cell>
          <cell r="G170">
            <v>43100</v>
          </cell>
        </row>
        <row r="171">
          <cell r="C171" t="str">
            <v>135261</v>
          </cell>
          <cell r="D171" t="str">
            <v>EDE Payroll Checking Acct</v>
          </cell>
          <cell r="E171">
            <v>6675.3</v>
          </cell>
          <cell r="F171" t="str">
            <v>135</v>
          </cell>
          <cell r="G171">
            <v>43100</v>
          </cell>
        </row>
        <row r="172">
          <cell r="C172" t="str">
            <v>135262</v>
          </cell>
          <cell r="D172" t="str">
            <v>EDE Payroll Funding Acct</v>
          </cell>
          <cell r="E172">
            <v>8714.07</v>
          </cell>
          <cell r="F172" t="str">
            <v>135</v>
          </cell>
          <cell r="G172">
            <v>43100</v>
          </cell>
        </row>
        <row r="173">
          <cell r="C173" t="str">
            <v>135270</v>
          </cell>
          <cell r="D173" t="str">
            <v>Other Working Funds Iatan 1</v>
          </cell>
          <cell r="E173">
            <v>0</v>
          </cell>
          <cell r="F173" t="str">
            <v>135</v>
          </cell>
          <cell r="G173">
            <v>43100</v>
          </cell>
        </row>
        <row r="174">
          <cell r="C174" t="str">
            <v>135275</v>
          </cell>
          <cell r="D174" t="str">
            <v>Other Working Funds-Plum Point</v>
          </cell>
          <cell r="E174">
            <v>0</v>
          </cell>
          <cell r="F174" t="str">
            <v>135</v>
          </cell>
          <cell r="G174">
            <v>43100</v>
          </cell>
        </row>
        <row r="175">
          <cell r="C175" t="str">
            <v>135280</v>
          </cell>
          <cell r="D175" t="str">
            <v>Other Working Fnd-Emp Cash Adv</v>
          </cell>
          <cell r="E175">
            <v>0</v>
          </cell>
          <cell r="F175" t="str">
            <v>135</v>
          </cell>
          <cell r="G175">
            <v>43100</v>
          </cell>
        </row>
        <row r="176">
          <cell r="C176" t="str">
            <v>135430</v>
          </cell>
          <cell r="D176" t="str">
            <v>Other Working Fnd-Cust Refunds</v>
          </cell>
          <cell r="E176">
            <v>0</v>
          </cell>
          <cell r="F176" t="str">
            <v>135</v>
          </cell>
          <cell r="G176">
            <v>43100</v>
          </cell>
        </row>
        <row r="177">
          <cell r="C177" t="str">
            <v>135999</v>
          </cell>
          <cell r="D177" t="str">
            <v>Cash Control</v>
          </cell>
          <cell r="E177">
            <v>0</v>
          </cell>
          <cell r="F177" t="str">
            <v>135</v>
          </cell>
          <cell r="G177">
            <v>43100</v>
          </cell>
        </row>
        <row r="178">
          <cell r="C178" t="str">
            <v>136100</v>
          </cell>
          <cell r="D178" t="str">
            <v>Other Temp Cash Investments</v>
          </cell>
          <cell r="E178">
            <v>0</v>
          </cell>
          <cell r="F178" t="str">
            <v>136</v>
          </cell>
          <cell r="G178">
            <v>43100</v>
          </cell>
        </row>
        <row r="179">
          <cell r="C179" t="str">
            <v>136200</v>
          </cell>
          <cell r="D179" t="str">
            <v>Temp Cash Invest-Merc Mutual</v>
          </cell>
          <cell r="E179">
            <v>0</v>
          </cell>
          <cell r="F179" t="str">
            <v>136</v>
          </cell>
          <cell r="G179">
            <v>43100</v>
          </cell>
        </row>
        <row r="180">
          <cell r="C180" t="str">
            <v>136400</v>
          </cell>
          <cell r="D180" t="str">
            <v>TempCsh Inv UMB Scout Fund 690</v>
          </cell>
          <cell r="E180">
            <v>0</v>
          </cell>
          <cell r="F180" t="str">
            <v>136</v>
          </cell>
          <cell r="G180">
            <v>43100</v>
          </cell>
        </row>
        <row r="181">
          <cell r="C181" t="str">
            <v>141000</v>
          </cell>
          <cell r="D181" t="str">
            <v>AR Maintenance Control</v>
          </cell>
          <cell r="E181">
            <v>0</v>
          </cell>
          <cell r="F181" t="str">
            <v>141</v>
          </cell>
          <cell r="G181">
            <v>43100</v>
          </cell>
        </row>
        <row r="182">
          <cell r="C182" t="str">
            <v>141010</v>
          </cell>
          <cell r="D182" t="str">
            <v>AR Transfer Control</v>
          </cell>
          <cell r="E182">
            <v>0</v>
          </cell>
          <cell r="F182" t="str">
            <v>141</v>
          </cell>
          <cell r="G182">
            <v>43100</v>
          </cell>
        </row>
        <row r="183">
          <cell r="C183" t="str">
            <v>141015</v>
          </cell>
          <cell r="D183" t="str">
            <v>AR Refund Control</v>
          </cell>
          <cell r="E183">
            <v>0</v>
          </cell>
          <cell r="F183" t="str">
            <v>141</v>
          </cell>
          <cell r="G183">
            <v>43100</v>
          </cell>
        </row>
        <row r="184">
          <cell r="C184" t="str">
            <v>142100</v>
          </cell>
          <cell r="D184" t="str">
            <v>Cust Accts Rec-Elect &amp; Water</v>
          </cell>
          <cell r="E184">
            <v>39884227.280000001</v>
          </cell>
          <cell r="F184" t="str">
            <v>142</v>
          </cell>
          <cell r="G184">
            <v>43100</v>
          </cell>
        </row>
        <row r="185">
          <cell r="C185" t="str">
            <v>142101</v>
          </cell>
          <cell r="D185" t="str">
            <v>Wholesale Cust Accts Rec</v>
          </cell>
          <cell r="E185">
            <v>4987790.32</v>
          </cell>
          <cell r="F185" t="str">
            <v>142</v>
          </cell>
          <cell r="G185">
            <v>43100</v>
          </cell>
        </row>
        <row r="186">
          <cell r="C186" t="str">
            <v>142110</v>
          </cell>
          <cell r="D186" t="str">
            <v>Trade Accts Rec - Unclassified</v>
          </cell>
          <cell r="E186">
            <v>0</v>
          </cell>
          <cell r="F186" t="str">
            <v>142</v>
          </cell>
          <cell r="G186">
            <v>43100</v>
          </cell>
        </row>
        <row r="187">
          <cell r="C187" t="str">
            <v>142200</v>
          </cell>
          <cell r="D187" t="str">
            <v>Cust Accts Rec-Merch &amp; Appl</v>
          </cell>
          <cell r="E187">
            <v>0</v>
          </cell>
          <cell r="F187" t="str">
            <v>142</v>
          </cell>
          <cell r="G187">
            <v>43100</v>
          </cell>
        </row>
        <row r="188">
          <cell r="C188" t="str">
            <v>142300</v>
          </cell>
          <cell r="D188" t="str">
            <v>Cust Accts Receivable - Gas</v>
          </cell>
          <cell r="E188">
            <v>0</v>
          </cell>
          <cell r="F188" t="str">
            <v>142</v>
          </cell>
          <cell r="G188">
            <v>43100</v>
          </cell>
        </row>
        <row r="189">
          <cell r="C189" t="str">
            <v>143003</v>
          </cell>
          <cell r="D189" t="str">
            <v>Due From Labs Canada</v>
          </cell>
          <cell r="E189">
            <v>0</v>
          </cell>
          <cell r="F189" t="str">
            <v>143</v>
          </cell>
          <cell r="G189">
            <v>43100</v>
          </cell>
        </row>
        <row r="190">
          <cell r="C190" t="str">
            <v>143100</v>
          </cell>
          <cell r="D190" t="str">
            <v>Misc Accts Receivable</v>
          </cell>
          <cell r="E190">
            <v>2285843.11</v>
          </cell>
          <cell r="F190" t="str">
            <v>143</v>
          </cell>
          <cell r="G190">
            <v>43100</v>
          </cell>
        </row>
        <row r="191">
          <cell r="C191" t="str">
            <v>143102</v>
          </cell>
          <cell r="D191" t="str">
            <v>Accrued Taxes-Debit Balances</v>
          </cell>
          <cell r="E191">
            <v>2999.72</v>
          </cell>
          <cell r="F191" t="str">
            <v>143</v>
          </cell>
          <cell r="G191">
            <v>43100</v>
          </cell>
        </row>
        <row r="192">
          <cell r="C192" t="str">
            <v>143105</v>
          </cell>
          <cell r="D192" t="str">
            <v>PR Deduct Personal Txting Plan</v>
          </cell>
          <cell r="E192">
            <v>0</v>
          </cell>
          <cell r="F192" t="str">
            <v>143</v>
          </cell>
          <cell r="G192">
            <v>43100</v>
          </cell>
        </row>
        <row r="193">
          <cell r="C193" t="str">
            <v>143106</v>
          </cell>
          <cell r="D193" t="str">
            <v>Common Stock Sub Receivable</v>
          </cell>
          <cell r="E193">
            <v>0</v>
          </cell>
          <cell r="F193" t="str">
            <v>143</v>
          </cell>
          <cell r="G193">
            <v>43100</v>
          </cell>
        </row>
        <row r="194">
          <cell r="C194" t="str">
            <v>143107</v>
          </cell>
          <cell r="D194" t="str">
            <v>Insurance Proc-Other than SLCC</v>
          </cell>
          <cell r="E194">
            <v>0</v>
          </cell>
          <cell r="F194" t="str">
            <v>143</v>
          </cell>
          <cell r="G194">
            <v>43100</v>
          </cell>
        </row>
        <row r="195">
          <cell r="C195" t="str">
            <v>143108</v>
          </cell>
          <cell r="D195" t="str">
            <v>A/R - Mitsui collateral</v>
          </cell>
          <cell r="E195">
            <v>0</v>
          </cell>
          <cell r="F195" t="str">
            <v>143</v>
          </cell>
          <cell r="G195">
            <v>43100</v>
          </cell>
        </row>
        <row r="196">
          <cell r="C196" t="str">
            <v>143109</v>
          </cell>
          <cell r="D196" t="str">
            <v>Accounts Rec - Derivatives</v>
          </cell>
          <cell r="E196">
            <v>0</v>
          </cell>
          <cell r="F196" t="str">
            <v>143</v>
          </cell>
          <cell r="G196">
            <v>43100</v>
          </cell>
        </row>
        <row r="197">
          <cell r="C197" t="str">
            <v>143110</v>
          </cell>
          <cell r="D197" t="str">
            <v>Energy Trading Margin Deposit</v>
          </cell>
          <cell r="E197">
            <v>4564404.57</v>
          </cell>
          <cell r="F197" t="str">
            <v>143</v>
          </cell>
          <cell r="G197">
            <v>43100</v>
          </cell>
        </row>
        <row r="198">
          <cell r="C198" t="str">
            <v>143111</v>
          </cell>
          <cell r="D198" t="str">
            <v>A/R Returnable Cable Reels</v>
          </cell>
          <cell r="E198">
            <v>0</v>
          </cell>
          <cell r="F198" t="str">
            <v>143</v>
          </cell>
          <cell r="G198">
            <v>43100</v>
          </cell>
        </row>
        <row r="199">
          <cell r="C199" t="str">
            <v>143112</v>
          </cell>
          <cell r="D199" t="str">
            <v>A/R - Uniform Laundry Svc</v>
          </cell>
          <cell r="E199">
            <v>306.93</v>
          </cell>
          <cell r="F199" t="str">
            <v>143</v>
          </cell>
          <cell r="G199">
            <v>43100</v>
          </cell>
        </row>
        <row r="200">
          <cell r="C200" t="str">
            <v>143174</v>
          </cell>
          <cell r="D200" t="str">
            <v>Siemens LTP Curr Rec</v>
          </cell>
          <cell r="E200">
            <v>0</v>
          </cell>
          <cell r="F200" t="str">
            <v>143</v>
          </cell>
          <cell r="G200">
            <v>43100</v>
          </cell>
        </row>
        <row r="201">
          <cell r="C201" t="str">
            <v>143176</v>
          </cell>
          <cell r="D201" t="str">
            <v>A/R Elk River Wind Farm</v>
          </cell>
          <cell r="E201">
            <v>0</v>
          </cell>
          <cell r="F201" t="str">
            <v>143</v>
          </cell>
          <cell r="G201">
            <v>43100</v>
          </cell>
        </row>
        <row r="202">
          <cell r="C202" t="str">
            <v>143185</v>
          </cell>
          <cell r="D202" t="str">
            <v>Accounts Receivable - SLCC</v>
          </cell>
          <cell r="E202">
            <v>1512140.87</v>
          </cell>
          <cell r="F202" t="str">
            <v>143</v>
          </cell>
          <cell r="G202">
            <v>43100</v>
          </cell>
        </row>
        <row r="203">
          <cell r="C203" t="str">
            <v>143186</v>
          </cell>
          <cell r="D203" t="str">
            <v>SLCC Receivable - Ins Proceeds</v>
          </cell>
          <cell r="E203">
            <v>0</v>
          </cell>
          <cell r="F203" t="str">
            <v>143</v>
          </cell>
          <cell r="G203">
            <v>43100</v>
          </cell>
        </row>
        <row r="204">
          <cell r="C204" t="str">
            <v>143200</v>
          </cell>
          <cell r="D204" t="str">
            <v>Employee Accounts Receivable</v>
          </cell>
          <cell r="E204">
            <v>-239.86</v>
          </cell>
          <cell r="F204" t="str">
            <v>143</v>
          </cell>
          <cell r="G204">
            <v>43100</v>
          </cell>
        </row>
        <row r="205">
          <cell r="C205" t="str">
            <v>143201</v>
          </cell>
          <cell r="D205" t="str">
            <v>Employee Rec Purchasing Card</v>
          </cell>
          <cell r="E205">
            <v>197.47</v>
          </cell>
          <cell r="F205" t="str">
            <v>143</v>
          </cell>
          <cell r="G205">
            <v>43100</v>
          </cell>
        </row>
        <row r="206">
          <cell r="C206" t="str">
            <v>143203</v>
          </cell>
          <cell r="D206" t="str">
            <v>Employee Acct Rec EDG</v>
          </cell>
          <cell r="E206">
            <v>0</v>
          </cell>
          <cell r="F206" t="str">
            <v>143</v>
          </cell>
          <cell r="G206">
            <v>43100</v>
          </cell>
        </row>
        <row r="207">
          <cell r="C207" t="str">
            <v>143300</v>
          </cell>
          <cell r="D207" t="str">
            <v>NonUtility - UPS</v>
          </cell>
          <cell r="E207">
            <v>0</v>
          </cell>
          <cell r="F207" t="str">
            <v>143</v>
          </cell>
          <cell r="G207">
            <v>43100</v>
          </cell>
        </row>
        <row r="208">
          <cell r="C208" t="str">
            <v>143320</v>
          </cell>
          <cell r="D208" t="str">
            <v>Nonutility - Meter Treaters</v>
          </cell>
          <cell r="E208">
            <v>0</v>
          </cell>
          <cell r="F208" t="str">
            <v>143</v>
          </cell>
          <cell r="G208">
            <v>43100</v>
          </cell>
        </row>
        <row r="209">
          <cell r="C209" t="str">
            <v>143400</v>
          </cell>
          <cell r="D209" t="str">
            <v>Nonutility-Fiber Optics</v>
          </cell>
          <cell r="E209">
            <v>0</v>
          </cell>
          <cell r="F209" t="str">
            <v>143</v>
          </cell>
          <cell r="G209">
            <v>43100</v>
          </cell>
        </row>
        <row r="210">
          <cell r="C210" t="str">
            <v>143500</v>
          </cell>
          <cell r="D210" t="str">
            <v>Nonutility-E-Watch Security</v>
          </cell>
          <cell r="E210">
            <v>0</v>
          </cell>
          <cell r="F210" t="str">
            <v>143</v>
          </cell>
          <cell r="G210">
            <v>43100</v>
          </cell>
        </row>
        <row r="211">
          <cell r="C211" t="str">
            <v>143700</v>
          </cell>
          <cell r="D211" t="str">
            <v>Nonutility-SW Energy Contractr</v>
          </cell>
          <cell r="E211">
            <v>0</v>
          </cell>
          <cell r="F211" t="str">
            <v>143</v>
          </cell>
          <cell r="G211">
            <v>43100</v>
          </cell>
        </row>
        <row r="212">
          <cell r="C212" t="str">
            <v>143900</v>
          </cell>
          <cell r="D212" t="str">
            <v>Nonutility - Generlink</v>
          </cell>
          <cell r="E212">
            <v>0</v>
          </cell>
          <cell r="F212" t="str">
            <v>143</v>
          </cell>
          <cell r="G212">
            <v>43100</v>
          </cell>
        </row>
        <row r="213">
          <cell r="C213" t="str">
            <v>143995</v>
          </cell>
          <cell r="D213" t="str">
            <v>Inventory Customer Sales</v>
          </cell>
          <cell r="E213">
            <v>-30179.78</v>
          </cell>
          <cell r="F213" t="str">
            <v>143</v>
          </cell>
          <cell r="G213">
            <v>43100</v>
          </cell>
        </row>
        <row r="214">
          <cell r="C214" t="str">
            <v>143999</v>
          </cell>
          <cell r="D214" t="str">
            <v>Receivables Refund Clearing</v>
          </cell>
          <cell r="E214">
            <v>0</v>
          </cell>
          <cell r="F214" t="str">
            <v>143</v>
          </cell>
          <cell r="G214">
            <v>43100</v>
          </cell>
        </row>
        <row r="215">
          <cell r="C215" t="str">
            <v>144100</v>
          </cell>
          <cell r="D215" t="str">
            <v>Bad Debt Reserve - Electric</v>
          </cell>
          <cell r="E215">
            <v>-181464.74</v>
          </cell>
          <cell r="F215" t="str">
            <v>144</v>
          </cell>
          <cell r="G215">
            <v>43100</v>
          </cell>
        </row>
        <row r="216">
          <cell r="C216" t="str">
            <v>144200</v>
          </cell>
          <cell r="D216" t="str">
            <v>Bad Debt Reserve - Water</v>
          </cell>
          <cell r="E216">
            <v>-168535.26</v>
          </cell>
          <cell r="F216" t="str">
            <v>144</v>
          </cell>
          <cell r="G216">
            <v>43100</v>
          </cell>
        </row>
        <row r="217">
          <cell r="C217" t="str">
            <v>144400</v>
          </cell>
          <cell r="D217" t="str">
            <v>Bad Debt Misc Acnts Receivable</v>
          </cell>
          <cell r="E217">
            <v>0</v>
          </cell>
          <cell r="F217" t="str">
            <v>144</v>
          </cell>
          <cell r="G217">
            <v>43100</v>
          </cell>
        </row>
        <row r="218">
          <cell r="C218" t="str">
            <v>146000</v>
          </cell>
          <cell r="D218" t="str">
            <v>A/R from Associated Companies</v>
          </cell>
          <cell r="E218">
            <v>0</v>
          </cell>
          <cell r="F218" t="str">
            <v>146</v>
          </cell>
          <cell r="G218">
            <v>43100</v>
          </cell>
        </row>
        <row r="219">
          <cell r="C219" t="str">
            <v>146100</v>
          </cell>
          <cell r="D219" t="str">
            <v>A/R From AQN/LIB</v>
          </cell>
          <cell r="E219">
            <v>231404.84</v>
          </cell>
          <cell r="F219" t="str">
            <v>146</v>
          </cell>
          <cell r="G219">
            <v>43100</v>
          </cell>
        </row>
        <row r="220">
          <cell r="C220" t="str">
            <v>146200</v>
          </cell>
          <cell r="D220" t="str">
            <v>EDE Receivable from GLLAB</v>
          </cell>
          <cell r="E220">
            <v>642544.23</v>
          </cell>
          <cell r="F220" t="str">
            <v>146</v>
          </cell>
          <cell r="G220">
            <v>43100</v>
          </cell>
        </row>
        <row r="221">
          <cell r="C221" t="str">
            <v>146800</v>
          </cell>
          <cell r="D221" t="str">
            <v>EDG Cash Held by EDE</v>
          </cell>
          <cell r="E221">
            <v>0</v>
          </cell>
          <cell r="F221" t="str">
            <v>146</v>
          </cell>
          <cell r="G221">
            <v>43100</v>
          </cell>
        </row>
        <row r="222">
          <cell r="C222" t="str">
            <v>146801</v>
          </cell>
          <cell r="D222" t="str">
            <v>Cash Adv to Empire Dist Gas</v>
          </cell>
          <cell r="E222">
            <v>2464696</v>
          </cell>
          <cell r="F222" t="str">
            <v>146</v>
          </cell>
          <cell r="G222">
            <v>43100</v>
          </cell>
        </row>
        <row r="223">
          <cell r="C223" t="str">
            <v>146900</v>
          </cell>
          <cell r="D223" t="str">
            <v>A/R - Algonquin OpenBal Items</v>
          </cell>
          <cell r="E223">
            <v>1675964.87</v>
          </cell>
          <cell r="F223" t="str">
            <v>146</v>
          </cell>
          <cell r="G223">
            <v>43100</v>
          </cell>
        </row>
        <row r="224">
          <cell r="C224" t="str">
            <v>151058</v>
          </cell>
          <cell r="D224" t="str">
            <v>Maintenance Of Railroad</v>
          </cell>
          <cell r="E224">
            <v>-24238.62</v>
          </cell>
          <cell r="F224" t="str">
            <v>151</v>
          </cell>
          <cell r="G224">
            <v>43100</v>
          </cell>
        </row>
        <row r="225">
          <cell r="C225" t="str">
            <v>151059</v>
          </cell>
          <cell r="D225" t="str">
            <v>Rail Car Maintenance</v>
          </cell>
          <cell r="E225">
            <v>0</v>
          </cell>
          <cell r="F225" t="str">
            <v>151</v>
          </cell>
          <cell r="G225">
            <v>43100</v>
          </cell>
        </row>
        <row r="226">
          <cell r="C226" t="str">
            <v>151060</v>
          </cell>
          <cell r="D226" t="str">
            <v>Lease Of Railcars</v>
          </cell>
          <cell r="E226">
            <v>0.01</v>
          </cell>
          <cell r="F226" t="str">
            <v>151</v>
          </cell>
          <cell r="G226">
            <v>43100</v>
          </cell>
        </row>
        <row r="227">
          <cell r="C227" t="str">
            <v>151100</v>
          </cell>
          <cell r="D227" t="str">
            <v>Coal</v>
          </cell>
          <cell r="E227">
            <v>14213764.98</v>
          </cell>
          <cell r="F227" t="str">
            <v>151</v>
          </cell>
          <cell r="G227">
            <v>43100</v>
          </cell>
        </row>
        <row r="228">
          <cell r="C228" t="str">
            <v>151101</v>
          </cell>
          <cell r="D228" t="str">
            <v>KCS Freight Adjustments</v>
          </cell>
          <cell r="E228">
            <v>-4019.44</v>
          </cell>
          <cell r="F228" t="str">
            <v>151</v>
          </cell>
          <cell r="G228">
            <v>43100</v>
          </cell>
        </row>
        <row r="229">
          <cell r="C229" t="str">
            <v>151110</v>
          </cell>
          <cell r="D229" t="str">
            <v>Dep-Asbury Unit Train</v>
          </cell>
          <cell r="E229">
            <v>0</v>
          </cell>
          <cell r="F229" t="str">
            <v>151</v>
          </cell>
          <cell r="G229">
            <v>43100</v>
          </cell>
        </row>
        <row r="230">
          <cell r="C230" t="str">
            <v>151130</v>
          </cell>
          <cell r="D230" t="str">
            <v>Dep-Plum Point Unit Train</v>
          </cell>
          <cell r="E230">
            <v>674388.82</v>
          </cell>
          <cell r="F230" t="str">
            <v>151</v>
          </cell>
          <cell r="G230">
            <v>43100</v>
          </cell>
        </row>
        <row r="231">
          <cell r="C231" t="str">
            <v>151200</v>
          </cell>
          <cell r="D231" t="str">
            <v>Distillate Oil</v>
          </cell>
          <cell r="E231">
            <v>9240547.4000000004</v>
          </cell>
          <cell r="F231" t="str">
            <v>151</v>
          </cell>
          <cell r="G231">
            <v>43100</v>
          </cell>
        </row>
        <row r="232">
          <cell r="C232" t="str">
            <v>151300</v>
          </cell>
          <cell r="D232" t="str">
            <v>Tires</v>
          </cell>
          <cell r="E232">
            <v>11395.82</v>
          </cell>
          <cell r="F232" t="str">
            <v>151</v>
          </cell>
          <cell r="G232">
            <v>43100</v>
          </cell>
        </row>
        <row r="233">
          <cell r="C233" t="str">
            <v>151410</v>
          </cell>
          <cell r="D233" t="str">
            <v>Petroleum Coke</v>
          </cell>
          <cell r="E233">
            <v>0</v>
          </cell>
          <cell r="F233" t="str">
            <v>151</v>
          </cell>
          <cell r="G233">
            <v>43100</v>
          </cell>
        </row>
        <row r="234">
          <cell r="C234" t="str">
            <v>151547</v>
          </cell>
          <cell r="D234" t="str">
            <v>Natural Gas in Storage</v>
          </cell>
          <cell r="E234">
            <v>0</v>
          </cell>
          <cell r="F234" t="str">
            <v>151</v>
          </cell>
          <cell r="G234">
            <v>43100</v>
          </cell>
        </row>
        <row r="235">
          <cell r="C235" t="str">
            <v>151548</v>
          </cell>
          <cell r="D235" t="str">
            <v>Natural Gas - Park and Loan</v>
          </cell>
          <cell r="E235">
            <v>0</v>
          </cell>
          <cell r="F235" t="str">
            <v>151</v>
          </cell>
          <cell r="G235">
            <v>43100</v>
          </cell>
        </row>
        <row r="236">
          <cell r="C236" t="str">
            <v>152057</v>
          </cell>
          <cell r="D236" t="str">
            <v>Fuel Stock Expense - Coal</v>
          </cell>
          <cell r="E236">
            <v>3602.97</v>
          </cell>
          <cell r="F236" t="str">
            <v>152</v>
          </cell>
          <cell r="G236">
            <v>43100</v>
          </cell>
        </row>
        <row r="237">
          <cell r="C237" t="str">
            <v>154000</v>
          </cell>
          <cell r="D237" t="str">
            <v>Material</v>
          </cell>
          <cell r="E237">
            <v>24052724.710000001</v>
          </cell>
          <cell r="F237" t="str">
            <v>154</v>
          </cell>
          <cell r="G237">
            <v>43100</v>
          </cell>
        </row>
        <row r="238">
          <cell r="C238" t="str">
            <v>154100</v>
          </cell>
          <cell r="D238" t="str">
            <v>Minor Material Undistributed</v>
          </cell>
          <cell r="E238">
            <v>693650.38</v>
          </cell>
          <cell r="F238" t="str">
            <v>154</v>
          </cell>
          <cell r="G238">
            <v>43100</v>
          </cell>
        </row>
        <row r="239">
          <cell r="C239" t="str">
            <v>154110</v>
          </cell>
          <cell r="D239" t="str">
            <v>Substation Transf &amp; Regulators</v>
          </cell>
          <cell r="E239">
            <v>0</v>
          </cell>
          <cell r="F239" t="str">
            <v>154</v>
          </cell>
          <cell r="G239">
            <v>43100</v>
          </cell>
        </row>
        <row r="240">
          <cell r="C240" t="str">
            <v>154120</v>
          </cell>
          <cell r="D240" t="str">
            <v>Other Substation Equip &amp; Suppl</v>
          </cell>
          <cell r="E240">
            <v>0</v>
          </cell>
          <cell r="F240" t="str">
            <v>154</v>
          </cell>
          <cell r="G240">
            <v>43100</v>
          </cell>
        </row>
        <row r="241">
          <cell r="C241" t="str">
            <v>154130</v>
          </cell>
          <cell r="D241" t="str">
            <v>Distribution Transformers</v>
          </cell>
          <cell r="E241">
            <v>0</v>
          </cell>
          <cell r="F241" t="str">
            <v>154</v>
          </cell>
          <cell r="G241">
            <v>43100</v>
          </cell>
        </row>
        <row r="242">
          <cell r="C242" t="str">
            <v>154210</v>
          </cell>
          <cell r="D242" t="str">
            <v>Wire</v>
          </cell>
          <cell r="E242">
            <v>0</v>
          </cell>
          <cell r="F242" t="str">
            <v>154</v>
          </cell>
          <cell r="G242">
            <v>43100</v>
          </cell>
        </row>
        <row r="243">
          <cell r="C243" t="str">
            <v>154220</v>
          </cell>
          <cell r="D243" t="str">
            <v>Cable</v>
          </cell>
          <cell r="E243">
            <v>0</v>
          </cell>
          <cell r="F243" t="str">
            <v>154</v>
          </cell>
          <cell r="G243">
            <v>43100</v>
          </cell>
        </row>
        <row r="244">
          <cell r="C244" t="str">
            <v>154310</v>
          </cell>
          <cell r="D244" t="str">
            <v>Wood Poles &amp; Timber Products</v>
          </cell>
          <cell r="E244">
            <v>0</v>
          </cell>
          <cell r="F244" t="str">
            <v>154</v>
          </cell>
          <cell r="G244">
            <v>43100</v>
          </cell>
        </row>
        <row r="245">
          <cell r="C245" t="str">
            <v>154410</v>
          </cell>
          <cell r="D245" t="str">
            <v>Meters - Watthour &amp; Demand</v>
          </cell>
          <cell r="E245">
            <v>0</v>
          </cell>
          <cell r="F245" t="str">
            <v>154</v>
          </cell>
          <cell r="G245">
            <v>43100</v>
          </cell>
        </row>
        <row r="246">
          <cell r="C246" t="str">
            <v>154420</v>
          </cell>
          <cell r="D246" t="str">
            <v>Meter Accessories</v>
          </cell>
          <cell r="E246">
            <v>0</v>
          </cell>
          <cell r="F246" t="str">
            <v>154</v>
          </cell>
          <cell r="G246">
            <v>43100</v>
          </cell>
        </row>
        <row r="247">
          <cell r="C247" t="str">
            <v>154510</v>
          </cell>
          <cell r="D247" t="str">
            <v>Line Materials</v>
          </cell>
          <cell r="E247">
            <v>0</v>
          </cell>
          <cell r="F247" t="str">
            <v>154</v>
          </cell>
          <cell r="G247">
            <v>43100</v>
          </cell>
        </row>
        <row r="248">
          <cell r="C248" t="str">
            <v>154520</v>
          </cell>
          <cell r="D248" t="str">
            <v>Street &amp; Traffic Light Matrl</v>
          </cell>
          <cell r="E248">
            <v>0</v>
          </cell>
          <cell r="F248" t="str">
            <v>154</v>
          </cell>
          <cell r="G248">
            <v>43100</v>
          </cell>
        </row>
        <row r="249">
          <cell r="C249" t="str">
            <v>154610</v>
          </cell>
          <cell r="D249" t="str">
            <v>Lamps</v>
          </cell>
          <cell r="E249">
            <v>0</v>
          </cell>
          <cell r="F249" t="str">
            <v>154</v>
          </cell>
          <cell r="G249">
            <v>43100</v>
          </cell>
        </row>
        <row r="250">
          <cell r="C250" t="str">
            <v>154620</v>
          </cell>
          <cell r="D250" t="str">
            <v>Tools</v>
          </cell>
          <cell r="E250">
            <v>0</v>
          </cell>
          <cell r="F250" t="str">
            <v>154</v>
          </cell>
          <cell r="G250">
            <v>43100</v>
          </cell>
        </row>
        <row r="251">
          <cell r="C251" t="str">
            <v>154630</v>
          </cell>
          <cell r="D251" t="str">
            <v>Misc Stock Inventory</v>
          </cell>
          <cell r="E251">
            <v>0</v>
          </cell>
          <cell r="F251" t="str">
            <v>154</v>
          </cell>
          <cell r="G251">
            <v>43100</v>
          </cell>
        </row>
        <row r="252">
          <cell r="C252" t="str">
            <v>154660</v>
          </cell>
          <cell r="D252" t="str">
            <v>Material - First Aid Supplies</v>
          </cell>
          <cell r="E252">
            <v>0</v>
          </cell>
          <cell r="F252" t="str">
            <v>154</v>
          </cell>
          <cell r="G252">
            <v>43100</v>
          </cell>
        </row>
        <row r="253">
          <cell r="C253" t="str">
            <v>154700</v>
          </cell>
          <cell r="D253" t="str">
            <v>Bulk Fuel Inventory - Kodiak</v>
          </cell>
          <cell r="E253">
            <v>24696.52</v>
          </cell>
          <cell r="F253" t="str">
            <v>154</v>
          </cell>
          <cell r="G253">
            <v>43100</v>
          </cell>
        </row>
        <row r="254">
          <cell r="C254" t="str">
            <v>154802</v>
          </cell>
          <cell r="D254" t="str">
            <v>Minor Materials - Gas</v>
          </cell>
          <cell r="E254">
            <v>0</v>
          </cell>
          <cell r="F254" t="str">
            <v>154</v>
          </cell>
          <cell r="G254">
            <v>43100</v>
          </cell>
        </row>
        <row r="255">
          <cell r="C255" t="str">
            <v>154810</v>
          </cell>
          <cell r="D255" t="str">
            <v>Water Dept - Aurora</v>
          </cell>
          <cell r="E255">
            <v>0</v>
          </cell>
          <cell r="F255" t="str">
            <v>154</v>
          </cell>
          <cell r="G255">
            <v>43100</v>
          </cell>
        </row>
        <row r="256">
          <cell r="C256" t="str">
            <v>154910</v>
          </cell>
          <cell r="D256" t="str">
            <v>Generation Parts &amp; Mat-Elect</v>
          </cell>
          <cell r="E256">
            <v>3876953.45</v>
          </cell>
          <cell r="F256" t="str">
            <v>154</v>
          </cell>
          <cell r="G256">
            <v>43100</v>
          </cell>
        </row>
        <row r="257">
          <cell r="C257" t="str">
            <v>154911</v>
          </cell>
          <cell r="D257" t="str">
            <v>SLCC Inv Cr-WGI Portion</v>
          </cell>
          <cell r="E257">
            <v>-1554216.83</v>
          </cell>
          <cell r="F257" t="str">
            <v>154</v>
          </cell>
          <cell r="G257">
            <v>43100</v>
          </cell>
        </row>
        <row r="258">
          <cell r="C258" t="str">
            <v>154920</v>
          </cell>
          <cell r="D258" t="str">
            <v>Gen Parts/Matl Other than Elec</v>
          </cell>
          <cell r="E258">
            <v>0</v>
          </cell>
          <cell r="F258" t="str">
            <v>154</v>
          </cell>
          <cell r="G258">
            <v>43100</v>
          </cell>
        </row>
        <row r="259">
          <cell r="C259" t="str">
            <v>154930</v>
          </cell>
          <cell r="D259" t="str">
            <v>Gen Chemical Matl &amp; Supplies</v>
          </cell>
          <cell r="E259">
            <v>0</v>
          </cell>
          <cell r="F259" t="str">
            <v>154</v>
          </cell>
          <cell r="G259">
            <v>43100</v>
          </cell>
        </row>
        <row r="260">
          <cell r="C260" t="str">
            <v>154940</v>
          </cell>
          <cell r="D260" t="str">
            <v>Other Generating Station Suppl</v>
          </cell>
          <cell r="E260">
            <v>0</v>
          </cell>
          <cell r="F260" t="str">
            <v>154</v>
          </cell>
          <cell r="G260">
            <v>43100</v>
          </cell>
        </row>
        <row r="261">
          <cell r="C261" t="str">
            <v>154950</v>
          </cell>
          <cell r="D261" t="str">
            <v>Ammonia Inventory</v>
          </cell>
          <cell r="E261">
            <v>15140.28</v>
          </cell>
          <cell r="F261" t="str">
            <v>154</v>
          </cell>
          <cell r="G261">
            <v>43100</v>
          </cell>
        </row>
        <row r="262">
          <cell r="C262" t="str">
            <v>154951</v>
          </cell>
          <cell r="D262" t="str">
            <v>Limestone Inventory</v>
          </cell>
          <cell r="E262">
            <v>15018.03</v>
          </cell>
          <cell r="F262" t="str">
            <v>154</v>
          </cell>
          <cell r="G262">
            <v>43100</v>
          </cell>
        </row>
        <row r="263">
          <cell r="C263" t="str">
            <v>154952</v>
          </cell>
          <cell r="D263" t="str">
            <v>Activated Carbon Inventory</v>
          </cell>
          <cell r="E263">
            <v>15935.07</v>
          </cell>
          <cell r="F263" t="str">
            <v>154</v>
          </cell>
          <cell r="G263">
            <v>43100</v>
          </cell>
        </row>
        <row r="264">
          <cell r="C264" t="str">
            <v>154980</v>
          </cell>
          <cell r="D264" t="str">
            <v>Stock Material - Iatan</v>
          </cell>
          <cell r="E264">
            <v>3310276.8</v>
          </cell>
          <cell r="F264" t="str">
            <v>154</v>
          </cell>
          <cell r="G264">
            <v>43100</v>
          </cell>
        </row>
        <row r="265">
          <cell r="C265" t="str">
            <v>154990</v>
          </cell>
          <cell r="D265" t="str">
            <v>Inventory - Plum Point</v>
          </cell>
          <cell r="E265">
            <v>770069.3</v>
          </cell>
          <cell r="F265" t="str">
            <v>154</v>
          </cell>
          <cell r="G265">
            <v>43100</v>
          </cell>
        </row>
        <row r="266">
          <cell r="C266" t="str">
            <v>156155</v>
          </cell>
          <cell r="D266" t="str">
            <v>Equipment Inventory-Ewatch</v>
          </cell>
          <cell r="E266">
            <v>0</v>
          </cell>
          <cell r="F266" t="str">
            <v>156</v>
          </cell>
          <cell r="G266">
            <v>43100</v>
          </cell>
        </row>
        <row r="267">
          <cell r="C267" t="str">
            <v>156158</v>
          </cell>
          <cell r="D267" t="str">
            <v>Inventory - UPS</v>
          </cell>
          <cell r="E267">
            <v>0</v>
          </cell>
          <cell r="F267" t="str">
            <v>156</v>
          </cell>
          <cell r="G267">
            <v>43100</v>
          </cell>
        </row>
        <row r="268">
          <cell r="C268" t="str">
            <v>156159</v>
          </cell>
          <cell r="D268" t="str">
            <v>Inventory - Generlink</v>
          </cell>
          <cell r="E268">
            <v>0</v>
          </cell>
          <cell r="F268" t="str">
            <v>156</v>
          </cell>
          <cell r="G268">
            <v>43100</v>
          </cell>
        </row>
        <row r="269">
          <cell r="C269" t="str">
            <v>156185</v>
          </cell>
          <cell r="D269" t="str">
            <v>Equipment Inventory Meter Trea</v>
          </cell>
          <cell r="E269">
            <v>0</v>
          </cell>
          <cell r="F269" t="str">
            <v>156</v>
          </cell>
          <cell r="G269">
            <v>43100</v>
          </cell>
        </row>
        <row r="270">
          <cell r="C270" t="str">
            <v>156186</v>
          </cell>
          <cell r="D270" t="str">
            <v>Inventory - Point Of Use</v>
          </cell>
          <cell r="E270">
            <v>0</v>
          </cell>
          <cell r="F270" t="str">
            <v>156</v>
          </cell>
          <cell r="G270">
            <v>43100</v>
          </cell>
        </row>
        <row r="271">
          <cell r="C271" t="str">
            <v>158100</v>
          </cell>
          <cell r="D271" t="str">
            <v>Emission Allowance Inventory</v>
          </cell>
          <cell r="E271">
            <v>8266.23</v>
          </cell>
          <cell r="F271" t="str">
            <v>158</v>
          </cell>
          <cell r="G271">
            <v>43100</v>
          </cell>
        </row>
        <row r="272">
          <cell r="C272" t="str">
            <v>163001</v>
          </cell>
          <cell r="D272" t="str">
            <v>Mgmnt &amp; Admin - Stores</v>
          </cell>
          <cell r="E272">
            <v>1644.4</v>
          </cell>
          <cell r="F272" t="str">
            <v>163</v>
          </cell>
          <cell r="G272">
            <v>43100</v>
          </cell>
        </row>
        <row r="273">
          <cell r="C273" t="str">
            <v>163002</v>
          </cell>
          <cell r="D273" t="str">
            <v>Stores-Avg Price Corrections</v>
          </cell>
          <cell r="E273">
            <v>0</v>
          </cell>
          <cell r="F273" t="str">
            <v>163</v>
          </cell>
          <cell r="G273">
            <v>43100</v>
          </cell>
        </row>
        <row r="274">
          <cell r="C274" t="str">
            <v>163011</v>
          </cell>
          <cell r="D274" t="str">
            <v>Conv &amp; Seminar-Stores</v>
          </cell>
          <cell r="E274">
            <v>0</v>
          </cell>
          <cell r="F274" t="str">
            <v>163</v>
          </cell>
          <cell r="G274">
            <v>43100</v>
          </cell>
        </row>
        <row r="275">
          <cell r="C275" t="str">
            <v>163025</v>
          </cell>
          <cell r="D275" t="str">
            <v>Safety Expenses-Stores</v>
          </cell>
          <cell r="E275">
            <v>0</v>
          </cell>
          <cell r="F275" t="str">
            <v>163</v>
          </cell>
          <cell r="G275">
            <v>43100</v>
          </cell>
        </row>
        <row r="276">
          <cell r="C276" t="str">
            <v>163050</v>
          </cell>
          <cell r="D276" t="str">
            <v>Fiber Optics Stores Expense</v>
          </cell>
          <cell r="E276">
            <v>0</v>
          </cell>
          <cell r="F276" t="str">
            <v>163</v>
          </cell>
          <cell r="G276">
            <v>43100</v>
          </cell>
        </row>
        <row r="277">
          <cell r="C277" t="str">
            <v>163081</v>
          </cell>
          <cell r="D277" t="str">
            <v>Asbury Stores Expense</v>
          </cell>
          <cell r="E277">
            <v>176</v>
          </cell>
          <cell r="F277" t="str">
            <v>163</v>
          </cell>
          <cell r="G277">
            <v>43100</v>
          </cell>
        </row>
        <row r="278">
          <cell r="C278" t="str">
            <v>163082</v>
          </cell>
          <cell r="D278" t="str">
            <v>Riverton Stores Expense</v>
          </cell>
          <cell r="E278">
            <v>0</v>
          </cell>
          <cell r="F278" t="str">
            <v>163</v>
          </cell>
          <cell r="G278">
            <v>43100</v>
          </cell>
        </row>
        <row r="279">
          <cell r="C279" t="str">
            <v>163083</v>
          </cell>
          <cell r="D279" t="str">
            <v>State Line Stores Expenses</v>
          </cell>
          <cell r="E279">
            <v>0</v>
          </cell>
          <cell r="F279" t="str">
            <v>163</v>
          </cell>
          <cell r="G279">
            <v>43100</v>
          </cell>
        </row>
        <row r="280">
          <cell r="C280" t="str">
            <v>163084</v>
          </cell>
          <cell r="D280" t="str">
            <v>Energy Center Stores Expense</v>
          </cell>
          <cell r="E280">
            <v>0</v>
          </cell>
          <cell r="F280" t="str">
            <v>163</v>
          </cell>
          <cell r="G280">
            <v>43100</v>
          </cell>
        </row>
        <row r="281">
          <cell r="C281" t="str">
            <v>163085</v>
          </cell>
          <cell r="D281" t="str">
            <v>Ozark Beach Stores Expense</v>
          </cell>
          <cell r="E281">
            <v>0</v>
          </cell>
          <cell r="F281" t="str">
            <v>163</v>
          </cell>
          <cell r="G281">
            <v>43100</v>
          </cell>
        </row>
        <row r="282">
          <cell r="C282" t="str">
            <v>163086</v>
          </cell>
          <cell r="D282" t="str">
            <v>Water Stores Expense</v>
          </cell>
          <cell r="E282">
            <v>785.18</v>
          </cell>
          <cell r="F282" t="str">
            <v>163</v>
          </cell>
          <cell r="G282">
            <v>43100</v>
          </cell>
        </row>
        <row r="283">
          <cell r="C283" t="str">
            <v>163087</v>
          </cell>
          <cell r="D283" t="str">
            <v>State Line CC Stores Exp</v>
          </cell>
          <cell r="E283">
            <v>0</v>
          </cell>
          <cell r="F283" t="str">
            <v>163</v>
          </cell>
          <cell r="G283">
            <v>43100</v>
          </cell>
        </row>
        <row r="284">
          <cell r="C284" t="str">
            <v>163100</v>
          </cell>
          <cell r="D284" t="str">
            <v>Stores Expense - T &amp; D</v>
          </cell>
          <cell r="E284">
            <v>-210.29</v>
          </cell>
          <cell r="F284" t="str">
            <v>163</v>
          </cell>
          <cell r="G284">
            <v>43100</v>
          </cell>
        </row>
        <row r="285">
          <cell r="C285" t="str">
            <v>163181</v>
          </cell>
          <cell r="D285" t="str">
            <v>Stores Accounting</v>
          </cell>
          <cell r="E285">
            <v>0</v>
          </cell>
          <cell r="F285" t="str">
            <v>163</v>
          </cell>
          <cell r="G285">
            <v>43100</v>
          </cell>
        </row>
        <row r="286">
          <cell r="C286" t="str">
            <v>163316</v>
          </cell>
          <cell r="D286" t="str">
            <v>Stores Control</v>
          </cell>
          <cell r="E286">
            <v>633.44000000000005</v>
          </cell>
          <cell r="F286" t="str">
            <v>163</v>
          </cell>
          <cell r="G286">
            <v>43100</v>
          </cell>
        </row>
        <row r="287">
          <cell r="C287" t="str">
            <v>163327</v>
          </cell>
          <cell r="D287" t="str">
            <v>Stores Actvities Regular Time</v>
          </cell>
          <cell r="E287">
            <v>4925.67</v>
          </cell>
          <cell r="F287" t="str">
            <v>163</v>
          </cell>
          <cell r="G287">
            <v>43100</v>
          </cell>
        </row>
        <row r="288">
          <cell r="C288" t="str">
            <v>163330</v>
          </cell>
          <cell r="D288" t="str">
            <v>Stores Overtime Hours</v>
          </cell>
          <cell r="E288">
            <v>0</v>
          </cell>
          <cell r="F288" t="str">
            <v>163</v>
          </cell>
          <cell r="G288">
            <v>43100</v>
          </cell>
        </row>
        <row r="289">
          <cell r="C289" t="str">
            <v>163331</v>
          </cell>
          <cell r="D289" t="str">
            <v>Stores Outside Labor</v>
          </cell>
          <cell r="E289">
            <v>0</v>
          </cell>
          <cell r="F289" t="str">
            <v>163</v>
          </cell>
          <cell r="G289">
            <v>43100</v>
          </cell>
        </row>
        <row r="290">
          <cell r="C290" t="str">
            <v>163996</v>
          </cell>
          <cell r="D290" t="str">
            <v>Inventory Reconciliation</v>
          </cell>
          <cell r="E290">
            <v>13737.08</v>
          </cell>
          <cell r="F290" t="str">
            <v>163</v>
          </cell>
          <cell r="G290">
            <v>43100</v>
          </cell>
        </row>
        <row r="291">
          <cell r="C291" t="str">
            <v>163997</v>
          </cell>
          <cell r="D291" t="str">
            <v>Inventory Cost Adj Default</v>
          </cell>
          <cell r="E291">
            <v>0</v>
          </cell>
          <cell r="F291" t="str">
            <v>163</v>
          </cell>
          <cell r="G291">
            <v>43100</v>
          </cell>
        </row>
        <row r="292">
          <cell r="C292" t="str">
            <v>163999</v>
          </cell>
          <cell r="D292" t="str">
            <v>Inventory Default Errors</v>
          </cell>
          <cell r="E292">
            <v>960</v>
          </cell>
          <cell r="F292" t="str">
            <v>163</v>
          </cell>
          <cell r="G292">
            <v>43100</v>
          </cell>
        </row>
        <row r="293">
          <cell r="C293" t="str">
            <v>165100</v>
          </cell>
          <cell r="D293" t="str">
            <v>Prepayments - Insurance</v>
          </cell>
          <cell r="E293">
            <v>2869868.17</v>
          </cell>
          <cell r="F293" t="str">
            <v>165</v>
          </cell>
          <cell r="G293">
            <v>43100</v>
          </cell>
        </row>
        <row r="294">
          <cell r="C294" t="str">
            <v>165200</v>
          </cell>
          <cell r="D294" t="str">
            <v>Prepayments - Interest</v>
          </cell>
          <cell r="E294">
            <v>286.49</v>
          </cell>
          <cell r="F294" t="str">
            <v>165</v>
          </cell>
          <cell r="G294">
            <v>43100</v>
          </cell>
        </row>
        <row r="295">
          <cell r="C295" t="str">
            <v>165210</v>
          </cell>
          <cell r="D295" t="str">
            <v>Prepaid Interest-PPD Insurance</v>
          </cell>
          <cell r="E295">
            <v>0</v>
          </cell>
          <cell r="F295" t="str">
            <v>165</v>
          </cell>
          <cell r="G295">
            <v>43100</v>
          </cell>
        </row>
        <row r="296">
          <cell r="C296" t="str">
            <v>165300</v>
          </cell>
          <cell r="D296" t="str">
            <v>Prepayments-Other</v>
          </cell>
          <cell r="E296">
            <v>681469.2</v>
          </cell>
          <cell r="F296" t="str">
            <v>165</v>
          </cell>
          <cell r="G296">
            <v>43100</v>
          </cell>
        </row>
        <row r="297">
          <cell r="C297" t="str">
            <v>165350</v>
          </cell>
          <cell r="D297" t="str">
            <v>Prepayments-Wrking Funds Iatan</v>
          </cell>
          <cell r="E297">
            <v>1636423</v>
          </cell>
          <cell r="F297" t="str">
            <v>165</v>
          </cell>
          <cell r="G297">
            <v>43100</v>
          </cell>
        </row>
        <row r="298">
          <cell r="C298" t="str">
            <v>165351</v>
          </cell>
          <cell r="D298" t="str">
            <v>Prepmts-Wrking Funds PlumPoint</v>
          </cell>
          <cell r="E298">
            <v>857280</v>
          </cell>
          <cell r="F298" t="str">
            <v>165</v>
          </cell>
          <cell r="G298">
            <v>43100</v>
          </cell>
        </row>
        <row r="299">
          <cell r="C299" t="str">
            <v>165352</v>
          </cell>
          <cell r="D299" t="str">
            <v>Prepayments-KCP&amp;L Land Lease</v>
          </cell>
          <cell r="E299">
            <v>137917.69</v>
          </cell>
          <cell r="F299" t="str">
            <v>165</v>
          </cell>
          <cell r="G299">
            <v>43100</v>
          </cell>
        </row>
        <row r="300">
          <cell r="C300" t="str">
            <v>165400</v>
          </cell>
          <cell r="D300" t="str">
            <v>Prepayments - Fuel</v>
          </cell>
          <cell r="E300">
            <v>971763.13</v>
          </cell>
          <cell r="F300" t="str">
            <v>165</v>
          </cell>
          <cell r="G300">
            <v>43100</v>
          </cell>
        </row>
        <row r="301">
          <cell r="C301" t="str">
            <v>165500</v>
          </cell>
          <cell r="D301" t="str">
            <v>Prepaid Purchased Power</v>
          </cell>
          <cell r="E301">
            <v>1329583</v>
          </cell>
          <cell r="F301" t="str">
            <v>165</v>
          </cell>
          <cell r="G301">
            <v>43100</v>
          </cell>
        </row>
        <row r="302">
          <cell r="C302" t="str">
            <v>165600</v>
          </cell>
          <cell r="D302" t="str">
            <v>Prepayments - Plum Point</v>
          </cell>
          <cell r="E302">
            <v>483093.63</v>
          </cell>
          <cell r="F302" t="str">
            <v>165</v>
          </cell>
          <cell r="G302">
            <v>43100</v>
          </cell>
        </row>
        <row r="303">
          <cell r="C303" t="str">
            <v>165800</v>
          </cell>
          <cell r="D303" t="str">
            <v>Prepayments - Fleet Card</v>
          </cell>
          <cell r="E303">
            <v>56446.64</v>
          </cell>
          <cell r="F303" t="str">
            <v>165</v>
          </cell>
          <cell r="G303">
            <v>43100</v>
          </cell>
        </row>
        <row r="304">
          <cell r="C304" t="str">
            <v>165900</v>
          </cell>
          <cell r="D304" t="str">
            <v>Prepmts Riverton Def Mtce</v>
          </cell>
          <cell r="E304">
            <v>446252.01</v>
          </cell>
          <cell r="F304" t="str">
            <v>165</v>
          </cell>
          <cell r="G304">
            <v>43100</v>
          </cell>
        </row>
        <row r="305">
          <cell r="C305" t="str">
            <v>171000</v>
          </cell>
          <cell r="D305" t="str">
            <v>Int &amp; Dividends Receivable</v>
          </cell>
          <cell r="E305">
            <v>7160.21</v>
          </cell>
          <cell r="F305" t="str">
            <v>171</v>
          </cell>
          <cell r="G305">
            <v>43100</v>
          </cell>
        </row>
        <row r="306">
          <cell r="C306" t="str">
            <v>172100</v>
          </cell>
          <cell r="D306" t="str">
            <v>Rents Rec - Houses</v>
          </cell>
          <cell r="E306">
            <v>0</v>
          </cell>
          <cell r="F306" t="str">
            <v>172</v>
          </cell>
          <cell r="G306">
            <v>43100</v>
          </cell>
        </row>
        <row r="307">
          <cell r="C307" t="str">
            <v>172200</v>
          </cell>
          <cell r="D307" t="str">
            <v>Rents Rec - Land</v>
          </cell>
          <cell r="E307">
            <v>49848</v>
          </cell>
          <cell r="F307" t="str">
            <v>172</v>
          </cell>
          <cell r="G307">
            <v>43100</v>
          </cell>
        </row>
        <row r="308">
          <cell r="C308" t="str">
            <v>172300</v>
          </cell>
          <cell r="D308" t="str">
            <v>Rents Rec - Pole Attachments</v>
          </cell>
          <cell r="E308">
            <v>0.03</v>
          </cell>
          <cell r="F308" t="str">
            <v>172</v>
          </cell>
          <cell r="G308">
            <v>43100</v>
          </cell>
        </row>
        <row r="309">
          <cell r="C309" t="str">
            <v>173100</v>
          </cell>
          <cell r="D309" t="str">
            <v>Accr Unbilled Rev Elec &amp; Water</v>
          </cell>
          <cell r="E309">
            <v>17850464</v>
          </cell>
          <cell r="F309" t="str">
            <v>173</v>
          </cell>
          <cell r="G309">
            <v>43100</v>
          </cell>
        </row>
        <row r="310">
          <cell r="C310" t="str">
            <v>175200</v>
          </cell>
          <cell r="D310" t="str">
            <v>Deriv Inst Asset-FAC Current</v>
          </cell>
          <cell r="E310">
            <v>0</v>
          </cell>
          <cell r="F310" t="str">
            <v>175</v>
          </cell>
          <cell r="G310">
            <v>43100</v>
          </cell>
        </row>
        <row r="311">
          <cell r="C311" t="str">
            <v>175300</v>
          </cell>
          <cell r="D311" t="str">
            <v>Derivative Asset-TCR-Current</v>
          </cell>
          <cell r="E311">
            <v>6227058.1399999997</v>
          </cell>
          <cell r="F311" t="str">
            <v>175</v>
          </cell>
          <cell r="G311">
            <v>43100</v>
          </cell>
        </row>
        <row r="312">
          <cell r="C312" t="str">
            <v>175600</v>
          </cell>
          <cell r="D312" t="str">
            <v>Deriv Inst Asset-FACNonCurrent</v>
          </cell>
          <cell r="E312">
            <v>53000</v>
          </cell>
          <cell r="F312" t="str">
            <v>175</v>
          </cell>
          <cell r="G312">
            <v>43100</v>
          </cell>
        </row>
        <row r="313">
          <cell r="C313" t="str">
            <v>181001</v>
          </cell>
          <cell r="D313" t="str">
            <v>Unamt DebtExp 7.2% FMB 12-1-16</v>
          </cell>
          <cell r="E313">
            <v>0</v>
          </cell>
          <cell r="F313" t="str">
            <v>181</v>
          </cell>
          <cell r="G313">
            <v>43100</v>
          </cell>
        </row>
        <row r="314">
          <cell r="C314" t="str">
            <v>181002</v>
          </cell>
          <cell r="D314" t="str">
            <v>CurUnamDbtEx 6.375% FMB 6-1-18</v>
          </cell>
          <cell r="E314">
            <v>0</v>
          </cell>
          <cell r="F314" t="str">
            <v>181</v>
          </cell>
          <cell r="G314">
            <v>43100</v>
          </cell>
        </row>
        <row r="315">
          <cell r="C315" t="str">
            <v>181101</v>
          </cell>
          <cell r="D315" t="str">
            <v>Unamort Debt  4 1/2% Sr 2013</v>
          </cell>
          <cell r="E315">
            <v>0</v>
          </cell>
          <cell r="F315" t="str">
            <v>181</v>
          </cell>
          <cell r="G315">
            <v>43100</v>
          </cell>
        </row>
        <row r="316">
          <cell r="C316" t="str">
            <v>181102</v>
          </cell>
          <cell r="D316" t="str">
            <v>Unamort Debt 6.7% Sr 11-15-33</v>
          </cell>
          <cell r="E316">
            <v>376324.47</v>
          </cell>
          <cell r="F316" t="str">
            <v>181</v>
          </cell>
          <cell r="G316">
            <v>43100</v>
          </cell>
        </row>
        <row r="317">
          <cell r="C317" t="str">
            <v>181103</v>
          </cell>
          <cell r="D317" t="str">
            <v>Umt Debt 5.8% SrNte 7-1-35</v>
          </cell>
          <cell r="E317">
            <v>318985.48</v>
          </cell>
          <cell r="F317" t="str">
            <v>181</v>
          </cell>
          <cell r="G317">
            <v>43100</v>
          </cell>
        </row>
        <row r="318">
          <cell r="C318" t="str">
            <v>181240</v>
          </cell>
          <cell r="D318" t="str">
            <v>Unamort Debt Exp 5.2% Pc S2013</v>
          </cell>
          <cell r="E318">
            <v>0</v>
          </cell>
          <cell r="F318" t="str">
            <v>181</v>
          </cell>
          <cell r="G318">
            <v>43100</v>
          </cell>
        </row>
        <row r="319">
          <cell r="C319" t="str">
            <v>181250</v>
          </cell>
          <cell r="D319" t="str">
            <v>Unamort Debt Exp 5.3% Pc S2013</v>
          </cell>
          <cell r="E319">
            <v>0</v>
          </cell>
          <cell r="F319" t="str">
            <v>181</v>
          </cell>
          <cell r="G319">
            <v>43100</v>
          </cell>
        </row>
        <row r="320">
          <cell r="C320" t="str">
            <v>181260</v>
          </cell>
          <cell r="D320" t="str">
            <v>Unamort Debt Exp 8 1/8% S 2009</v>
          </cell>
          <cell r="E320">
            <v>0</v>
          </cell>
          <cell r="F320" t="str">
            <v>181</v>
          </cell>
          <cell r="G320">
            <v>43100</v>
          </cell>
        </row>
        <row r="321">
          <cell r="C321" t="str">
            <v>181290</v>
          </cell>
          <cell r="D321" t="str">
            <v>Unamort Debt Exp 7.2% Ser 2016</v>
          </cell>
          <cell r="E321">
            <v>0</v>
          </cell>
          <cell r="F321" t="str">
            <v>181</v>
          </cell>
          <cell r="G321">
            <v>43100</v>
          </cell>
        </row>
        <row r="322">
          <cell r="C322" t="str">
            <v>181300</v>
          </cell>
          <cell r="D322" t="str">
            <v>Unamort Debt Exp 6 1/2% S 2010</v>
          </cell>
          <cell r="E322">
            <v>0</v>
          </cell>
          <cell r="F322" t="str">
            <v>181</v>
          </cell>
          <cell r="G322">
            <v>43100</v>
          </cell>
        </row>
        <row r="323">
          <cell r="C323" t="str">
            <v>181400</v>
          </cell>
          <cell r="D323" t="str">
            <v>Unamt DebtEx 6.375% FMB 6-1-18</v>
          </cell>
          <cell r="E323">
            <v>40321.440000000002</v>
          </cell>
          <cell r="F323" t="str">
            <v>181</v>
          </cell>
          <cell r="G323">
            <v>43100</v>
          </cell>
        </row>
        <row r="324">
          <cell r="C324" t="str">
            <v>181500</v>
          </cell>
          <cell r="D324" t="str">
            <v>Unamort Debt 4.65% FMB 6-1-20</v>
          </cell>
          <cell r="E324">
            <v>280810.62</v>
          </cell>
          <cell r="F324" t="str">
            <v>181</v>
          </cell>
          <cell r="G324">
            <v>43100</v>
          </cell>
        </row>
        <row r="325">
          <cell r="C325" t="str">
            <v>181801</v>
          </cell>
          <cell r="D325" t="str">
            <v>Unamt DebtEx 5.875% FMB 4-1-37</v>
          </cell>
          <cell r="E325">
            <v>1951790.47</v>
          </cell>
          <cell r="F325" t="str">
            <v>181</v>
          </cell>
          <cell r="G325">
            <v>43100</v>
          </cell>
        </row>
        <row r="326">
          <cell r="C326" t="str">
            <v>181802</v>
          </cell>
          <cell r="D326" t="str">
            <v>Unamt DebtEx 7.0% FMB 4-1-24</v>
          </cell>
          <cell r="E326">
            <v>0</v>
          </cell>
          <cell r="F326" t="str">
            <v>181</v>
          </cell>
          <cell r="G326">
            <v>43100</v>
          </cell>
        </row>
        <row r="327">
          <cell r="C327" t="str">
            <v>181803</v>
          </cell>
          <cell r="D327" t="str">
            <v>Unamt DebtEx 3.59% FMB 8-20-20</v>
          </cell>
          <cell r="E327">
            <v>410944.23</v>
          </cell>
          <cell r="F327" t="str">
            <v>181</v>
          </cell>
          <cell r="G327">
            <v>43100</v>
          </cell>
        </row>
        <row r="328">
          <cell r="C328" t="str">
            <v>181898</v>
          </cell>
          <cell r="D328" t="str">
            <v>Unamort Debt-7.05 SRNotes-2022</v>
          </cell>
          <cell r="E328">
            <v>0</v>
          </cell>
          <cell r="F328" t="str">
            <v>181</v>
          </cell>
          <cell r="G328">
            <v>43100</v>
          </cell>
        </row>
        <row r="329">
          <cell r="C329" t="str">
            <v>181983</v>
          </cell>
          <cell r="D329" t="str">
            <v>Unamrt Debt 5.20% FMB 9-1-2040</v>
          </cell>
          <cell r="E329">
            <v>646271.13</v>
          </cell>
          <cell r="F329" t="str">
            <v>181</v>
          </cell>
          <cell r="G329">
            <v>43100</v>
          </cell>
        </row>
        <row r="330">
          <cell r="C330" t="str">
            <v>181984</v>
          </cell>
          <cell r="D330" t="str">
            <v>Unamrt Debt 3.58% FMB 4-1-2027</v>
          </cell>
          <cell r="E330">
            <v>738144.8</v>
          </cell>
          <cell r="F330" t="str">
            <v>181</v>
          </cell>
          <cell r="G330">
            <v>43100</v>
          </cell>
        </row>
        <row r="331">
          <cell r="C331" t="str">
            <v>181985</v>
          </cell>
          <cell r="D331" t="str">
            <v>UnamrtDebt 3.73% FMB 5-30-2033</v>
          </cell>
          <cell r="E331">
            <v>285421.94</v>
          </cell>
          <cell r="F331" t="str">
            <v>181</v>
          </cell>
          <cell r="G331">
            <v>43100</v>
          </cell>
        </row>
        <row r="332">
          <cell r="C332" t="str">
            <v>181986</v>
          </cell>
          <cell r="D332" t="str">
            <v>UnamrtDebt 4.32% FMB 5-30-2043</v>
          </cell>
          <cell r="E332">
            <v>1210279.19</v>
          </cell>
          <cell r="F332" t="str">
            <v>181</v>
          </cell>
          <cell r="G332">
            <v>43100</v>
          </cell>
        </row>
        <row r="333">
          <cell r="C333" t="str">
            <v>181987</v>
          </cell>
          <cell r="D333" t="str">
            <v>UnamrtDebt 4.27% FMB 12-1-2044</v>
          </cell>
          <cell r="E333">
            <v>593509.52</v>
          </cell>
          <cell r="F333" t="str">
            <v>181</v>
          </cell>
          <cell r="G333">
            <v>43100</v>
          </cell>
        </row>
        <row r="334">
          <cell r="C334" t="str">
            <v>182303</v>
          </cell>
          <cell r="D334" t="str">
            <v>Arkansas DSM Reg Asset</v>
          </cell>
          <cell r="E334">
            <v>-52022.13</v>
          </cell>
          <cell r="F334" t="str">
            <v>182</v>
          </cell>
          <cell r="G334">
            <v>43100</v>
          </cell>
        </row>
        <row r="335">
          <cell r="C335" t="str">
            <v>182308</v>
          </cell>
          <cell r="D335" t="str">
            <v>Iatan Deferred Carrying Costs</v>
          </cell>
          <cell r="E335">
            <v>4877897.37</v>
          </cell>
          <cell r="F335" t="str">
            <v>182</v>
          </cell>
          <cell r="G335">
            <v>43100</v>
          </cell>
        </row>
        <row r="336">
          <cell r="C336" t="str">
            <v>182309</v>
          </cell>
          <cell r="D336" t="str">
            <v>Kansas DSM Reg Asset</v>
          </cell>
          <cell r="E336">
            <v>0</v>
          </cell>
          <cell r="F336" t="str">
            <v>182</v>
          </cell>
          <cell r="G336">
            <v>43100</v>
          </cell>
        </row>
        <row r="337">
          <cell r="C337" t="str">
            <v>182310</v>
          </cell>
          <cell r="D337" t="str">
            <v>Oklahoma DSM Reg Asset</v>
          </cell>
          <cell r="E337">
            <v>0</v>
          </cell>
          <cell r="F337" t="str">
            <v>182</v>
          </cell>
          <cell r="G337">
            <v>43100</v>
          </cell>
        </row>
        <row r="338">
          <cell r="C338" t="str">
            <v>182311</v>
          </cell>
          <cell r="D338" t="str">
            <v>Deferred Tax Asset-Fas 109</v>
          </cell>
          <cell r="E338">
            <v>13333691.41</v>
          </cell>
          <cell r="F338" t="str">
            <v>182</v>
          </cell>
          <cell r="G338">
            <v>43100</v>
          </cell>
        </row>
        <row r="339">
          <cell r="C339" t="str">
            <v>182315</v>
          </cell>
          <cell r="D339" t="str">
            <v>Loss Int SWAP 4.5% Note6-15-13</v>
          </cell>
          <cell r="E339">
            <v>0</v>
          </cell>
          <cell r="F339" t="str">
            <v>182</v>
          </cell>
          <cell r="G339">
            <v>43100</v>
          </cell>
        </row>
        <row r="340">
          <cell r="C340" t="str">
            <v>182316</v>
          </cell>
          <cell r="D340" t="str">
            <v>FAS 106 Recog-Substantive Plan</v>
          </cell>
          <cell r="E340">
            <v>0</v>
          </cell>
          <cell r="F340" t="str">
            <v>182</v>
          </cell>
          <cell r="G340">
            <v>43100</v>
          </cell>
        </row>
        <row r="341">
          <cell r="C341" t="str">
            <v>182317</v>
          </cell>
          <cell r="D341" t="str">
            <v>Loss int swap 5.8% Nte 7-1-35</v>
          </cell>
          <cell r="E341">
            <v>804612.18</v>
          </cell>
          <cell r="F341" t="str">
            <v>182</v>
          </cell>
          <cell r="G341">
            <v>43100</v>
          </cell>
        </row>
        <row r="342">
          <cell r="C342" t="str">
            <v>182318</v>
          </cell>
          <cell r="D342" t="str">
            <v>Cust Programs Collaborative</v>
          </cell>
          <cell r="E342">
            <v>5433656.7800000003</v>
          </cell>
          <cell r="F342" t="str">
            <v>182</v>
          </cell>
          <cell r="G342">
            <v>43100</v>
          </cell>
        </row>
        <row r="343">
          <cell r="C343" t="str">
            <v>182319</v>
          </cell>
          <cell r="D343" t="str">
            <v>Reg Asset-Equity AFUDC</v>
          </cell>
          <cell r="E343">
            <v>13491783.92</v>
          </cell>
          <cell r="F343" t="str">
            <v>182</v>
          </cell>
          <cell r="G343">
            <v>43100</v>
          </cell>
        </row>
        <row r="344">
          <cell r="C344" t="str">
            <v>182320</v>
          </cell>
          <cell r="D344" t="str">
            <v>Deferred KS Fuel Cost</v>
          </cell>
          <cell r="E344">
            <v>123391.53</v>
          </cell>
          <cell r="F344" t="str">
            <v>182</v>
          </cell>
          <cell r="G344">
            <v>43100</v>
          </cell>
        </row>
        <row r="345">
          <cell r="C345" t="str">
            <v>182321</v>
          </cell>
          <cell r="D345" t="str">
            <v>Recovery KS Fuel Cost</v>
          </cell>
          <cell r="E345">
            <v>544406.28</v>
          </cell>
          <cell r="F345" t="str">
            <v>182</v>
          </cell>
          <cell r="G345">
            <v>43100</v>
          </cell>
        </row>
        <row r="346">
          <cell r="C346" t="str">
            <v>182323</v>
          </cell>
          <cell r="D346" t="str">
            <v>OK 2007 Ice Storm Carrying Cst</v>
          </cell>
          <cell r="E346">
            <v>0</v>
          </cell>
          <cell r="F346" t="str">
            <v>182</v>
          </cell>
          <cell r="G346">
            <v>43100</v>
          </cell>
        </row>
        <row r="347">
          <cell r="C347" t="str">
            <v>182324</v>
          </cell>
          <cell r="D347" t="str">
            <v>KS 2007 Ice Storm Def Charges</v>
          </cell>
          <cell r="E347">
            <v>277677.09999999998</v>
          </cell>
          <cell r="F347" t="str">
            <v>182</v>
          </cell>
          <cell r="G347">
            <v>43100</v>
          </cell>
        </row>
        <row r="348">
          <cell r="C348" t="str">
            <v>182325</v>
          </cell>
          <cell r="D348" t="str">
            <v>KS 2007 Ice Storm Carrying Cst</v>
          </cell>
          <cell r="E348">
            <v>54024.89</v>
          </cell>
          <cell r="F348" t="str">
            <v>182</v>
          </cell>
          <cell r="G348">
            <v>43100</v>
          </cell>
        </row>
        <row r="349">
          <cell r="C349" t="str">
            <v>182326</v>
          </cell>
          <cell r="D349" t="str">
            <v>EDG DSM Costs GR-2009-0434</v>
          </cell>
          <cell r="E349">
            <v>0</v>
          </cell>
          <cell r="F349" t="str">
            <v>182</v>
          </cell>
          <cell r="G349">
            <v>43100</v>
          </cell>
        </row>
        <row r="350">
          <cell r="C350" t="str">
            <v>182329</v>
          </cell>
          <cell r="D350" t="str">
            <v>MEEIA Energy Efficiency Costs</v>
          </cell>
          <cell r="E350">
            <v>136211.4</v>
          </cell>
          <cell r="F350" t="str">
            <v>182</v>
          </cell>
          <cell r="G350">
            <v>43100</v>
          </cell>
        </row>
        <row r="351">
          <cell r="C351" t="str">
            <v>182330</v>
          </cell>
          <cell r="D351" t="str">
            <v>Reg Asset-Reliability</v>
          </cell>
          <cell r="E351">
            <v>0</v>
          </cell>
          <cell r="F351" t="str">
            <v>182</v>
          </cell>
          <cell r="G351">
            <v>43100</v>
          </cell>
        </row>
        <row r="352">
          <cell r="C352" t="str">
            <v>182331</v>
          </cell>
          <cell r="D352" t="str">
            <v>MO PlumPt Df Chgs ER-2010-0130</v>
          </cell>
          <cell r="E352">
            <v>148116.01</v>
          </cell>
          <cell r="F352" t="str">
            <v>182</v>
          </cell>
          <cell r="G352">
            <v>43100</v>
          </cell>
        </row>
        <row r="353">
          <cell r="C353" t="str">
            <v>182332</v>
          </cell>
          <cell r="D353" t="str">
            <v>MO IatanII Df Chg ER-2010-0130</v>
          </cell>
          <cell r="E353">
            <v>9317879.9499999993</v>
          </cell>
          <cell r="F353" t="str">
            <v>182</v>
          </cell>
          <cell r="G353">
            <v>43100</v>
          </cell>
        </row>
        <row r="354">
          <cell r="C354" t="str">
            <v>182333</v>
          </cell>
          <cell r="D354" t="str">
            <v>KS PlumPt DfCh 10-EPDE-314-RTS</v>
          </cell>
          <cell r="E354">
            <v>0</v>
          </cell>
          <cell r="F354" t="str">
            <v>182</v>
          </cell>
          <cell r="G354">
            <v>43100</v>
          </cell>
        </row>
        <row r="355">
          <cell r="C355" t="str">
            <v>182334</v>
          </cell>
          <cell r="D355" t="str">
            <v>KS Iat II DfCh 10-EPDE-314-RTS</v>
          </cell>
          <cell r="E355">
            <v>0</v>
          </cell>
          <cell r="F355" t="str">
            <v>182</v>
          </cell>
          <cell r="G355">
            <v>43100</v>
          </cell>
        </row>
        <row r="356">
          <cell r="C356" t="str">
            <v>182336</v>
          </cell>
          <cell r="D356" t="str">
            <v>Vegtation Tracker ER-2011-0004</v>
          </cell>
          <cell r="E356">
            <v>0</v>
          </cell>
          <cell r="F356" t="str">
            <v>182</v>
          </cell>
          <cell r="G356">
            <v>43100</v>
          </cell>
        </row>
        <row r="357">
          <cell r="C357" t="str">
            <v>182337</v>
          </cell>
          <cell r="D357" t="str">
            <v>May 2011 Tornado Strm Deferral</v>
          </cell>
          <cell r="E357">
            <v>443109.06</v>
          </cell>
          <cell r="F357" t="str">
            <v>182</v>
          </cell>
          <cell r="G357">
            <v>43100</v>
          </cell>
        </row>
        <row r="358">
          <cell r="C358" t="str">
            <v>182338</v>
          </cell>
          <cell r="D358" t="str">
            <v>MO 2011 Tornado Depr Deferral</v>
          </cell>
          <cell r="E358">
            <v>706381.39</v>
          </cell>
          <cell r="F358" t="str">
            <v>182</v>
          </cell>
          <cell r="G358">
            <v>43100</v>
          </cell>
        </row>
        <row r="359">
          <cell r="C359" t="str">
            <v>182339</v>
          </cell>
          <cell r="D359" t="str">
            <v>May 2011 Tornado Carrying Cost</v>
          </cell>
          <cell r="E359">
            <v>963712.07</v>
          </cell>
          <cell r="F359" t="str">
            <v>182</v>
          </cell>
          <cell r="G359">
            <v>43100</v>
          </cell>
        </row>
        <row r="360">
          <cell r="C360" t="str">
            <v>182340</v>
          </cell>
          <cell r="D360" t="str">
            <v>PP O&amp;M Tracker ER-2011-0004</v>
          </cell>
          <cell r="E360">
            <v>0</v>
          </cell>
          <cell r="F360" t="str">
            <v>182</v>
          </cell>
          <cell r="G360">
            <v>43100</v>
          </cell>
        </row>
        <row r="361">
          <cell r="C361" t="str">
            <v>182341</v>
          </cell>
          <cell r="D361" t="str">
            <v>IatanII OM Tracker ER2011-0004</v>
          </cell>
          <cell r="E361">
            <v>0</v>
          </cell>
          <cell r="F361" t="str">
            <v>182</v>
          </cell>
          <cell r="G361">
            <v>43100</v>
          </cell>
        </row>
        <row r="362">
          <cell r="C362" t="str">
            <v>182342</v>
          </cell>
          <cell r="D362" t="str">
            <v>IatCom OM Tracker ER-2011-0004</v>
          </cell>
          <cell r="E362">
            <v>0</v>
          </cell>
          <cell r="F362" t="str">
            <v>182</v>
          </cell>
          <cell r="G362">
            <v>43100</v>
          </cell>
        </row>
        <row r="363">
          <cell r="C363" t="str">
            <v>182343</v>
          </cell>
          <cell r="D363" t="str">
            <v>PeopleSoft Costs ER-2011-0004</v>
          </cell>
          <cell r="E363">
            <v>148689.82</v>
          </cell>
          <cell r="F363" t="str">
            <v>182</v>
          </cell>
          <cell r="G363">
            <v>43100</v>
          </cell>
        </row>
        <row r="364">
          <cell r="C364" t="str">
            <v>182344</v>
          </cell>
          <cell r="D364" t="str">
            <v>LowInc Rate Pilot ER-2016-002</v>
          </cell>
          <cell r="E364">
            <v>3149.25</v>
          </cell>
          <cell r="F364" t="str">
            <v>182</v>
          </cell>
          <cell r="G364">
            <v>43100</v>
          </cell>
        </row>
        <row r="365">
          <cell r="C365" t="str">
            <v>182347</v>
          </cell>
          <cell r="D365" t="str">
            <v>Bank Credit Fees ER-2012-0345</v>
          </cell>
          <cell r="E365">
            <v>156998.13</v>
          </cell>
          <cell r="F365" t="str">
            <v>182</v>
          </cell>
          <cell r="G365">
            <v>43100</v>
          </cell>
        </row>
        <row r="366">
          <cell r="C366" t="str">
            <v>182348</v>
          </cell>
          <cell r="D366" t="str">
            <v>Vegtation Tracker ER-2012-0345</v>
          </cell>
          <cell r="E366">
            <v>1618618.52</v>
          </cell>
          <cell r="F366" t="str">
            <v>182</v>
          </cell>
          <cell r="G366">
            <v>43100</v>
          </cell>
        </row>
        <row r="367">
          <cell r="C367" t="str">
            <v>182350</v>
          </cell>
          <cell r="D367" t="str">
            <v>Reg Asset - Asset Retire Oblig</v>
          </cell>
          <cell r="E367">
            <v>16050994.57</v>
          </cell>
          <cell r="F367" t="str">
            <v>182</v>
          </cell>
          <cell r="G367">
            <v>43100</v>
          </cell>
        </row>
        <row r="368">
          <cell r="C368" t="str">
            <v>182353</v>
          </cell>
          <cell r="D368" t="str">
            <v>MO Pension-FAS87 Expense</v>
          </cell>
          <cell r="E368">
            <v>-1126468.6299999999</v>
          </cell>
          <cell r="F368" t="str">
            <v>182</v>
          </cell>
          <cell r="G368">
            <v>43100</v>
          </cell>
        </row>
        <row r="369">
          <cell r="C369" t="str">
            <v>182356</v>
          </cell>
          <cell r="D369" t="str">
            <v>FAS158 Pen Reg Asset</v>
          </cell>
          <cell r="E369">
            <v>-432565</v>
          </cell>
          <cell r="F369" t="str">
            <v>182</v>
          </cell>
          <cell r="G369">
            <v>43100</v>
          </cell>
        </row>
        <row r="370">
          <cell r="C370" t="str">
            <v>182357</v>
          </cell>
          <cell r="D370" t="str">
            <v>FAS158 OPEB Reg Asset</v>
          </cell>
          <cell r="E370">
            <v>-2866150.94</v>
          </cell>
          <cell r="F370" t="str">
            <v>182</v>
          </cell>
          <cell r="G370">
            <v>43100</v>
          </cell>
        </row>
        <row r="371">
          <cell r="C371" t="str">
            <v>182358</v>
          </cell>
          <cell r="D371" t="str">
            <v>MO FAS106 Reg Asset</v>
          </cell>
          <cell r="E371">
            <v>0</v>
          </cell>
          <cell r="F371" t="str">
            <v>182</v>
          </cell>
          <cell r="G371">
            <v>43100</v>
          </cell>
        </row>
        <row r="372">
          <cell r="C372" t="str">
            <v>182359</v>
          </cell>
          <cell r="D372" t="str">
            <v>Reg Pension Costs Amortization</v>
          </cell>
          <cell r="E372">
            <v>1953441</v>
          </cell>
          <cell r="F372" t="str">
            <v>182</v>
          </cell>
          <cell r="G372">
            <v>43100</v>
          </cell>
        </row>
        <row r="373">
          <cell r="C373" t="str">
            <v>182360</v>
          </cell>
          <cell r="D373" t="str">
            <v>Kansas OPEB Tracker</v>
          </cell>
          <cell r="E373">
            <v>379134</v>
          </cell>
          <cell r="F373" t="str">
            <v>182</v>
          </cell>
          <cell r="G373">
            <v>43100</v>
          </cell>
        </row>
        <row r="374">
          <cell r="C374" t="str">
            <v>182361</v>
          </cell>
          <cell r="D374" t="str">
            <v>MO FAS 106 Under Recd Amt</v>
          </cell>
          <cell r="E374">
            <v>0</v>
          </cell>
          <cell r="F374" t="str">
            <v>182</v>
          </cell>
          <cell r="G374">
            <v>43100</v>
          </cell>
        </row>
        <row r="375">
          <cell r="C375" t="str">
            <v>182362</v>
          </cell>
          <cell r="D375" t="str">
            <v>Deferred MO Fuel Cost</v>
          </cell>
          <cell r="E375">
            <v>8038281.6699999999</v>
          </cell>
          <cell r="F375" t="str">
            <v>182</v>
          </cell>
          <cell r="G375">
            <v>43100</v>
          </cell>
        </row>
        <row r="376">
          <cell r="C376" t="str">
            <v>182363</v>
          </cell>
          <cell r="D376" t="str">
            <v>Recovery MO Fuel Cost</v>
          </cell>
          <cell r="E376">
            <v>4351739.25</v>
          </cell>
          <cell r="F376" t="str">
            <v>182</v>
          </cell>
          <cell r="G376">
            <v>43100</v>
          </cell>
        </row>
        <row r="377">
          <cell r="C377" t="str">
            <v>182364</v>
          </cell>
          <cell r="D377" t="str">
            <v>Reg Asset - Unrealized Deriv</v>
          </cell>
          <cell r="E377">
            <v>2133110.11</v>
          </cell>
          <cell r="F377" t="str">
            <v>182</v>
          </cell>
          <cell r="G377">
            <v>43100</v>
          </cell>
        </row>
        <row r="378">
          <cell r="C378" t="str">
            <v>182366</v>
          </cell>
          <cell r="D378" t="str">
            <v>ITC Tax Basis Reduction -Iatan</v>
          </cell>
          <cell r="E378">
            <v>5215872.78</v>
          </cell>
          <cell r="F378" t="str">
            <v>182</v>
          </cell>
          <cell r="G378">
            <v>43100</v>
          </cell>
        </row>
        <row r="379">
          <cell r="C379" t="str">
            <v>182367</v>
          </cell>
          <cell r="D379" t="str">
            <v>KS pension - FAS87 Expense</v>
          </cell>
          <cell r="E379">
            <v>957887</v>
          </cell>
          <cell r="F379" t="str">
            <v>182</v>
          </cell>
          <cell r="G379">
            <v>43100</v>
          </cell>
        </row>
        <row r="380">
          <cell r="C380" t="str">
            <v>182369</v>
          </cell>
          <cell r="D380" t="str">
            <v>OK Pension Under Recovered Amt</v>
          </cell>
          <cell r="E380">
            <v>276313</v>
          </cell>
          <cell r="F380" t="str">
            <v>182</v>
          </cell>
          <cell r="G380">
            <v>43100</v>
          </cell>
        </row>
        <row r="381">
          <cell r="C381" t="str">
            <v>182371</v>
          </cell>
          <cell r="D381" t="str">
            <v>OK OPEB Under Recovered Amt</v>
          </cell>
          <cell r="E381">
            <v>2240</v>
          </cell>
          <cell r="F381" t="str">
            <v>182</v>
          </cell>
          <cell r="G381">
            <v>43100</v>
          </cell>
        </row>
        <row r="382">
          <cell r="C382" t="str">
            <v>182373</v>
          </cell>
          <cell r="D382" t="str">
            <v>Deferred OK Fuel Cost</v>
          </cell>
          <cell r="E382">
            <v>0</v>
          </cell>
          <cell r="F382" t="str">
            <v>182</v>
          </cell>
          <cell r="G382">
            <v>43100</v>
          </cell>
        </row>
        <row r="383">
          <cell r="C383" t="str">
            <v>182374</v>
          </cell>
          <cell r="D383" t="str">
            <v>PP O&amp;M Tracker ER-2012-0345</v>
          </cell>
          <cell r="E383">
            <v>0</v>
          </cell>
          <cell r="F383" t="str">
            <v>182</v>
          </cell>
          <cell r="G383">
            <v>43100</v>
          </cell>
        </row>
        <row r="384">
          <cell r="C384" t="str">
            <v>182375</v>
          </cell>
          <cell r="D384" t="str">
            <v>IatanII OM Tracker ER2012-0345</v>
          </cell>
          <cell r="E384">
            <v>0</v>
          </cell>
          <cell r="F384" t="str">
            <v>182</v>
          </cell>
          <cell r="G384">
            <v>43100</v>
          </cell>
        </row>
        <row r="385">
          <cell r="C385" t="str">
            <v>182376</v>
          </cell>
          <cell r="D385" t="str">
            <v>IatCom OM Tracker ER-2012-0345</v>
          </cell>
          <cell r="E385">
            <v>0</v>
          </cell>
          <cell r="F385" t="str">
            <v>182</v>
          </cell>
          <cell r="G385">
            <v>43100</v>
          </cell>
        </row>
        <row r="386">
          <cell r="C386" t="str">
            <v>182377</v>
          </cell>
          <cell r="D386" t="str">
            <v>MO Solar Initiative</v>
          </cell>
          <cell r="E386">
            <v>6937203.3300000001</v>
          </cell>
          <cell r="F386" t="str">
            <v>182</v>
          </cell>
          <cell r="G386">
            <v>43100</v>
          </cell>
        </row>
        <row r="387">
          <cell r="C387" t="str">
            <v>182378</v>
          </cell>
          <cell r="D387" t="str">
            <v>IatanII OM Tracker ER2014-0351</v>
          </cell>
          <cell r="E387">
            <v>-111850.83</v>
          </cell>
          <cell r="F387" t="str">
            <v>182</v>
          </cell>
          <cell r="G387">
            <v>43100</v>
          </cell>
        </row>
        <row r="388">
          <cell r="C388" t="str">
            <v>182379</v>
          </cell>
          <cell r="D388" t="str">
            <v>IatCom OM Tracker ER2014-0351</v>
          </cell>
          <cell r="E388">
            <v>432253.82</v>
          </cell>
          <cell r="F388" t="str">
            <v>182</v>
          </cell>
          <cell r="G388">
            <v>43100</v>
          </cell>
        </row>
        <row r="389">
          <cell r="C389" t="str">
            <v>182381</v>
          </cell>
          <cell r="D389" t="str">
            <v>PP O&amp;M Tracker ER2014-0351</v>
          </cell>
          <cell r="E389">
            <v>62814.29</v>
          </cell>
          <cell r="F389" t="str">
            <v>182</v>
          </cell>
          <cell r="G389">
            <v>43100</v>
          </cell>
        </row>
        <row r="390">
          <cell r="C390" t="str">
            <v>182382</v>
          </cell>
          <cell r="D390" t="str">
            <v>Riv 12 LTM Tracker ER2014-0351</v>
          </cell>
          <cell r="E390">
            <v>4550044.74</v>
          </cell>
          <cell r="F390" t="str">
            <v>182</v>
          </cell>
          <cell r="G390">
            <v>43100</v>
          </cell>
        </row>
        <row r="391">
          <cell r="C391" t="str">
            <v>182383</v>
          </cell>
          <cell r="D391" t="str">
            <v>SolarRB to Amrt ER-2016-0023</v>
          </cell>
          <cell r="E391">
            <v>5399641.25</v>
          </cell>
          <cell r="F391" t="str">
            <v>182</v>
          </cell>
          <cell r="G391">
            <v>43100</v>
          </cell>
        </row>
        <row r="392">
          <cell r="C392" t="str">
            <v>182384</v>
          </cell>
          <cell r="D392" t="str">
            <v>Reg Asset EDE Pension Acquistn</v>
          </cell>
          <cell r="E392">
            <v>77283539</v>
          </cell>
          <cell r="F392" t="str">
            <v>182</v>
          </cell>
          <cell r="G392">
            <v>43100</v>
          </cell>
        </row>
        <row r="393">
          <cell r="C393" t="str">
            <v>182385</v>
          </cell>
          <cell r="D393" t="str">
            <v>Reg Asset EDE OPEB Aquistn</v>
          </cell>
          <cell r="E393">
            <v>2272620.94</v>
          </cell>
          <cell r="F393" t="str">
            <v>182</v>
          </cell>
          <cell r="G393">
            <v>43100</v>
          </cell>
        </row>
        <row r="394">
          <cell r="C394" t="str">
            <v>182398</v>
          </cell>
          <cell r="D394" t="str">
            <v>Reg Asset Reclass - Noncurrent</v>
          </cell>
          <cell r="E394">
            <v>-12386307.119999999</v>
          </cell>
          <cell r="F394" t="str">
            <v>182</v>
          </cell>
          <cell r="G394">
            <v>43100</v>
          </cell>
        </row>
        <row r="395">
          <cell r="C395" t="str">
            <v>182399</v>
          </cell>
          <cell r="D395" t="str">
            <v>Reg Asset Reclass - Current</v>
          </cell>
          <cell r="E395">
            <v>12386307.119999999</v>
          </cell>
          <cell r="F395" t="str">
            <v>182</v>
          </cell>
          <cell r="G395">
            <v>43100</v>
          </cell>
        </row>
        <row r="396">
          <cell r="C396" t="str">
            <v>183000</v>
          </cell>
          <cell r="D396" t="str">
            <v>Prelim Survey &amp; Investgat Chgs</v>
          </cell>
          <cell r="E396">
            <v>4041357.49</v>
          </cell>
          <cell r="F396" t="str">
            <v>183</v>
          </cell>
          <cell r="G396">
            <v>43100</v>
          </cell>
        </row>
        <row r="397">
          <cell r="C397" t="str">
            <v>184014</v>
          </cell>
          <cell r="D397" t="str">
            <v>Energy Imbalance Rev Clearing</v>
          </cell>
          <cell r="E397">
            <v>0</v>
          </cell>
          <cell r="F397" t="str">
            <v>184</v>
          </cell>
          <cell r="G397">
            <v>43100</v>
          </cell>
        </row>
        <row r="398">
          <cell r="C398" t="str">
            <v>184015</v>
          </cell>
          <cell r="D398" t="str">
            <v>IM SPP Clearing Account</v>
          </cell>
          <cell r="E398">
            <v>0</v>
          </cell>
          <cell r="F398" t="str">
            <v>184</v>
          </cell>
          <cell r="G398">
            <v>43100</v>
          </cell>
        </row>
        <row r="399">
          <cell r="C399" t="str">
            <v>184016</v>
          </cell>
          <cell r="D399" t="str">
            <v>Payroll Clearing - Ceridian</v>
          </cell>
          <cell r="E399">
            <v>0</v>
          </cell>
          <cell r="F399" t="str">
            <v>184</v>
          </cell>
          <cell r="G399">
            <v>43100</v>
          </cell>
        </row>
        <row r="400">
          <cell r="C400" t="str">
            <v>184101</v>
          </cell>
          <cell r="D400" t="str">
            <v>Setting New Meters</v>
          </cell>
          <cell r="E400">
            <v>0</v>
          </cell>
          <cell r="F400" t="str">
            <v>184</v>
          </cell>
          <cell r="G400">
            <v>43100</v>
          </cell>
        </row>
        <row r="401">
          <cell r="C401" t="str">
            <v>184104</v>
          </cell>
          <cell r="D401" t="str">
            <v>Setting New Transformers</v>
          </cell>
          <cell r="E401">
            <v>0</v>
          </cell>
          <cell r="F401" t="str">
            <v>184</v>
          </cell>
          <cell r="G401">
            <v>43100</v>
          </cell>
        </row>
        <row r="402">
          <cell r="C402" t="str">
            <v>184149</v>
          </cell>
          <cell r="D402" t="str">
            <v>Field Testing - New</v>
          </cell>
          <cell r="E402">
            <v>0</v>
          </cell>
          <cell r="F402" t="str">
            <v>184</v>
          </cell>
          <cell r="G402">
            <v>43100</v>
          </cell>
        </row>
        <row r="403">
          <cell r="C403" t="str">
            <v>184166</v>
          </cell>
          <cell r="D403" t="str">
            <v>Overhead Transformers - New</v>
          </cell>
          <cell r="E403">
            <v>0</v>
          </cell>
          <cell r="F403" t="str">
            <v>184</v>
          </cell>
          <cell r="G403">
            <v>43100</v>
          </cell>
        </row>
        <row r="404">
          <cell r="C404" t="str">
            <v>184169</v>
          </cell>
          <cell r="D404" t="str">
            <v>Underground Transformers - New</v>
          </cell>
          <cell r="E404">
            <v>526.66</v>
          </cell>
          <cell r="F404" t="str">
            <v>184</v>
          </cell>
          <cell r="G404">
            <v>43100</v>
          </cell>
        </row>
        <row r="405">
          <cell r="C405" t="str">
            <v>184220</v>
          </cell>
          <cell r="D405" t="str">
            <v>Two Way Radio Expenses</v>
          </cell>
          <cell r="E405">
            <v>0</v>
          </cell>
          <cell r="F405" t="str">
            <v>184</v>
          </cell>
          <cell r="G405">
            <v>43100</v>
          </cell>
        </row>
        <row r="406">
          <cell r="C406" t="str">
            <v>184230</v>
          </cell>
          <cell r="D406" t="str">
            <v>Cellular Phone Expenses</v>
          </cell>
          <cell r="E406">
            <v>3695.26</v>
          </cell>
          <cell r="F406" t="str">
            <v>184</v>
          </cell>
          <cell r="G406">
            <v>43100</v>
          </cell>
        </row>
        <row r="407">
          <cell r="C407" t="str">
            <v>184242</v>
          </cell>
          <cell r="D407" t="str">
            <v>Pbx Switchboard</v>
          </cell>
          <cell r="E407">
            <v>0</v>
          </cell>
          <cell r="F407" t="str">
            <v>184</v>
          </cell>
          <cell r="G407">
            <v>43100</v>
          </cell>
        </row>
        <row r="408">
          <cell r="C408" t="str">
            <v>184243</v>
          </cell>
          <cell r="D408" t="str">
            <v>Telephone Exp-Bld Serv</v>
          </cell>
          <cell r="E408">
            <v>0</v>
          </cell>
          <cell r="F408" t="str">
            <v>184</v>
          </cell>
          <cell r="G408">
            <v>43100</v>
          </cell>
        </row>
        <row r="409">
          <cell r="C409" t="str">
            <v>184301</v>
          </cell>
          <cell r="D409" t="str">
            <v>Conv &amp; Sem - Transportation</v>
          </cell>
          <cell r="E409">
            <v>0</v>
          </cell>
          <cell r="F409" t="str">
            <v>184</v>
          </cell>
          <cell r="G409">
            <v>43100</v>
          </cell>
        </row>
        <row r="410">
          <cell r="C410" t="str">
            <v>184305</v>
          </cell>
          <cell r="D410" t="str">
            <v>Safety Expenses-Transp</v>
          </cell>
          <cell r="E410">
            <v>0</v>
          </cell>
          <cell r="F410" t="str">
            <v>184</v>
          </cell>
          <cell r="G410">
            <v>43100</v>
          </cell>
        </row>
        <row r="411">
          <cell r="C411" t="str">
            <v>184306</v>
          </cell>
          <cell r="D411" t="str">
            <v>Equipment Rental-Transp</v>
          </cell>
          <cell r="E411">
            <v>0</v>
          </cell>
          <cell r="F411" t="str">
            <v>184</v>
          </cell>
          <cell r="G411">
            <v>43100</v>
          </cell>
        </row>
        <row r="412">
          <cell r="C412" t="str">
            <v>184307</v>
          </cell>
          <cell r="D412" t="str">
            <v>Environmental Expense</v>
          </cell>
          <cell r="E412">
            <v>0</v>
          </cell>
          <cell r="F412" t="str">
            <v>184</v>
          </cell>
          <cell r="G412">
            <v>43100</v>
          </cell>
        </row>
        <row r="413">
          <cell r="C413" t="str">
            <v>184311</v>
          </cell>
          <cell r="D413" t="str">
            <v>Vehicle Maint - Cars</v>
          </cell>
          <cell r="E413">
            <v>1040.07</v>
          </cell>
          <cell r="F413" t="str">
            <v>184</v>
          </cell>
          <cell r="G413">
            <v>43100</v>
          </cell>
        </row>
        <row r="414">
          <cell r="C414" t="str">
            <v>184312</v>
          </cell>
          <cell r="D414" t="str">
            <v>Veh Maint - 1/2 Ton Trucks</v>
          </cell>
          <cell r="E414">
            <v>616.29999999999995</v>
          </cell>
          <cell r="F414" t="str">
            <v>184</v>
          </cell>
          <cell r="G414">
            <v>43100</v>
          </cell>
        </row>
        <row r="415">
          <cell r="C415" t="str">
            <v>184313</v>
          </cell>
          <cell r="D415" t="str">
            <v>Veh Maint-3/4 1 &amp; 1 1/2 Ton</v>
          </cell>
          <cell r="E415">
            <v>3208.49</v>
          </cell>
          <cell r="F415" t="str">
            <v>184</v>
          </cell>
          <cell r="G415">
            <v>43100</v>
          </cell>
        </row>
        <row r="416">
          <cell r="C416" t="str">
            <v>184314</v>
          </cell>
          <cell r="D416" t="str">
            <v>Veh Maint 2 2 1/2 3 &amp; Flatbeds</v>
          </cell>
          <cell r="E416">
            <v>46.01</v>
          </cell>
          <cell r="F416" t="str">
            <v>184</v>
          </cell>
          <cell r="G416">
            <v>43100</v>
          </cell>
        </row>
        <row r="417">
          <cell r="C417" t="str">
            <v>184321</v>
          </cell>
          <cell r="D417" t="str">
            <v>Veh Maint - Line Trucks</v>
          </cell>
          <cell r="E417">
            <v>0</v>
          </cell>
          <cell r="F417" t="str">
            <v>184</v>
          </cell>
          <cell r="G417">
            <v>43100</v>
          </cell>
        </row>
        <row r="418">
          <cell r="C418" t="str">
            <v>184322</v>
          </cell>
          <cell r="D418" t="str">
            <v>Veh Maint-Aerial Basket Trucks</v>
          </cell>
          <cell r="E418">
            <v>0</v>
          </cell>
          <cell r="F418" t="str">
            <v>184</v>
          </cell>
          <cell r="G418">
            <v>43100</v>
          </cell>
        </row>
        <row r="419">
          <cell r="C419" t="str">
            <v>184323</v>
          </cell>
          <cell r="D419" t="str">
            <v>Veh Maint - Crane Trucks</v>
          </cell>
          <cell r="E419">
            <v>510.22</v>
          </cell>
          <cell r="F419" t="str">
            <v>184</v>
          </cell>
          <cell r="G419">
            <v>43100</v>
          </cell>
        </row>
        <row r="420">
          <cell r="C420" t="str">
            <v>184330</v>
          </cell>
          <cell r="D420" t="str">
            <v>Veh-Maint - Reliab Vehicles</v>
          </cell>
          <cell r="E420">
            <v>0</v>
          </cell>
          <cell r="F420" t="str">
            <v>184</v>
          </cell>
          <cell r="G420">
            <v>43100</v>
          </cell>
        </row>
        <row r="421">
          <cell r="C421" t="str">
            <v>184331</v>
          </cell>
          <cell r="D421" t="str">
            <v>Mgmt &amp; Admin - Transp</v>
          </cell>
          <cell r="E421">
            <v>4834.22</v>
          </cell>
          <cell r="F421" t="str">
            <v>184</v>
          </cell>
          <cell r="G421">
            <v>43100</v>
          </cell>
        </row>
        <row r="422">
          <cell r="C422" t="str">
            <v>184332</v>
          </cell>
          <cell r="D422" t="str">
            <v>Misc Garage Expenses</v>
          </cell>
          <cell r="E422">
            <v>0</v>
          </cell>
          <cell r="F422" t="str">
            <v>184</v>
          </cell>
          <cell r="G422">
            <v>43100</v>
          </cell>
        </row>
        <row r="423">
          <cell r="C423" t="str">
            <v>184341</v>
          </cell>
          <cell r="D423" t="str">
            <v>Dot  Expenses (State &amp; Federal</v>
          </cell>
          <cell r="E423">
            <v>0</v>
          </cell>
          <cell r="F423" t="str">
            <v>184</v>
          </cell>
          <cell r="G423">
            <v>43100</v>
          </cell>
        </row>
        <row r="424">
          <cell r="C424" t="str">
            <v>184342</v>
          </cell>
          <cell r="D424" t="str">
            <v>Cdl License &amp; Physicals</v>
          </cell>
          <cell r="E424">
            <v>0</v>
          </cell>
          <cell r="F424" t="str">
            <v>184</v>
          </cell>
          <cell r="G424">
            <v>43100</v>
          </cell>
        </row>
        <row r="425">
          <cell r="C425" t="str">
            <v>184345</v>
          </cell>
          <cell r="D425" t="str">
            <v>Dot Related Expenses</v>
          </cell>
          <cell r="E425">
            <v>0</v>
          </cell>
          <cell r="F425" t="str">
            <v>184</v>
          </cell>
          <cell r="G425">
            <v>43100</v>
          </cell>
        </row>
        <row r="426">
          <cell r="C426" t="str">
            <v>184346</v>
          </cell>
          <cell r="D426" t="str">
            <v>Micro Software-Transp</v>
          </cell>
          <cell r="E426">
            <v>0</v>
          </cell>
          <cell r="F426" t="str">
            <v>184</v>
          </cell>
          <cell r="G426">
            <v>43100</v>
          </cell>
        </row>
        <row r="427">
          <cell r="C427" t="str">
            <v>184354</v>
          </cell>
          <cell r="D427" t="str">
            <v>Printing</v>
          </cell>
          <cell r="E427">
            <v>0</v>
          </cell>
          <cell r="F427" t="str">
            <v>184</v>
          </cell>
          <cell r="G427">
            <v>43100</v>
          </cell>
        </row>
        <row r="428">
          <cell r="C428" t="str">
            <v>184392</v>
          </cell>
          <cell r="D428" t="str">
            <v>Transp Clring - Light Duty-Gas</v>
          </cell>
          <cell r="E428">
            <v>294.18</v>
          </cell>
          <cell r="F428" t="str">
            <v>184</v>
          </cell>
          <cell r="G428">
            <v>43100</v>
          </cell>
        </row>
        <row r="429">
          <cell r="C429" t="str">
            <v>184413</v>
          </cell>
          <cell r="D429" t="str">
            <v>FAS87 Pension - Capitalized</v>
          </cell>
          <cell r="E429">
            <v>-143675</v>
          </cell>
          <cell r="F429" t="str">
            <v>184</v>
          </cell>
          <cell r="G429">
            <v>43100</v>
          </cell>
        </row>
        <row r="430">
          <cell r="C430" t="str">
            <v>184415</v>
          </cell>
          <cell r="D430" t="str">
            <v>FAS106 HC - Capitalized (GAAP)</v>
          </cell>
          <cell r="E430">
            <v>0</v>
          </cell>
          <cell r="F430" t="str">
            <v>184</v>
          </cell>
          <cell r="G430">
            <v>43100</v>
          </cell>
        </row>
        <row r="431">
          <cell r="C431" t="str">
            <v>184416</v>
          </cell>
          <cell r="D431" t="str">
            <v>Healthcare - Capitalized</v>
          </cell>
          <cell r="E431">
            <v>0</v>
          </cell>
          <cell r="F431" t="str">
            <v>184</v>
          </cell>
          <cell r="G431">
            <v>43100</v>
          </cell>
        </row>
        <row r="432">
          <cell r="C432" t="str">
            <v>184417</v>
          </cell>
          <cell r="D432" t="str">
            <v>Pension SERP DfBen Capitalized</v>
          </cell>
          <cell r="E432">
            <v>0</v>
          </cell>
          <cell r="F432" t="str">
            <v>184</v>
          </cell>
          <cell r="G432">
            <v>43100</v>
          </cell>
        </row>
        <row r="433">
          <cell r="C433" t="str">
            <v>184420</v>
          </cell>
          <cell r="D433" t="str">
            <v>Admin &amp; General Clearing</v>
          </cell>
          <cell r="E433">
            <v>0</v>
          </cell>
          <cell r="F433" t="str">
            <v>184</v>
          </cell>
          <cell r="G433">
            <v>43100</v>
          </cell>
        </row>
        <row r="434">
          <cell r="C434" t="str">
            <v>184421</v>
          </cell>
          <cell r="D434" t="str">
            <v>401 K Capitalized</v>
          </cell>
          <cell r="E434">
            <v>0</v>
          </cell>
          <cell r="F434" t="str">
            <v>184</v>
          </cell>
          <cell r="G434">
            <v>43100</v>
          </cell>
        </row>
        <row r="435">
          <cell r="C435" t="str">
            <v>184422</v>
          </cell>
          <cell r="D435" t="str">
            <v>Admin &amp; Gen Clearing - EDG</v>
          </cell>
          <cell r="E435">
            <v>0</v>
          </cell>
          <cell r="F435" t="str">
            <v>184</v>
          </cell>
          <cell r="G435">
            <v>43100</v>
          </cell>
        </row>
        <row r="436">
          <cell r="C436" t="str">
            <v>184490</v>
          </cell>
          <cell r="D436" t="str">
            <v>Clearing FICA Asset Portion</v>
          </cell>
          <cell r="E436">
            <v>0</v>
          </cell>
          <cell r="F436" t="str">
            <v>184</v>
          </cell>
          <cell r="G436">
            <v>43100</v>
          </cell>
        </row>
        <row r="437">
          <cell r="C437" t="str">
            <v>184491</v>
          </cell>
          <cell r="D437" t="str">
            <v>Clear FUI to Assets</v>
          </cell>
          <cell r="E437">
            <v>0</v>
          </cell>
          <cell r="F437" t="str">
            <v>184</v>
          </cell>
          <cell r="G437">
            <v>43100</v>
          </cell>
        </row>
        <row r="438">
          <cell r="C438" t="str">
            <v>184492</v>
          </cell>
          <cell r="D438" t="str">
            <v>Clear SUI to Assets</v>
          </cell>
          <cell r="E438">
            <v>0</v>
          </cell>
          <cell r="F438" t="str">
            <v>184</v>
          </cell>
          <cell r="G438">
            <v>43100</v>
          </cell>
        </row>
        <row r="439">
          <cell r="C439" t="str">
            <v>184493</v>
          </cell>
          <cell r="D439" t="str">
            <v>Holding Acct Work Comp Alloc</v>
          </cell>
          <cell r="E439">
            <v>0</v>
          </cell>
          <cell r="F439" t="str">
            <v>184</v>
          </cell>
          <cell r="G439">
            <v>43100</v>
          </cell>
        </row>
        <row r="440">
          <cell r="C440" t="str">
            <v>184494</v>
          </cell>
          <cell r="D440" t="str">
            <v>Holding Acct Inj &amp; Dam Alloc</v>
          </cell>
          <cell r="E440">
            <v>0</v>
          </cell>
          <cell r="F440" t="str">
            <v>184</v>
          </cell>
          <cell r="G440">
            <v>43100</v>
          </cell>
        </row>
        <row r="441">
          <cell r="C441" t="str">
            <v>184500</v>
          </cell>
          <cell r="D441" t="str">
            <v>Clearing for Kodiak Maint Exp</v>
          </cell>
          <cell r="E441">
            <v>0</v>
          </cell>
          <cell r="F441" t="str">
            <v>184</v>
          </cell>
          <cell r="G441">
            <v>43100</v>
          </cell>
        </row>
        <row r="442">
          <cell r="C442" t="str">
            <v>184510</v>
          </cell>
          <cell r="D442" t="str">
            <v>Shop Test-New 3 Phase Meters</v>
          </cell>
          <cell r="E442">
            <v>0</v>
          </cell>
          <cell r="F442" t="str">
            <v>184</v>
          </cell>
          <cell r="G442">
            <v>43100</v>
          </cell>
        </row>
        <row r="443">
          <cell r="C443" t="str">
            <v>184519</v>
          </cell>
          <cell r="D443" t="str">
            <v>Shop Test New Sgl Phase Mtrs</v>
          </cell>
          <cell r="E443">
            <v>87.14</v>
          </cell>
          <cell r="F443" t="str">
            <v>184</v>
          </cell>
          <cell r="G443">
            <v>43100</v>
          </cell>
        </row>
        <row r="444">
          <cell r="C444" t="str">
            <v>184523</v>
          </cell>
          <cell r="D444" t="str">
            <v>Wire Reclamation</v>
          </cell>
          <cell r="E444">
            <v>0</v>
          </cell>
          <cell r="F444" t="str">
            <v>184</v>
          </cell>
          <cell r="G444">
            <v>43100</v>
          </cell>
        </row>
        <row r="445">
          <cell r="C445" t="str">
            <v>184531</v>
          </cell>
          <cell r="D445" t="str">
            <v>Shop Test Time Elapse Meters</v>
          </cell>
          <cell r="E445">
            <v>0</v>
          </cell>
          <cell r="F445" t="str">
            <v>184</v>
          </cell>
          <cell r="G445">
            <v>43100</v>
          </cell>
        </row>
        <row r="446">
          <cell r="C446" t="str">
            <v>184542</v>
          </cell>
          <cell r="D446" t="str">
            <v>Misc Material</v>
          </cell>
          <cell r="E446">
            <v>17.5</v>
          </cell>
          <cell r="F446" t="str">
            <v>184</v>
          </cell>
          <cell r="G446">
            <v>43100</v>
          </cell>
        </row>
        <row r="447">
          <cell r="C447" t="str">
            <v>184543</v>
          </cell>
          <cell r="D447" t="str">
            <v>Shop Inventory</v>
          </cell>
          <cell r="E447">
            <v>0</v>
          </cell>
          <cell r="F447" t="str">
            <v>184</v>
          </cell>
          <cell r="G447">
            <v>43100</v>
          </cell>
        </row>
        <row r="448">
          <cell r="C448" t="str">
            <v>184620</v>
          </cell>
          <cell r="D448" t="str">
            <v>Const Clearing Line Oper</v>
          </cell>
          <cell r="E448">
            <v>158880.54999999999</v>
          </cell>
          <cell r="F448" t="str">
            <v>184</v>
          </cell>
          <cell r="G448">
            <v>43100</v>
          </cell>
        </row>
        <row r="449">
          <cell r="C449" t="str">
            <v>184621</v>
          </cell>
          <cell r="D449" t="str">
            <v>T&amp;D Budget Preparation</v>
          </cell>
          <cell r="E449">
            <v>734.76</v>
          </cell>
          <cell r="F449" t="str">
            <v>184</v>
          </cell>
          <cell r="G449">
            <v>43100</v>
          </cell>
        </row>
        <row r="450">
          <cell r="C450" t="str">
            <v>184622</v>
          </cell>
          <cell r="D450" t="str">
            <v>Maintain Construction Standard</v>
          </cell>
          <cell r="E450">
            <v>939.37</v>
          </cell>
          <cell r="F450" t="str">
            <v>184</v>
          </cell>
          <cell r="G450">
            <v>43100</v>
          </cell>
        </row>
        <row r="451">
          <cell r="C451" t="str">
            <v>184630</v>
          </cell>
          <cell r="D451" t="str">
            <v>Construction Clearing Prod</v>
          </cell>
          <cell r="E451">
            <v>7617.76</v>
          </cell>
          <cell r="F451" t="str">
            <v>184</v>
          </cell>
          <cell r="G451">
            <v>43100</v>
          </cell>
        </row>
        <row r="452">
          <cell r="C452" t="str">
            <v>184661</v>
          </cell>
          <cell r="D452" t="str">
            <v>Construction Clearing Water</v>
          </cell>
          <cell r="E452">
            <v>0</v>
          </cell>
          <cell r="F452" t="str">
            <v>184</v>
          </cell>
          <cell r="G452">
            <v>43100</v>
          </cell>
        </row>
        <row r="453">
          <cell r="C453" t="str">
            <v>184810</v>
          </cell>
          <cell r="D453" t="str">
            <v>Continuing Property Records</v>
          </cell>
          <cell r="E453">
            <v>4179.01</v>
          </cell>
          <cell r="F453" t="str">
            <v>184</v>
          </cell>
          <cell r="G453">
            <v>43100</v>
          </cell>
        </row>
        <row r="454">
          <cell r="C454" t="str">
            <v>184890</v>
          </cell>
          <cell r="D454" t="str">
            <v>E E I Dues Cleared</v>
          </cell>
          <cell r="E454">
            <v>0</v>
          </cell>
          <cell r="F454" t="str">
            <v>184</v>
          </cell>
          <cell r="G454">
            <v>43100</v>
          </cell>
        </row>
        <row r="455">
          <cell r="C455" t="str">
            <v>184915</v>
          </cell>
          <cell r="D455" t="str">
            <v>Small Tools</v>
          </cell>
          <cell r="E455">
            <v>8796.2000000000007</v>
          </cell>
          <cell r="F455" t="str">
            <v>184</v>
          </cell>
          <cell r="G455">
            <v>43100</v>
          </cell>
        </row>
        <row r="456">
          <cell r="C456" t="str">
            <v>186038</v>
          </cell>
          <cell r="D456" t="str">
            <v>DfDb MO Gas Acquisition</v>
          </cell>
          <cell r="E456">
            <v>0</v>
          </cell>
          <cell r="F456" t="str">
            <v>186</v>
          </cell>
          <cell r="G456">
            <v>43100</v>
          </cell>
        </row>
        <row r="457">
          <cell r="C457" t="str">
            <v>186100</v>
          </cell>
          <cell r="D457" t="str">
            <v>Other Work In Progress</v>
          </cell>
          <cell r="E457">
            <v>0</v>
          </cell>
          <cell r="F457" t="str">
            <v>186</v>
          </cell>
          <cell r="G457">
            <v>43100</v>
          </cell>
        </row>
        <row r="458">
          <cell r="C458" t="str">
            <v>186174</v>
          </cell>
          <cell r="D458" t="str">
            <v>Siemens LTP Deferred Misc</v>
          </cell>
          <cell r="E458">
            <v>0</v>
          </cell>
          <cell r="F458" t="str">
            <v>186</v>
          </cell>
          <cell r="G458">
            <v>43100</v>
          </cell>
        </row>
        <row r="459">
          <cell r="C459" t="str">
            <v>186200</v>
          </cell>
          <cell r="D459" t="str">
            <v>Other Deferred Debits</v>
          </cell>
          <cell r="E459">
            <v>0</v>
          </cell>
          <cell r="F459" t="str">
            <v>186</v>
          </cell>
          <cell r="G459">
            <v>43100</v>
          </cell>
        </row>
        <row r="460">
          <cell r="C460" t="str">
            <v>186210</v>
          </cell>
          <cell r="D460" t="str">
            <v>Deferred AP Charges-Unclassifi</v>
          </cell>
          <cell r="E460">
            <v>43307.3</v>
          </cell>
          <cell r="F460" t="str">
            <v>186</v>
          </cell>
          <cell r="G460">
            <v>43100</v>
          </cell>
        </row>
        <row r="461">
          <cell r="C461" t="str">
            <v>186211</v>
          </cell>
          <cell r="D461" t="str">
            <v>Lot PO Default</v>
          </cell>
          <cell r="E461">
            <v>0</v>
          </cell>
          <cell r="F461" t="str">
            <v>186</v>
          </cell>
          <cell r="G461">
            <v>43100</v>
          </cell>
        </row>
        <row r="462">
          <cell r="C462" t="str">
            <v>186212</v>
          </cell>
          <cell r="D462" t="str">
            <v>AP &amp; Lot PO Temporary Accrual</v>
          </cell>
          <cell r="E462">
            <v>0</v>
          </cell>
          <cell r="F462" t="str">
            <v>186</v>
          </cell>
          <cell r="G462">
            <v>43100</v>
          </cell>
        </row>
        <row r="463">
          <cell r="C463" t="str">
            <v>186213</v>
          </cell>
          <cell r="D463" t="str">
            <v>Iat2 ITC def arbitration costs</v>
          </cell>
          <cell r="E463">
            <v>378869.34</v>
          </cell>
          <cell r="F463" t="str">
            <v>186</v>
          </cell>
          <cell r="G463">
            <v>43100</v>
          </cell>
        </row>
        <row r="464">
          <cell r="C464" t="str">
            <v>186214</v>
          </cell>
          <cell r="D464" t="str">
            <v>Riverton Def Mtce Contract</v>
          </cell>
          <cell r="E464">
            <v>704539.08</v>
          </cell>
          <cell r="F464" t="str">
            <v>186</v>
          </cell>
          <cell r="G464">
            <v>43100</v>
          </cell>
        </row>
        <row r="465">
          <cell r="C465" t="str">
            <v>186300</v>
          </cell>
          <cell r="D465" t="str">
            <v>Regulatory Commission Exp</v>
          </cell>
          <cell r="E465">
            <v>0</v>
          </cell>
          <cell r="F465" t="str">
            <v>186</v>
          </cell>
          <cell r="G465">
            <v>43100</v>
          </cell>
        </row>
        <row r="466">
          <cell r="C466" t="str">
            <v>186520</v>
          </cell>
          <cell r="D466" t="str">
            <v>Empire Collector Trucks</v>
          </cell>
          <cell r="E466">
            <v>0</v>
          </cell>
          <cell r="F466" t="str">
            <v>186</v>
          </cell>
          <cell r="G466">
            <v>43100</v>
          </cell>
        </row>
        <row r="467">
          <cell r="C467" t="str">
            <v>186720</v>
          </cell>
          <cell r="D467" t="str">
            <v>Common Stk-Financing Expenses</v>
          </cell>
          <cell r="E467">
            <v>0</v>
          </cell>
          <cell r="F467" t="str">
            <v>186</v>
          </cell>
          <cell r="G467">
            <v>43100</v>
          </cell>
        </row>
        <row r="468">
          <cell r="C468" t="str">
            <v>186730</v>
          </cell>
          <cell r="D468" t="str">
            <v>Fin Expense-First Mortg Bonds</v>
          </cell>
          <cell r="E468">
            <v>34.99</v>
          </cell>
          <cell r="F468" t="str">
            <v>186</v>
          </cell>
          <cell r="G468">
            <v>43100</v>
          </cell>
        </row>
        <row r="469">
          <cell r="C469" t="str">
            <v>186740</v>
          </cell>
          <cell r="D469" t="str">
            <v>Preferred Stock Sale-Fin Exp</v>
          </cell>
          <cell r="E469">
            <v>0</v>
          </cell>
          <cell r="F469" t="str">
            <v>186</v>
          </cell>
          <cell r="G469">
            <v>43100</v>
          </cell>
        </row>
        <row r="470">
          <cell r="C470" t="str">
            <v>186750</v>
          </cell>
          <cell r="D470" t="str">
            <v>Fin Exp - Unsecured Debt</v>
          </cell>
          <cell r="E470">
            <v>0</v>
          </cell>
          <cell r="F470" t="str">
            <v>186</v>
          </cell>
          <cell r="G470">
            <v>43100</v>
          </cell>
        </row>
        <row r="471">
          <cell r="C471" t="str">
            <v>186811</v>
          </cell>
          <cell r="D471" t="str">
            <v>Elec Rate Case Exp - Ark</v>
          </cell>
          <cell r="E471">
            <v>2112.9899999999998</v>
          </cell>
          <cell r="F471" t="str">
            <v>186</v>
          </cell>
          <cell r="G471">
            <v>43100</v>
          </cell>
        </row>
        <row r="472">
          <cell r="C472" t="str">
            <v>186812</v>
          </cell>
          <cell r="D472" t="str">
            <v>Elec Rate Case Exp - KS</v>
          </cell>
          <cell r="E472">
            <v>45584.42</v>
          </cell>
          <cell r="F472" t="str">
            <v>186</v>
          </cell>
          <cell r="G472">
            <v>43100</v>
          </cell>
        </row>
        <row r="473">
          <cell r="C473" t="str">
            <v>186813</v>
          </cell>
          <cell r="D473" t="str">
            <v>Elec Rate Case Exp - MO</v>
          </cell>
          <cell r="E473">
            <v>237346.02</v>
          </cell>
          <cell r="F473" t="str">
            <v>186</v>
          </cell>
          <cell r="G473">
            <v>43100</v>
          </cell>
        </row>
        <row r="474">
          <cell r="C474" t="str">
            <v>186814</v>
          </cell>
          <cell r="D474" t="str">
            <v>Elec Rate Case Exp - Okla</v>
          </cell>
          <cell r="E474">
            <v>406031.39</v>
          </cell>
          <cell r="F474" t="str">
            <v>186</v>
          </cell>
          <cell r="G474">
            <v>43100</v>
          </cell>
        </row>
        <row r="475">
          <cell r="C475" t="str">
            <v>186815</v>
          </cell>
          <cell r="D475" t="str">
            <v>EDG Gas Rate Case Exp - MO</v>
          </cell>
          <cell r="E475">
            <v>0</v>
          </cell>
          <cell r="F475" t="str">
            <v>186</v>
          </cell>
          <cell r="G475">
            <v>43100</v>
          </cell>
        </row>
        <row r="476">
          <cell r="C476" t="str">
            <v>186840</v>
          </cell>
          <cell r="D476" t="str">
            <v>Elect Rate Case Exp - FERC</v>
          </cell>
          <cell r="E476">
            <v>0</v>
          </cell>
          <cell r="F476" t="str">
            <v>186</v>
          </cell>
          <cell r="G476">
            <v>43100</v>
          </cell>
        </row>
        <row r="477">
          <cell r="C477" t="str">
            <v>186841</v>
          </cell>
          <cell r="D477" t="str">
            <v>Rate Case Exp - FERC TFR</v>
          </cell>
          <cell r="E477">
            <v>0</v>
          </cell>
          <cell r="F477" t="str">
            <v>186</v>
          </cell>
          <cell r="G477">
            <v>43100</v>
          </cell>
        </row>
        <row r="478">
          <cell r="C478" t="str">
            <v>186850</v>
          </cell>
          <cell r="D478" t="str">
            <v>Water Rate Case Expense</v>
          </cell>
          <cell r="E478">
            <v>0</v>
          </cell>
          <cell r="F478" t="str">
            <v>186</v>
          </cell>
          <cell r="G478">
            <v>43100</v>
          </cell>
        </row>
        <row r="479">
          <cell r="C479" t="str">
            <v>186940</v>
          </cell>
          <cell r="D479" t="str">
            <v>Five Yr Maint Overhaul-Asb #1</v>
          </cell>
          <cell r="E479">
            <v>119855.94</v>
          </cell>
          <cell r="F479" t="str">
            <v>186</v>
          </cell>
          <cell r="G479">
            <v>43100</v>
          </cell>
        </row>
        <row r="480">
          <cell r="C480" t="str">
            <v>186941</v>
          </cell>
          <cell r="D480" t="str">
            <v>Def Chgs Jan 07 Ice Storm Exp</v>
          </cell>
          <cell r="E480">
            <v>0</v>
          </cell>
          <cell r="F480" t="str">
            <v>186</v>
          </cell>
          <cell r="G480">
            <v>43100</v>
          </cell>
        </row>
        <row r="481">
          <cell r="C481" t="str">
            <v>186942</v>
          </cell>
          <cell r="D481" t="str">
            <v>Def Chgs Dec 07 Ice Storm Exp</v>
          </cell>
          <cell r="E481">
            <v>0</v>
          </cell>
          <cell r="F481" t="str">
            <v>186</v>
          </cell>
          <cell r="G481">
            <v>43100</v>
          </cell>
        </row>
        <row r="482">
          <cell r="C482" t="str">
            <v>186943</v>
          </cell>
          <cell r="D482" t="str">
            <v>AR 2007 Ice Storm Def Charges</v>
          </cell>
          <cell r="E482">
            <v>0</v>
          </cell>
          <cell r="F482" t="str">
            <v>186</v>
          </cell>
          <cell r="G482">
            <v>43100</v>
          </cell>
        </row>
        <row r="483">
          <cell r="C483" t="str">
            <v>186945</v>
          </cell>
          <cell r="D483" t="str">
            <v>2009 May Wind Storm</v>
          </cell>
          <cell r="E483">
            <v>3025.26</v>
          </cell>
          <cell r="F483" t="str">
            <v>186</v>
          </cell>
          <cell r="G483">
            <v>43100</v>
          </cell>
        </row>
        <row r="484">
          <cell r="C484" t="str">
            <v>186960</v>
          </cell>
          <cell r="D484" t="str">
            <v>Employee Relocation Expenses</v>
          </cell>
          <cell r="E484">
            <v>0</v>
          </cell>
          <cell r="F484" t="str">
            <v>186</v>
          </cell>
          <cell r="G484">
            <v>43100</v>
          </cell>
        </row>
        <row r="485">
          <cell r="C485" t="str">
            <v>186970</v>
          </cell>
          <cell r="D485" t="str">
            <v>Pension Asset (Fas 87)</v>
          </cell>
          <cell r="E485">
            <v>0</v>
          </cell>
          <cell r="F485" t="str">
            <v>186</v>
          </cell>
          <cell r="G485">
            <v>43100</v>
          </cell>
        </row>
        <row r="486">
          <cell r="C486" t="str">
            <v>186971</v>
          </cell>
          <cell r="D486" t="str">
            <v>Pension Asset (Fas87) - IATAN</v>
          </cell>
          <cell r="E486">
            <v>0</v>
          </cell>
          <cell r="F486" t="str">
            <v>186</v>
          </cell>
          <cell r="G486">
            <v>43100</v>
          </cell>
        </row>
        <row r="487">
          <cell r="C487" t="str">
            <v>186990</v>
          </cell>
          <cell r="D487" t="str">
            <v>NonCurrent Gain FV Derivatives</v>
          </cell>
          <cell r="E487">
            <v>0</v>
          </cell>
          <cell r="F487" t="str">
            <v>186</v>
          </cell>
          <cell r="G487">
            <v>43100</v>
          </cell>
        </row>
        <row r="488">
          <cell r="C488" t="str">
            <v>188000</v>
          </cell>
          <cell r="D488" t="str">
            <v>Research &amp; Develop &amp; Demo Exp</v>
          </cell>
          <cell r="E488">
            <v>0</v>
          </cell>
          <cell r="F488" t="str">
            <v>188</v>
          </cell>
          <cell r="G488">
            <v>43100</v>
          </cell>
        </row>
        <row r="489">
          <cell r="C489" t="str">
            <v>189100</v>
          </cell>
          <cell r="D489" t="str">
            <v>Unamort Loss Redeemed 10 3/4%</v>
          </cell>
          <cell r="E489">
            <v>343590.82</v>
          </cell>
          <cell r="F489" t="str">
            <v>189</v>
          </cell>
          <cell r="G489">
            <v>43100</v>
          </cell>
        </row>
        <row r="490">
          <cell r="C490" t="str">
            <v>189101</v>
          </cell>
          <cell r="D490" t="str">
            <v>Unamort Loss 7.7% Sr Notes Rdm</v>
          </cell>
          <cell r="E490">
            <v>0</v>
          </cell>
          <cell r="F490" t="str">
            <v>189</v>
          </cell>
          <cell r="G490">
            <v>43100</v>
          </cell>
        </row>
        <row r="491">
          <cell r="C491" t="str">
            <v>189102</v>
          </cell>
          <cell r="D491" t="str">
            <v>Unamt Loss 7% FMB Redeemed</v>
          </cell>
          <cell r="E491">
            <v>1069791.51</v>
          </cell>
          <cell r="F491" t="str">
            <v>189</v>
          </cell>
          <cell r="G491">
            <v>43100</v>
          </cell>
        </row>
        <row r="492">
          <cell r="C492" t="str">
            <v>189103</v>
          </cell>
          <cell r="D492" t="str">
            <v>Unamt Loss 9 3/4% FMB Redeemed</v>
          </cell>
          <cell r="E492">
            <v>58813.49</v>
          </cell>
          <cell r="F492" t="str">
            <v>189</v>
          </cell>
          <cell r="G492">
            <v>43100</v>
          </cell>
        </row>
        <row r="493">
          <cell r="C493" t="str">
            <v>189104</v>
          </cell>
          <cell r="D493" t="str">
            <v>Unamt Loss 7 1/4% FMB Redeemed</v>
          </cell>
          <cell r="E493">
            <v>395118.79</v>
          </cell>
          <cell r="F493" t="str">
            <v>189</v>
          </cell>
          <cell r="G493">
            <v>43100</v>
          </cell>
        </row>
        <row r="494">
          <cell r="C494" t="str">
            <v>189105</v>
          </cell>
          <cell r="D494" t="str">
            <v>Unamt Loss 7.75% FMB Rdmd 6-05</v>
          </cell>
          <cell r="E494">
            <v>844901.52</v>
          </cell>
          <cell r="F494" t="str">
            <v>189</v>
          </cell>
          <cell r="G494">
            <v>43100</v>
          </cell>
        </row>
        <row r="495">
          <cell r="C495" t="str">
            <v>189106</v>
          </cell>
          <cell r="D495" t="str">
            <v>Unmt Ls 5.20% FMB Rdmd 3-30-12</v>
          </cell>
          <cell r="E495">
            <v>23300.31</v>
          </cell>
          <cell r="F495" t="str">
            <v>189</v>
          </cell>
          <cell r="G495">
            <v>43100</v>
          </cell>
        </row>
        <row r="496">
          <cell r="C496" t="str">
            <v>189107</v>
          </cell>
          <cell r="D496" t="str">
            <v>Unmt Ls 5.30% FMB Rdmd 4-2-12</v>
          </cell>
          <cell r="E496">
            <v>33940.870000000003</v>
          </cell>
          <cell r="F496" t="str">
            <v>189</v>
          </cell>
          <cell r="G496">
            <v>43100</v>
          </cell>
        </row>
        <row r="497">
          <cell r="C497" t="str">
            <v>189108</v>
          </cell>
          <cell r="D497" t="str">
            <v>Unmt Loss 7.0% FMB Rdmd 4-2-12</v>
          </cell>
          <cell r="E497">
            <v>1243024.5900000001</v>
          </cell>
          <cell r="F497" t="str">
            <v>189</v>
          </cell>
          <cell r="G497">
            <v>43100</v>
          </cell>
        </row>
        <row r="498">
          <cell r="C498" t="str">
            <v>189550</v>
          </cell>
          <cell r="D498" t="str">
            <v>Loss 8-1/2 TrstPrf Red 6-10</v>
          </cell>
          <cell r="E498">
            <v>306806.45</v>
          </cell>
          <cell r="F498" t="str">
            <v>189</v>
          </cell>
          <cell r="G498">
            <v>43100</v>
          </cell>
        </row>
        <row r="499">
          <cell r="C499" t="str">
            <v>189700</v>
          </cell>
          <cell r="D499" t="str">
            <v>Unamort Loss 9 3/4 Ser-Rdm</v>
          </cell>
          <cell r="E499">
            <v>844935.7</v>
          </cell>
          <cell r="F499" t="str">
            <v>189</v>
          </cell>
          <cell r="G499">
            <v>43100</v>
          </cell>
        </row>
        <row r="500">
          <cell r="C500" t="str">
            <v>189800</v>
          </cell>
          <cell r="D500" t="str">
            <v>Unamort Loss 9 3/4 Ser-Rdm</v>
          </cell>
          <cell r="E500">
            <v>1379322.1</v>
          </cell>
          <cell r="F500" t="str">
            <v>189</v>
          </cell>
          <cell r="G500">
            <v>43100</v>
          </cell>
        </row>
        <row r="501">
          <cell r="C501" t="str">
            <v>189803</v>
          </cell>
          <cell r="D501" t="str">
            <v>Unamt Loss 7.05% SrNt Red 8-10</v>
          </cell>
          <cell r="E501">
            <v>784591.88</v>
          </cell>
          <cell r="F501" t="str">
            <v>189</v>
          </cell>
          <cell r="G501">
            <v>43100</v>
          </cell>
        </row>
        <row r="502">
          <cell r="C502" t="str">
            <v>189900</v>
          </cell>
          <cell r="D502" t="str">
            <v>Unamort Ls 6 7/8% Pc Ser-Rdm</v>
          </cell>
          <cell r="E502">
            <v>8681.5300000000007</v>
          </cell>
          <cell r="F502" t="str">
            <v>189</v>
          </cell>
          <cell r="G502">
            <v>43100</v>
          </cell>
        </row>
        <row r="503">
          <cell r="C503" t="str">
            <v>189910</v>
          </cell>
          <cell r="D503" t="str">
            <v>Unamort Ls 6.80% Pc Ser-Rdm</v>
          </cell>
          <cell r="E503">
            <v>14650.96</v>
          </cell>
          <cell r="F503" t="str">
            <v>189</v>
          </cell>
          <cell r="G503">
            <v>43100</v>
          </cell>
        </row>
        <row r="504">
          <cell r="C504" t="str">
            <v>189920</v>
          </cell>
          <cell r="D504" t="str">
            <v>Unamort Loss 9% Ser-Rdm</v>
          </cell>
          <cell r="E504">
            <v>1032755.13</v>
          </cell>
          <cell r="F504" t="str">
            <v>189</v>
          </cell>
          <cell r="G504">
            <v>43100</v>
          </cell>
        </row>
        <row r="505">
          <cell r="C505" t="str">
            <v>190112</v>
          </cell>
          <cell r="D505" t="str">
            <v>Acc Df Tx-Ozark Beach Loss Gen</v>
          </cell>
          <cell r="E505">
            <v>-3531404</v>
          </cell>
          <cell r="F505" t="str">
            <v>190</v>
          </cell>
          <cell r="G505">
            <v>43100</v>
          </cell>
        </row>
        <row r="506">
          <cell r="C506" t="str">
            <v>190113</v>
          </cell>
          <cell r="D506" t="str">
            <v>Def ITC Cr-Adv Coal</v>
          </cell>
          <cell r="E506">
            <v>7227760.9199999999</v>
          </cell>
          <cell r="F506" t="str">
            <v>190</v>
          </cell>
          <cell r="G506">
            <v>43100</v>
          </cell>
        </row>
        <row r="507">
          <cell r="C507" t="str">
            <v>190114</v>
          </cell>
          <cell r="D507" t="str">
            <v>Def Tax Asset-Reg Plan Amort</v>
          </cell>
          <cell r="E507">
            <v>5337356.6900000004</v>
          </cell>
          <cell r="F507" t="str">
            <v>190</v>
          </cell>
          <cell r="G507">
            <v>43100</v>
          </cell>
        </row>
        <row r="508">
          <cell r="C508" t="str">
            <v>190122</v>
          </cell>
          <cell r="D508" t="str">
            <v>Def Fd Inc Tx-Acr Rate Ref-Ark</v>
          </cell>
          <cell r="E508">
            <v>2459</v>
          </cell>
          <cell r="F508" t="str">
            <v>190</v>
          </cell>
          <cell r="G508">
            <v>43100</v>
          </cell>
        </row>
        <row r="509">
          <cell r="C509" t="str">
            <v>190123</v>
          </cell>
          <cell r="D509" t="str">
            <v>Def Inc Tax - Hedge Trans Gain</v>
          </cell>
          <cell r="E509">
            <v>717571.28</v>
          </cell>
          <cell r="F509" t="str">
            <v>190</v>
          </cell>
          <cell r="G509">
            <v>43100</v>
          </cell>
        </row>
        <row r="510">
          <cell r="C510" t="str">
            <v>190124</v>
          </cell>
          <cell r="D510" t="str">
            <v>Def Fd Tax Asset - Misc</v>
          </cell>
          <cell r="E510">
            <v>-4604536.88</v>
          </cell>
          <cell r="F510" t="str">
            <v>190</v>
          </cell>
          <cell r="G510">
            <v>43100</v>
          </cell>
        </row>
        <row r="511">
          <cell r="C511" t="str">
            <v>190125</v>
          </cell>
          <cell r="D511" t="str">
            <v>FAS123 Deferred Tax Asset</v>
          </cell>
          <cell r="E511">
            <v>707127.21</v>
          </cell>
          <cell r="F511" t="str">
            <v>190</v>
          </cell>
          <cell r="G511">
            <v>43100</v>
          </cell>
        </row>
        <row r="512">
          <cell r="C512" t="str">
            <v>190211</v>
          </cell>
          <cell r="D512" t="str">
            <v>Def Inc Tx - Disallow Plant</v>
          </cell>
          <cell r="E512">
            <v>1339583.78</v>
          </cell>
          <cell r="F512" t="str">
            <v>190</v>
          </cell>
          <cell r="G512">
            <v>43100</v>
          </cell>
        </row>
        <row r="513">
          <cell r="C513" t="str">
            <v>190230</v>
          </cell>
          <cell r="D513" t="str">
            <v>Def Tx Net Operating Loss</v>
          </cell>
          <cell r="E513">
            <v>54956587.579999998</v>
          </cell>
          <cell r="F513" t="str">
            <v>190</v>
          </cell>
          <cell r="G513">
            <v>43100</v>
          </cell>
        </row>
        <row r="514">
          <cell r="C514" t="str">
            <v>190260</v>
          </cell>
          <cell r="D514" t="str">
            <v>Def Fd Inc Tx-Of &amp; Dir Def Com</v>
          </cell>
          <cell r="E514">
            <v>123700.28</v>
          </cell>
          <cell r="F514" t="str">
            <v>190</v>
          </cell>
          <cell r="G514">
            <v>43100</v>
          </cell>
        </row>
        <row r="515">
          <cell r="C515" t="str">
            <v>190310</v>
          </cell>
          <cell r="D515" t="str">
            <v>Def Fd Inc Tx-Contrb-Aid Const</v>
          </cell>
          <cell r="E515">
            <v>7085297.0800000001</v>
          </cell>
          <cell r="F515" t="str">
            <v>190</v>
          </cell>
          <cell r="G515">
            <v>43100</v>
          </cell>
        </row>
        <row r="516">
          <cell r="C516" t="str">
            <v>190320</v>
          </cell>
          <cell r="D516" t="str">
            <v>Def Inc Tx-Def Tx Asset Fas109</v>
          </cell>
          <cell r="E516">
            <v>55910696.210000001</v>
          </cell>
          <cell r="F516" t="str">
            <v>190</v>
          </cell>
          <cell r="G516">
            <v>43100</v>
          </cell>
        </row>
        <row r="517">
          <cell r="C517" t="str">
            <v>190330</v>
          </cell>
          <cell r="D517" t="str">
            <v>Def Inc Tx-Pbop Costs</v>
          </cell>
          <cell r="E517">
            <v>-419710.69</v>
          </cell>
          <cell r="F517" t="str">
            <v>190</v>
          </cell>
          <cell r="G517">
            <v>43100</v>
          </cell>
        </row>
        <row r="518">
          <cell r="C518" t="str">
            <v>190331</v>
          </cell>
          <cell r="D518" t="str">
            <v>Def Inc Tx-Postret Ben-Pension</v>
          </cell>
          <cell r="E518">
            <v>-4950348.09</v>
          </cell>
          <cell r="F518" t="str">
            <v>190</v>
          </cell>
          <cell r="G518">
            <v>43100</v>
          </cell>
        </row>
        <row r="519">
          <cell r="C519" t="str">
            <v>190340</v>
          </cell>
          <cell r="D519" t="str">
            <v>Acm Def Inc Tx-Int Capitalized</v>
          </cell>
          <cell r="E519">
            <v>11845737.369999999</v>
          </cell>
          <cell r="F519" t="str">
            <v>190</v>
          </cell>
          <cell r="G519">
            <v>43100</v>
          </cell>
        </row>
        <row r="520">
          <cell r="C520" t="str">
            <v>190350</v>
          </cell>
          <cell r="D520" t="str">
            <v>Acm Def Inc Tx - Alt Minmn Tax</v>
          </cell>
          <cell r="E520">
            <v>1127679</v>
          </cell>
          <cell r="F520" t="str">
            <v>190</v>
          </cell>
          <cell r="G520">
            <v>43100</v>
          </cell>
        </row>
        <row r="521">
          <cell r="C521" t="str">
            <v>190356</v>
          </cell>
          <cell r="D521" t="str">
            <v>Deferred Tax - FAS 158</v>
          </cell>
          <cell r="E521">
            <v>15457806</v>
          </cell>
          <cell r="F521" t="str">
            <v>190</v>
          </cell>
          <cell r="G521">
            <v>43100</v>
          </cell>
        </row>
        <row r="522">
          <cell r="C522" t="str">
            <v>190410</v>
          </cell>
          <cell r="D522" t="str">
            <v>SWPA Oz Beach Def Tx-AR</v>
          </cell>
          <cell r="E522">
            <v>163427.12</v>
          </cell>
          <cell r="F522" t="str">
            <v>190</v>
          </cell>
          <cell r="G522">
            <v>43100</v>
          </cell>
        </row>
        <row r="523">
          <cell r="C523" t="str">
            <v>190420</v>
          </cell>
          <cell r="D523" t="str">
            <v>SWPA Oz Beach Def Tx-KS</v>
          </cell>
          <cell r="E523">
            <v>131236.07999999999</v>
          </cell>
          <cell r="F523" t="str">
            <v>190</v>
          </cell>
          <cell r="G523">
            <v>43100</v>
          </cell>
        </row>
        <row r="524">
          <cell r="C524" t="str">
            <v>190430</v>
          </cell>
          <cell r="D524" t="str">
            <v>SWPA Oz Beach Def Tx-MO</v>
          </cell>
          <cell r="E524">
            <v>1596732.16</v>
          </cell>
          <cell r="F524" t="str">
            <v>190</v>
          </cell>
          <cell r="G524">
            <v>43100</v>
          </cell>
        </row>
        <row r="525">
          <cell r="C525" t="str">
            <v>190440</v>
          </cell>
          <cell r="D525" t="str">
            <v>SWPA Oz Beach Def Tx-OK</v>
          </cell>
          <cell r="E525">
            <v>72270.350000000006</v>
          </cell>
          <cell r="F525" t="str">
            <v>190</v>
          </cell>
          <cell r="G525">
            <v>43100</v>
          </cell>
        </row>
        <row r="526">
          <cell r="C526" t="str">
            <v>190450</v>
          </cell>
          <cell r="D526" t="str">
            <v>SWPA Oz Beach Def Tx-FERC</v>
          </cell>
          <cell r="E526">
            <v>445961.41</v>
          </cell>
          <cell r="F526" t="str">
            <v>190</v>
          </cell>
          <cell r="G526">
            <v>43100</v>
          </cell>
        </row>
        <row r="527">
          <cell r="C527" t="str">
            <v>201000</v>
          </cell>
          <cell r="D527" t="str">
            <v>Common Stock Issued</v>
          </cell>
          <cell r="E527">
            <v>-43993363</v>
          </cell>
          <cell r="F527" t="str">
            <v>201</v>
          </cell>
          <cell r="G527">
            <v>43100</v>
          </cell>
        </row>
        <row r="528">
          <cell r="C528" t="str">
            <v>201100</v>
          </cell>
          <cell r="D528" t="str">
            <v>Common Stock Equity Rights</v>
          </cell>
          <cell r="E528">
            <v>0</v>
          </cell>
          <cell r="F528" t="str">
            <v>201</v>
          </cell>
          <cell r="G528">
            <v>43100</v>
          </cell>
        </row>
        <row r="529">
          <cell r="C529" t="str">
            <v>201999</v>
          </cell>
          <cell r="D529" t="str">
            <v>Common Stk-Empire Dist Trust I</v>
          </cell>
          <cell r="E529">
            <v>0</v>
          </cell>
          <cell r="F529" t="str">
            <v>201</v>
          </cell>
          <cell r="G529">
            <v>43100</v>
          </cell>
        </row>
        <row r="530">
          <cell r="C530" t="str">
            <v>204900</v>
          </cell>
          <cell r="D530" t="str">
            <v>8 1/2% Empire Dist Trust Pref</v>
          </cell>
          <cell r="E530">
            <v>0</v>
          </cell>
          <cell r="F530" t="str">
            <v>204</v>
          </cell>
          <cell r="G530">
            <v>43100</v>
          </cell>
        </row>
        <row r="531">
          <cell r="C531" t="str">
            <v>204999</v>
          </cell>
          <cell r="D531" t="str">
            <v>Co Oblig Man Redm 8 1/2% Tr Pf</v>
          </cell>
          <cell r="E531">
            <v>0</v>
          </cell>
          <cell r="F531" t="str">
            <v>204</v>
          </cell>
          <cell r="G531">
            <v>43100</v>
          </cell>
        </row>
        <row r="532">
          <cell r="C532" t="str">
            <v>207100</v>
          </cell>
          <cell r="D532" t="str">
            <v>Premium On Capital Stk-Common</v>
          </cell>
          <cell r="E532">
            <v>-684085854.10000002</v>
          </cell>
          <cell r="F532" t="str">
            <v>207</v>
          </cell>
          <cell r="G532">
            <v>43100</v>
          </cell>
        </row>
        <row r="533">
          <cell r="C533" t="str">
            <v>211000</v>
          </cell>
          <cell r="D533" t="str">
            <v>Misc Paid-In Capital</v>
          </cell>
          <cell r="E533">
            <v>-719082.92</v>
          </cell>
          <cell r="F533" t="str">
            <v>211</v>
          </cell>
          <cell r="G533">
            <v>43100</v>
          </cell>
        </row>
        <row r="534">
          <cell r="C534" t="str">
            <v>211100</v>
          </cell>
          <cell r="D534" t="str">
            <v>Misc Pd-In-Cap Stock Options</v>
          </cell>
          <cell r="E534">
            <v>0</v>
          </cell>
          <cell r="F534" t="str">
            <v>211</v>
          </cell>
          <cell r="G534">
            <v>43100</v>
          </cell>
        </row>
        <row r="535">
          <cell r="C535" t="str">
            <v>211101</v>
          </cell>
          <cell r="D535" t="str">
            <v>Pd-In Cap Performance Stock</v>
          </cell>
          <cell r="E535">
            <v>0</v>
          </cell>
          <cell r="F535" t="str">
            <v>211</v>
          </cell>
          <cell r="G535">
            <v>43100</v>
          </cell>
        </row>
        <row r="536">
          <cell r="C536" t="str">
            <v>211102</v>
          </cell>
          <cell r="D536" t="str">
            <v>Stk Compensation Tax Windfalls</v>
          </cell>
          <cell r="E536">
            <v>-147852</v>
          </cell>
          <cell r="F536" t="str">
            <v>211</v>
          </cell>
          <cell r="G536">
            <v>43100</v>
          </cell>
        </row>
        <row r="537">
          <cell r="C537" t="str">
            <v>211111</v>
          </cell>
          <cell r="D537" t="str">
            <v>Pd-In Cap Employee Stk Purch</v>
          </cell>
          <cell r="E537">
            <v>0</v>
          </cell>
          <cell r="F537" t="str">
            <v>211</v>
          </cell>
          <cell r="G537">
            <v>43100</v>
          </cell>
        </row>
        <row r="538">
          <cell r="C538" t="str">
            <v>211990</v>
          </cell>
          <cell r="D538" t="str">
            <v>Comprehensive Inc-Derivatives</v>
          </cell>
          <cell r="E538">
            <v>0</v>
          </cell>
          <cell r="F538" t="str">
            <v>211</v>
          </cell>
          <cell r="G538">
            <v>43100</v>
          </cell>
        </row>
        <row r="539">
          <cell r="C539" t="str">
            <v>212100</v>
          </cell>
          <cell r="D539" t="str">
            <v>Instl Rec On Cap Stk-Emp Purch</v>
          </cell>
          <cell r="E539">
            <v>0</v>
          </cell>
          <cell r="F539" t="str">
            <v>212</v>
          </cell>
          <cell r="G539">
            <v>43100</v>
          </cell>
        </row>
        <row r="540">
          <cell r="C540" t="str">
            <v>214100</v>
          </cell>
          <cell r="D540" t="str">
            <v>Capital Stock Expense - Common</v>
          </cell>
          <cell r="E540">
            <v>21935000.210000001</v>
          </cell>
          <cell r="F540" t="str">
            <v>214</v>
          </cell>
          <cell r="G540">
            <v>43100</v>
          </cell>
        </row>
        <row r="541">
          <cell r="C541" t="str">
            <v>214210</v>
          </cell>
          <cell r="D541" t="str">
            <v>Capital Stk Exp-Pref 5% Cumul</v>
          </cell>
          <cell r="E541">
            <v>0</v>
          </cell>
          <cell r="F541" t="str">
            <v>214</v>
          </cell>
          <cell r="G541">
            <v>43100</v>
          </cell>
        </row>
        <row r="542">
          <cell r="C542" t="str">
            <v>214220</v>
          </cell>
          <cell r="D542" t="str">
            <v>Cptl Stk Exp-Pref 4 3/4% Cumul</v>
          </cell>
          <cell r="E542">
            <v>0</v>
          </cell>
          <cell r="F542" t="str">
            <v>214</v>
          </cell>
          <cell r="G542">
            <v>43100</v>
          </cell>
        </row>
        <row r="543">
          <cell r="C543" t="str">
            <v>215100</v>
          </cell>
          <cell r="D543" t="str">
            <v>Approp Rtn Earn Amor Resrv-Fed</v>
          </cell>
          <cell r="E543">
            <v>-406223.24</v>
          </cell>
          <cell r="F543" t="str">
            <v>215</v>
          </cell>
          <cell r="G543">
            <v>43100</v>
          </cell>
        </row>
        <row r="544">
          <cell r="C544" t="str">
            <v>216000</v>
          </cell>
          <cell r="D544" t="str">
            <v>Unappropr Retained Earnings</v>
          </cell>
          <cell r="E544">
            <v>-91502088.799999997</v>
          </cell>
          <cell r="F544" t="str">
            <v>216</v>
          </cell>
          <cell r="G544">
            <v>43100</v>
          </cell>
        </row>
        <row r="545">
          <cell r="C545" t="str">
            <v>216001</v>
          </cell>
          <cell r="D545" t="str">
            <v>Unapprop Distrib Subsdry Erngs</v>
          </cell>
          <cell r="E545">
            <v>8437629.7200000007</v>
          </cell>
          <cell r="F545" t="str">
            <v>216</v>
          </cell>
          <cell r="G545">
            <v>43100</v>
          </cell>
        </row>
        <row r="546">
          <cell r="C546" t="str">
            <v>216002</v>
          </cell>
          <cell r="D546" t="str">
            <v>Retained Earnings - Dividends</v>
          </cell>
          <cell r="E546">
            <v>32000000</v>
          </cell>
          <cell r="F546" t="str">
            <v>216</v>
          </cell>
          <cell r="G546">
            <v>43100</v>
          </cell>
        </row>
        <row r="547">
          <cell r="C547" t="str">
            <v>216100</v>
          </cell>
          <cell r="D547" t="str">
            <v>Unapprop Subsid Earn-EDTrs</v>
          </cell>
          <cell r="E547">
            <v>0</v>
          </cell>
          <cell r="F547" t="str">
            <v>216</v>
          </cell>
          <cell r="G547">
            <v>43100</v>
          </cell>
        </row>
        <row r="548">
          <cell r="C548" t="str">
            <v>219100</v>
          </cell>
          <cell r="D548" t="str">
            <v>Accum OCI Recog Gains/Losses</v>
          </cell>
          <cell r="E548">
            <v>0</v>
          </cell>
          <cell r="F548" t="str">
            <v>219</v>
          </cell>
          <cell r="G548">
            <v>43100</v>
          </cell>
        </row>
        <row r="549">
          <cell r="C549" t="str">
            <v>220010</v>
          </cell>
          <cell r="D549" t="str">
            <v>Interunit Office Account</v>
          </cell>
          <cell r="E549">
            <v>158632.07999999999</v>
          </cell>
          <cell r="F549" t="str">
            <v>220</v>
          </cell>
          <cell r="G549">
            <v>43100</v>
          </cell>
        </row>
        <row r="550">
          <cell r="C550" t="str">
            <v>221002</v>
          </cell>
          <cell r="D550" t="str">
            <v>Cur Mat-7 1/2% Series due 2002</v>
          </cell>
          <cell r="E550">
            <v>0</v>
          </cell>
          <cell r="F550" t="str">
            <v>221</v>
          </cell>
          <cell r="G550">
            <v>43100</v>
          </cell>
        </row>
        <row r="551">
          <cell r="C551" t="str">
            <v>221011</v>
          </cell>
          <cell r="D551" t="str">
            <v>Cur Mat 6.375% Due FMB 6-1-18</v>
          </cell>
          <cell r="E551">
            <v>0</v>
          </cell>
          <cell r="F551" t="str">
            <v>221</v>
          </cell>
          <cell r="G551">
            <v>43100</v>
          </cell>
        </row>
        <row r="552">
          <cell r="C552" t="str">
            <v>221400</v>
          </cell>
          <cell r="D552" t="str">
            <v>FMB 6.375% Series Due 6-1-2018</v>
          </cell>
          <cell r="E552">
            <v>-90000000</v>
          </cell>
          <cell r="F552" t="str">
            <v>221</v>
          </cell>
          <cell r="G552">
            <v>43100</v>
          </cell>
        </row>
        <row r="553">
          <cell r="C553" t="str">
            <v>221500</v>
          </cell>
          <cell r="D553" t="str">
            <v>FMB 4.65% Series Due 6-1-20</v>
          </cell>
          <cell r="E553">
            <v>-100000000</v>
          </cell>
          <cell r="F553" t="str">
            <v>221</v>
          </cell>
          <cell r="G553">
            <v>43100</v>
          </cell>
        </row>
        <row r="554">
          <cell r="C554" t="str">
            <v>221801</v>
          </cell>
          <cell r="D554" t="str">
            <v>FMB 5.875% Series Due 4-1-37</v>
          </cell>
          <cell r="E554">
            <v>-80000000</v>
          </cell>
          <cell r="F554" t="str">
            <v>221</v>
          </cell>
          <cell r="G554">
            <v>43100</v>
          </cell>
        </row>
        <row r="555">
          <cell r="C555" t="str">
            <v>221802</v>
          </cell>
          <cell r="D555" t="str">
            <v>FMB 7.0% Series due 4-1-2024</v>
          </cell>
          <cell r="E555">
            <v>0</v>
          </cell>
          <cell r="F555" t="str">
            <v>221</v>
          </cell>
          <cell r="G555">
            <v>43100</v>
          </cell>
        </row>
        <row r="556">
          <cell r="C556" t="str">
            <v>221803</v>
          </cell>
          <cell r="D556" t="str">
            <v>5.20% FMB series due 9-1-2040</v>
          </cell>
          <cell r="E556">
            <v>-50000000</v>
          </cell>
          <cell r="F556" t="str">
            <v>221</v>
          </cell>
          <cell r="G556">
            <v>43100</v>
          </cell>
        </row>
        <row r="557">
          <cell r="C557" t="str">
            <v>221804</v>
          </cell>
          <cell r="D557" t="str">
            <v>FMB 3.58% FMB 4-1-2027</v>
          </cell>
          <cell r="E557">
            <v>-88000000</v>
          </cell>
          <cell r="F557" t="str">
            <v>221</v>
          </cell>
          <cell r="G557">
            <v>43100</v>
          </cell>
        </row>
        <row r="558">
          <cell r="C558" t="str">
            <v>221805</v>
          </cell>
          <cell r="D558" t="str">
            <v>FMB 3.73% Series Due 5-30-33</v>
          </cell>
          <cell r="E558">
            <v>-30000000</v>
          </cell>
          <cell r="F558" t="str">
            <v>221</v>
          </cell>
          <cell r="G558">
            <v>43100</v>
          </cell>
        </row>
        <row r="559">
          <cell r="C559" t="str">
            <v>221806</v>
          </cell>
          <cell r="D559" t="str">
            <v>FMB 4.32% Series Due 5-30-43</v>
          </cell>
          <cell r="E559">
            <v>-120000000</v>
          </cell>
          <cell r="F559" t="str">
            <v>221</v>
          </cell>
          <cell r="G559">
            <v>43100</v>
          </cell>
        </row>
        <row r="560">
          <cell r="C560" t="str">
            <v>221807</v>
          </cell>
          <cell r="D560" t="str">
            <v>4.27% FMB Series due 12-1-2044</v>
          </cell>
          <cell r="E560">
            <v>-60000000</v>
          </cell>
          <cell r="F560" t="str">
            <v>221</v>
          </cell>
          <cell r="G560">
            <v>43100</v>
          </cell>
        </row>
        <row r="561">
          <cell r="C561" t="str">
            <v>221808</v>
          </cell>
          <cell r="D561" t="str">
            <v>3.59% FMB Series due 8-20-2030</v>
          </cell>
          <cell r="E561">
            <v>-60000000</v>
          </cell>
          <cell r="F561" t="str">
            <v>221</v>
          </cell>
          <cell r="G561">
            <v>43100</v>
          </cell>
        </row>
        <row r="562">
          <cell r="C562" t="str">
            <v>223100</v>
          </cell>
          <cell r="D562" t="str">
            <v>Loan Payable-Non Regulated</v>
          </cell>
          <cell r="E562">
            <v>0</v>
          </cell>
          <cell r="F562" t="str">
            <v>223</v>
          </cell>
          <cell r="G562">
            <v>43100</v>
          </cell>
        </row>
        <row r="563">
          <cell r="C563" t="str">
            <v>224080</v>
          </cell>
          <cell r="D563" t="str">
            <v>Cur Liab Vehicle Financing</v>
          </cell>
          <cell r="E563">
            <v>0</v>
          </cell>
          <cell r="F563" t="str">
            <v>224</v>
          </cell>
          <cell r="G563">
            <v>43100</v>
          </cell>
        </row>
        <row r="564">
          <cell r="C564" t="str">
            <v>224102</v>
          </cell>
          <cell r="D564" t="str">
            <v>6.7% Senior Notes due 11-15-33</v>
          </cell>
          <cell r="E564">
            <v>-62000000</v>
          </cell>
          <cell r="F564" t="str">
            <v>224</v>
          </cell>
          <cell r="G564">
            <v>43100</v>
          </cell>
        </row>
        <row r="565">
          <cell r="C565" t="str">
            <v>224103</v>
          </cell>
          <cell r="D565" t="str">
            <v>5.8% Sr Notes due 7-1-2035</v>
          </cell>
          <cell r="E565">
            <v>-40000000</v>
          </cell>
          <cell r="F565" t="str">
            <v>224</v>
          </cell>
          <cell r="G565">
            <v>43100</v>
          </cell>
        </row>
        <row r="566">
          <cell r="C566" t="str">
            <v>224180</v>
          </cell>
          <cell r="D566" t="str">
            <v>Noncur Liab Vehicle Financing</v>
          </cell>
          <cell r="E566">
            <v>0</v>
          </cell>
          <cell r="F566" t="str">
            <v>224</v>
          </cell>
          <cell r="G566">
            <v>43100</v>
          </cell>
        </row>
        <row r="567">
          <cell r="C567" t="str">
            <v>226101</v>
          </cell>
          <cell r="D567" t="str">
            <v>Unamort Disc 4 1/2% Sr 2013</v>
          </cell>
          <cell r="E567">
            <v>0</v>
          </cell>
          <cell r="F567" t="str">
            <v>226</v>
          </cell>
          <cell r="G567">
            <v>43100</v>
          </cell>
        </row>
        <row r="568">
          <cell r="C568" t="str">
            <v>226102</v>
          </cell>
          <cell r="D568" t="str">
            <v>Unamort Disc 6.7% Sr 11-15-33</v>
          </cell>
          <cell r="E568">
            <v>127290.2</v>
          </cell>
          <cell r="F568" t="str">
            <v>226</v>
          </cell>
          <cell r="G568">
            <v>43100</v>
          </cell>
        </row>
        <row r="569">
          <cell r="C569" t="str">
            <v>226103</v>
          </cell>
          <cell r="D569" t="str">
            <v>Unamt Dis 5.8% SrNte 7-1-35</v>
          </cell>
          <cell r="E569">
            <v>127722.39</v>
          </cell>
          <cell r="F569" t="str">
            <v>226</v>
          </cell>
          <cell r="G569">
            <v>43100</v>
          </cell>
        </row>
        <row r="570">
          <cell r="C570" t="str">
            <v>226260</v>
          </cell>
          <cell r="D570" t="str">
            <v>Unamor Disc Bnds 8 1/8% S 2009</v>
          </cell>
          <cell r="E570">
            <v>0</v>
          </cell>
          <cell r="F570" t="str">
            <v>226</v>
          </cell>
          <cell r="G570">
            <v>43100</v>
          </cell>
        </row>
        <row r="571">
          <cell r="C571" t="str">
            <v>226300</v>
          </cell>
          <cell r="D571" t="str">
            <v>Unamor Disc Bnds 6 1/2% S 2010</v>
          </cell>
          <cell r="E571">
            <v>0</v>
          </cell>
          <cell r="F571" t="str">
            <v>226</v>
          </cell>
          <cell r="G571">
            <v>43100</v>
          </cell>
        </row>
        <row r="572">
          <cell r="C572" t="str">
            <v>226400</v>
          </cell>
          <cell r="D572" t="str">
            <v>Unamt Disc 6.375% FMB 6-1-2018</v>
          </cell>
          <cell r="E572">
            <v>1680</v>
          </cell>
          <cell r="F572" t="str">
            <v>226</v>
          </cell>
          <cell r="G572">
            <v>43100</v>
          </cell>
        </row>
        <row r="573">
          <cell r="C573" t="str">
            <v>226500</v>
          </cell>
          <cell r="D573" t="str">
            <v>Unamort Disc 4.65% FMB 6-1-20</v>
          </cell>
          <cell r="E573">
            <v>49933.64</v>
          </cell>
          <cell r="F573" t="str">
            <v>226</v>
          </cell>
          <cell r="G573">
            <v>43100</v>
          </cell>
        </row>
        <row r="574">
          <cell r="C574" t="str">
            <v>226801</v>
          </cell>
          <cell r="D574" t="str">
            <v>Unamort Disc 5.875% FMB 4-1-37</v>
          </cell>
          <cell r="E574">
            <v>107844.3</v>
          </cell>
          <cell r="F574" t="str">
            <v>226</v>
          </cell>
          <cell r="G574">
            <v>43100</v>
          </cell>
        </row>
        <row r="575">
          <cell r="C575" t="str">
            <v>226803</v>
          </cell>
          <cell r="D575" t="str">
            <v>Unamrt Disc 5.20% FMB 9-1-2040</v>
          </cell>
          <cell r="E575">
            <v>114046.13</v>
          </cell>
          <cell r="F575" t="str">
            <v>226</v>
          </cell>
          <cell r="G575">
            <v>43100</v>
          </cell>
        </row>
        <row r="576">
          <cell r="C576" t="str">
            <v>227000</v>
          </cell>
          <cell r="D576" t="str">
            <v>Oblig Under Cap Lease-Noncurnt</v>
          </cell>
          <cell r="E576">
            <v>-2838491.95</v>
          </cell>
          <cell r="F576" t="str">
            <v>227</v>
          </cell>
          <cell r="G576">
            <v>43100</v>
          </cell>
        </row>
        <row r="577">
          <cell r="C577" t="str">
            <v>228045</v>
          </cell>
          <cell r="D577" t="str">
            <v>Damage Claims</v>
          </cell>
          <cell r="E577">
            <v>0</v>
          </cell>
          <cell r="F577" t="str">
            <v>228</v>
          </cell>
          <cell r="G577">
            <v>43100</v>
          </cell>
        </row>
        <row r="578">
          <cell r="C578" t="str">
            <v>228210</v>
          </cell>
          <cell r="D578" t="str">
            <v>Accum Prov Inj&amp;Damage-Pub Liab</v>
          </cell>
          <cell r="E578">
            <v>0</v>
          </cell>
          <cell r="F578" t="str">
            <v>228</v>
          </cell>
          <cell r="G578">
            <v>43100</v>
          </cell>
        </row>
        <row r="579">
          <cell r="C579" t="str">
            <v>228220</v>
          </cell>
          <cell r="D579" t="str">
            <v>Accum Prov Inj&amp;Damage-Wkmn Cmp</v>
          </cell>
          <cell r="E579">
            <v>-4748489.6100000003</v>
          </cell>
          <cell r="F579" t="str">
            <v>228</v>
          </cell>
          <cell r="G579">
            <v>43100</v>
          </cell>
        </row>
        <row r="580">
          <cell r="C580" t="str">
            <v>228310</v>
          </cell>
          <cell r="D580" t="str">
            <v>Accum Prov Pen&amp;Ben-Ot Thn Pens</v>
          </cell>
          <cell r="E580">
            <v>-4184645</v>
          </cell>
          <cell r="F580" t="str">
            <v>228</v>
          </cell>
          <cell r="G580">
            <v>43100</v>
          </cell>
        </row>
        <row r="581">
          <cell r="C581" t="str">
            <v>228311</v>
          </cell>
          <cell r="D581" t="str">
            <v>Post Retire Ben - Pen FAS 158</v>
          </cell>
          <cell r="E581">
            <v>-41010799.5</v>
          </cell>
          <cell r="F581" t="str">
            <v>228</v>
          </cell>
          <cell r="G581">
            <v>43100</v>
          </cell>
        </row>
        <row r="582">
          <cell r="C582" t="str">
            <v>228313</v>
          </cell>
          <cell r="D582" t="str">
            <v>Post Retire Benefits - SERP</v>
          </cell>
          <cell r="E582">
            <v>-15091135.689999999</v>
          </cell>
          <cell r="F582" t="str">
            <v>228</v>
          </cell>
          <cell r="G582">
            <v>43100</v>
          </cell>
        </row>
        <row r="583">
          <cell r="C583" t="str">
            <v>228314</v>
          </cell>
          <cell r="D583" t="str">
            <v>Post Employment Benefit - SRT</v>
          </cell>
          <cell r="E583">
            <v>-8695976</v>
          </cell>
          <cell r="F583" t="str">
            <v>228</v>
          </cell>
          <cell r="G583">
            <v>43100</v>
          </cell>
        </row>
        <row r="584">
          <cell r="C584" t="str">
            <v>228320</v>
          </cell>
          <cell r="D584" t="str">
            <v>Acc Prv Pen&amp;Ben-Ot Thn Pens-Ia</v>
          </cell>
          <cell r="E584">
            <v>0</v>
          </cell>
          <cell r="F584" t="str">
            <v>228</v>
          </cell>
          <cell r="G584">
            <v>43100</v>
          </cell>
        </row>
        <row r="585">
          <cell r="C585" t="str">
            <v>229103</v>
          </cell>
          <cell r="D585" t="str">
            <v>FERC Liab-Case ER99-1757-011</v>
          </cell>
          <cell r="E585">
            <v>0</v>
          </cell>
          <cell r="F585" t="str">
            <v>229</v>
          </cell>
          <cell r="G585">
            <v>43100</v>
          </cell>
        </row>
        <row r="586">
          <cell r="C586" t="str">
            <v>229105</v>
          </cell>
          <cell r="D586" t="str">
            <v>MO ITC Revenues</v>
          </cell>
          <cell r="E586">
            <v>-160218</v>
          </cell>
          <cell r="F586" t="str">
            <v>229</v>
          </cell>
          <cell r="G586">
            <v>43100</v>
          </cell>
        </row>
        <row r="587">
          <cell r="C587" t="str">
            <v>229112</v>
          </cell>
          <cell r="D587" t="str">
            <v>TFR Sub to Rfd Cities/Kepco</v>
          </cell>
          <cell r="E587">
            <v>0</v>
          </cell>
          <cell r="F587" t="str">
            <v>229</v>
          </cell>
          <cell r="G587">
            <v>43100</v>
          </cell>
        </row>
        <row r="588">
          <cell r="C588" t="str">
            <v>230100</v>
          </cell>
          <cell r="D588" t="str">
            <v>Asset Retirement Obligation</v>
          </cell>
          <cell r="E588">
            <v>-21286536.239999998</v>
          </cell>
          <cell r="F588" t="str">
            <v>230</v>
          </cell>
          <cell r="G588">
            <v>43100</v>
          </cell>
        </row>
        <row r="589">
          <cell r="C589" t="str">
            <v>231000</v>
          </cell>
          <cell r="D589" t="str">
            <v>Notes Pay &amp; Commercial Paper</v>
          </cell>
          <cell r="E589">
            <v>-5575000</v>
          </cell>
          <cell r="F589" t="str">
            <v>231</v>
          </cell>
          <cell r="G589">
            <v>43100</v>
          </cell>
        </row>
        <row r="590">
          <cell r="C590" t="str">
            <v>231100</v>
          </cell>
          <cell r="D590" t="str">
            <v>Notes Payable Prepd Insurance</v>
          </cell>
          <cell r="E590">
            <v>0</v>
          </cell>
          <cell r="F590" t="str">
            <v>231</v>
          </cell>
          <cell r="G590">
            <v>43100</v>
          </cell>
        </row>
        <row r="591">
          <cell r="C591" t="str">
            <v>232008</v>
          </cell>
          <cell r="D591" t="str">
            <v>Accts Payable-Morgan Stanley</v>
          </cell>
          <cell r="E591">
            <v>0</v>
          </cell>
          <cell r="F591" t="str">
            <v>232</v>
          </cell>
          <cell r="G591">
            <v>43100</v>
          </cell>
        </row>
        <row r="592">
          <cell r="C592" t="str">
            <v>232010</v>
          </cell>
          <cell r="D592" t="str">
            <v>Accounts Payable - Electric</v>
          </cell>
          <cell r="E592">
            <v>-7228054.7999999998</v>
          </cell>
          <cell r="F592" t="str">
            <v>232</v>
          </cell>
          <cell r="G592">
            <v>43100</v>
          </cell>
        </row>
        <row r="593">
          <cell r="C593" t="str">
            <v>232011</v>
          </cell>
          <cell r="D593" t="str">
            <v>Accounts Payable-Inventory</v>
          </cell>
          <cell r="E593">
            <v>0</v>
          </cell>
          <cell r="F593" t="str">
            <v>232</v>
          </cell>
          <cell r="G593">
            <v>43100</v>
          </cell>
        </row>
        <row r="594">
          <cell r="C594" t="str">
            <v>232012</v>
          </cell>
          <cell r="D594" t="str">
            <v>Accounts Payable-IATAN Fuel</v>
          </cell>
          <cell r="E594">
            <v>-2172088.9700000002</v>
          </cell>
          <cell r="F594" t="str">
            <v>232</v>
          </cell>
          <cell r="G594">
            <v>43100</v>
          </cell>
        </row>
        <row r="595">
          <cell r="C595" t="str">
            <v>232013</v>
          </cell>
          <cell r="D595" t="str">
            <v>AP Electric APP Credit Balance</v>
          </cell>
          <cell r="E595">
            <v>-1261567.76</v>
          </cell>
          <cell r="F595" t="str">
            <v>232</v>
          </cell>
          <cell r="G595">
            <v>43100</v>
          </cell>
        </row>
        <row r="596">
          <cell r="C596" t="str">
            <v>232014</v>
          </cell>
          <cell r="D596" t="str">
            <v>A/P Community Action Agencies</v>
          </cell>
          <cell r="E596">
            <v>150000</v>
          </cell>
          <cell r="F596" t="str">
            <v>232</v>
          </cell>
          <cell r="G596">
            <v>43100</v>
          </cell>
        </row>
        <row r="597">
          <cell r="C597" t="str">
            <v>232020</v>
          </cell>
          <cell r="D597" t="str">
            <v>Accounts Payable - Non Utility</v>
          </cell>
          <cell r="E597">
            <v>0</v>
          </cell>
          <cell r="F597" t="str">
            <v>232</v>
          </cell>
          <cell r="G597">
            <v>43100</v>
          </cell>
        </row>
        <row r="598">
          <cell r="C598" t="str">
            <v>232025</v>
          </cell>
          <cell r="D598" t="str">
            <v>Accounts Payable-SLCC Joint Ve</v>
          </cell>
          <cell r="E598">
            <v>-334022.84000000003</v>
          </cell>
          <cell r="F598" t="str">
            <v>232</v>
          </cell>
          <cell r="G598">
            <v>43100</v>
          </cell>
        </row>
        <row r="599">
          <cell r="C599" t="str">
            <v>232026</v>
          </cell>
          <cell r="D599" t="str">
            <v>Accounts Payable-SLCC Inv</v>
          </cell>
          <cell r="E599">
            <v>0</v>
          </cell>
          <cell r="F599" t="str">
            <v>232</v>
          </cell>
          <cell r="G599">
            <v>43100</v>
          </cell>
        </row>
        <row r="600">
          <cell r="C600" t="str">
            <v>232030</v>
          </cell>
          <cell r="D600" t="str">
            <v>Accounts Payable 401K Trustee</v>
          </cell>
          <cell r="E600">
            <v>0</v>
          </cell>
          <cell r="F600" t="str">
            <v>232</v>
          </cell>
          <cell r="G600">
            <v>43100</v>
          </cell>
        </row>
        <row r="601">
          <cell r="C601" t="str">
            <v>232040</v>
          </cell>
          <cell r="D601" t="str">
            <v>Retiree Healthcare Premium</v>
          </cell>
          <cell r="E601">
            <v>0</v>
          </cell>
          <cell r="F601" t="str">
            <v>232</v>
          </cell>
          <cell r="G601">
            <v>43100</v>
          </cell>
        </row>
        <row r="602">
          <cell r="C602" t="str">
            <v>232045</v>
          </cell>
          <cell r="D602" t="str">
            <v>NonRegulatd Healthcare Premium</v>
          </cell>
          <cell r="E602">
            <v>0</v>
          </cell>
          <cell r="F602" t="str">
            <v>232</v>
          </cell>
          <cell r="G602">
            <v>43100</v>
          </cell>
        </row>
        <row r="603">
          <cell r="C603" t="str">
            <v>232051</v>
          </cell>
          <cell r="D603" t="str">
            <v>Accounts Payable-Inv Fiber Opt</v>
          </cell>
          <cell r="E603">
            <v>0</v>
          </cell>
          <cell r="F603" t="str">
            <v>232</v>
          </cell>
          <cell r="G603">
            <v>43100</v>
          </cell>
        </row>
        <row r="604">
          <cell r="C604" t="str">
            <v>232100</v>
          </cell>
          <cell r="D604" t="str">
            <v>Manual A/P Accru Elect &amp; Water</v>
          </cell>
          <cell r="E604">
            <v>-25741363.82</v>
          </cell>
          <cell r="F604" t="str">
            <v>232</v>
          </cell>
          <cell r="G604">
            <v>43100</v>
          </cell>
        </row>
        <row r="605">
          <cell r="C605" t="str">
            <v>232110</v>
          </cell>
          <cell r="D605" t="str">
            <v>Purchasing Receipt Accrual</v>
          </cell>
          <cell r="E605">
            <v>-3714346.5</v>
          </cell>
          <cell r="F605" t="str">
            <v>232</v>
          </cell>
          <cell r="G605">
            <v>43100</v>
          </cell>
        </row>
        <row r="606">
          <cell r="C606" t="str">
            <v>232220</v>
          </cell>
          <cell r="D606" t="str">
            <v>Accts Pay-R&amp;D Surcharge-EPRI</v>
          </cell>
          <cell r="E606">
            <v>0</v>
          </cell>
          <cell r="F606" t="str">
            <v>232</v>
          </cell>
          <cell r="G606">
            <v>43100</v>
          </cell>
        </row>
        <row r="607">
          <cell r="C607" t="str">
            <v>232230</v>
          </cell>
          <cell r="D607" t="str">
            <v>MISSOUR PRIMACY FEE-WATER</v>
          </cell>
          <cell r="E607">
            <v>0</v>
          </cell>
          <cell r="F607" t="str">
            <v>232</v>
          </cell>
          <cell r="G607">
            <v>43100</v>
          </cell>
        </row>
        <row r="608">
          <cell r="C608" t="str">
            <v>232250</v>
          </cell>
          <cell r="D608" t="str">
            <v>Manual A/P Accrual SLCC</v>
          </cell>
          <cell r="E608">
            <v>-2026559.73</v>
          </cell>
          <cell r="F608" t="str">
            <v>232</v>
          </cell>
          <cell r="G608">
            <v>43100</v>
          </cell>
        </row>
        <row r="609">
          <cell r="C609" t="str">
            <v>232300</v>
          </cell>
          <cell r="D609" t="str">
            <v>Accts Pay English Settlement</v>
          </cell>
          <cell r="E609">
            <v>0</v>
          </cell>
          <cell r="F609" t="str">
            <v>232</v>
          </cell>
          <cell r="G609">
            <v>43100</v>
          </cell>
        </row>
        <row r="610">
          <cell r="C610" t="str">
            <v>232999</v>
          </cell>
          <cell r="D610" t="str">
            <v>A/P to Empire District Trust I</v>
          </cell>
          <cell r="E610">
            <v>0</v>
          </cell>
          <cell r="F610" t="str">
            <v>232</v>
          </cell>
          <cell r="G610">
            <v>43100</v>
          </cell>
        </row>
        <row r="611">
          <cell r="C611" t="str">
            <v>234200</v>
          </cell>
          <cell r="D611" t="str">
            <v>AP to Transaeris</v>
          </cell>
          <cell r="E611">
            <v>0</v>
          </cell>
          <cell r="F611" t="str">
            <v>234</v>
          </cell>
          <cell r="G611">
            <v>43100</v>
          </cell>
        </row>
        <row r="612">
          <cell r="C612" t="str">
            <v>234300</v>
          </cell>
          <cell r="D612" t="str">
            <v>A/P to LUSC/AQN</v>
          </cell>
          <cell r="E612">
            <v>-4336883.28</v>
          </cell>
          <cell r="F612" t="str">
            <v>234</v>
          </cell>
          <cell r="G612">
            <v>43100</v>
          </cell>
        </row>
        <row r="613">
          <cell r="C613" t="str">
            <v>234320</v>
          </cell>
          <cell r="D613" t="str">
            <v>Due to LUSC eLAB Funding</v>
          </cell>
          <cell r="E613">
            <v>0</v>
          </cell>
          <cell r="F613" t="str">
            <v>234</v>
          </cell>
          <cell r="G613">
            <v>43100</v>
          </cell>
        </row>
        <row r="614">
          <cell r="C614" t="str">
            <v>234400</v>
          </cell>
          <cell r="D614" t="str">
            <v>Due to Payroll Ceridian</v>
          </cell>
          <cell r="E614">
            <v>-2942276.35</v>
          </cell>
          <cell r="F614" t="str">
            <v>234</v>
          </cell>
          <cell r="G614">
            <v>43100</v>
          </cell>
        </row>
        <row r="615">
          <cell r="C615" t="str">
            <v>234500</v>
          </cell>
          <cell r="D615" t="str">
            <v>A/P Cash Due to Fiber</v>
          </cell>
          <cell r="E615">
            <v>-16200517.789999999</v>
          </cell>
          <cell r="F615" t="str">
            <v>234</v>
          </cell>
          <cell r="G615">
            <v>43100</v>
          </cell>
        </row>
        <row r="616">
          <cell r="C616" t="str">
            <v>234800</v>
          </cell>
          <cell r="D616" t="str">
            <v>A/P Cash Due to EDG</v>
          </cell>
          <cell r="E616">
            <v>0</v>
          </cell>
          <cell r="F616" t="str">
            <v>234</v>
          </cell>
          <cell r="G616">
            <v>43100</v>
          </cell>
        </row>
        <row r="617">
          <cell r="C617" t="str">
            <v>235000</v>
          </cell>
          <cell r="D617" t="str">
            <v>Customer Deposits</v>
          </cell>
          <cell r="E617">
            <v>-13943944.609999999</v>
          </cell>
          <cell r="F617" t="str">
            <v>235</v>
          </cell>
          <cell r="G617">
            <v>43100</v>
          </cell>
        </row>
        <row r="618">
          <cell r="C618" t="str">
            <v>236080</v>
          </cell>
          <cell r="D618" t="str">
            <v>State Use Tax Accrued-Elect/Ga</v>
          </cell>
          <cell r="E618">
            <v>-36935.83</v>
          </cell>
          <cell r="F618" t="str">
            <v>236</v>
          </cell>
          <cell r="G618">
            <v>43100</v>
          </cell>
        </row>
        <row r="619">
          <cell r="C619" t="str">
            <v>236081</v>
          </cell>
          <cell r="D619" t="str">
            <v>State Use Tax Accrued-Nonutili</v>
          </cell>
          <cell r="E619">
            <v>0</v>
          </cell>
          <cell r="F619" t="str">
            <v>236</v>
          </cell>
          <cell r="G619">
            <v>43100</v>
          </cell>
        </row>
        <row r="620">
          <cell r="C620" t="str">
            <v>236100</v>
          </cell>
          <cell r="D620" t="str">
            <v>Federal Income Taxes Accrued</v>
          </cell>
          <cell r="E620">
            <v>-54772050.82</v>
          </cell>
          <cell r="F620" t="str">
            <v>236</v>
          </cell>
          <cell r="G620">
            <v>43100</v>
          </cell>
        </row>
        <row r="621">
          <cell r="C621" t="str">
            <v>236300</v>
          </cell>
          <cell r="D621" t="str">
            <v>State Income Taxes Accrued</v>
          </cell>
          <cell r="E621">
            <v>-3602460.2</v>
          </cell>
          <cell r="F621" t="str">
            <v>236</v>
          </cell>
          <cell r="G621">
            <v>43100</v>
          </cell>
        </row>
        <row r="622">
          <cell r="C622" t="str">
            <v>236400</v>
          </cell>
          <cell r="D622" t="str">
            <v>Fed Old Age Benefit Tax Accr</v>
          </cell>
          <cell r="E622">
            <v>-77461.91</v>
          </cell>
          <cell r="F622" t="str">
            <v>236</v>
          </cell>
          <cell r="G622">
            <v>43100</v>
          </cell>
        </row>
        <row r="623">
          <cell r="C623" t="str">
            <v>236401</v>
          </cell>
          <cell r="D623" t="str">
            <v>Payroll Tax Accr - Iatan</v>
          </cell>
          <cell r="E623">
            <v>-17522.88</v>
          </cell>
          <cell r="F623" t="str">
            <v>236</v>
          </cell>
          <cell r="G623">
            <v>43100</v>
          </cell>
        </row>
        <row r="624">
          <cell r="C624" t="str">
            <v>236510</v>
          </cell>
          <cell r="D624" t="str">
            <v>Federal Unemployment Tax Accr</v>
          </cell>
          <cell r="E624">
            <v>-38.01</v>
          </cell>
          <cell r="F624" t="str">
            <v>236</v>
          </cell>
          <cell r="G624">
            <v>43100</v>
          </cell>
        </row>
        <row r="625">
          <cell r="C625" t="str">
            <v>236520</v>
          </cell>
          <cell r="D625" t="str">
            <v>State Unemployment Taxes Accr</v>
          </cell>
          <cell r="E625">
            <v>-125.84</v>
          </cell>
          <cell r="F625" t="str">
            <v>236</v>
          </cell>
          <cell r="G625">
            <v>43100</v>
          </cell>
        </row>
        <row r="626">
          <cell r="C626" t="str">
            <v>236600</v>
          </cell>
          <cell r="D626" t="str">
            <v>Property Taxes Accrued</v>
          </cell>
          <cell r="E626">
            <v>-1912835.33</v>
          </cell>
          <cell r="F626" t="str">
            <v>236</v>
          </cell>
          <cell r="G626">
            <v>43100</v>
          </cell>
        </row>
        <row r="627">
          <cell r="C627" t="str">
            <v>236910</v>
          </cell>
          <cell r="D627" t="str">
            <v>Corporation Franchise Tax Accr</v>
          </cell>
          <cell r="E627">
            <v>0</v>
          </cell>
          <cell r="F627" t="str">
            <v>236</v>
          </cell>
          <cell r="G627">
            <v>43100</v>
          </cell>
        </row>
        <row r="628">
          <cell r="C628" t="str">
            <v>236911</v>
          </cell>
          <cell r="D628" t="str">
            <v>Accrued Water Primacy Fee</v>
          </cell>
          <cell r="E628">
            <v>0</v>
          </cell>
          <cell r="F628" t="str">
            <v>236</v>
          </cell>
          <cell r="G628">
            <v>43100</v>
          </cell>
        </row>
        <row r="629">
          <cell r="C629" t="str">
            <v>236920</v>
          </cell>
          <cell r="D629" t="str">
            <v>Merchants Tax Accrued</v>
          </cell>
          <cell r="E629">
            <v>0</v>
          </cell>
          <cell r="F629" t="str">
            <v>236</v>
          </cell>
          <cell r="G629">
            <v>43100</v>
          </cell>
        </row>
        <row r="630">
          <cell r="C630" t="str">
            <v>236930</v>
          </cell>
          <cell r="D630" t="str">
            <v>City Tax Or Fee Taxes Accrued</v>
          </cell>
          <cell r="E630">
            <v>-780020.75</v>
          </cell>
          <cell r="F630" t="str">
            <v>236</v>
          </cell>
          <cell r="G630">
            <v>43100</v>
          </cell>
        </row>
        <row r="631">
          <cell r="C631" t="str">
            <v>237101</v>
          </cell>
          <cell r="D631" t="str">
            <v>Int Accr 4 1/2% Sr Notes 2013</v>
          </cell>
          <cell r="E631">
            <v>0</v>
          </cell>
          <cell r="F631" t="str">
            <v>237</v>
          </cell>
          <cell r="G631">
            <v>43100</v>
          </cell>
        </row>
        <row r="632">
          <cell r="C632" t="str">
            <v>237102</v>
          </cell>
          <cell r="D632" t="str">
            <v>Int Accr 6.7% Sr Note 11-15-33</v>
          </cell>
          <cell r="E632">
            <v>-530789.44999999995</v>
          </cell>
          <cell r="F632" t="str">
            <v>237</v>
          </cell>
          <cell r="G632">
            <v>43100</v>
          </cell>
        </row>
        <row r="633">
          <cell r="C633" t="str">
            <v>237103</v>
          </cell>
          <cell r="D633" t="str">
            <v>Int Accr 5.8% SrNte due 7-1-35</v>
          </cell>
          <cell r="E633">
            <v>-1159999.5</v>
          </cell>
          <cell r="F633" t="str">
            <v>237</v>
          </cell>
          <cell r="G633">
            <v>43100</v>
          </cell>
        </row>
        <row r="634">
          <cell r="C634" t="str">
            <v>237105</v>
          </cell>
          <cell r="D634" t="str">
            <v>Int Accrued 4.65% FMB 6-1-20</v>
          </cell>
          <cell r="E634">
            <v>-387500</v>
          </cell>
          <cell r="F634" t="str">
            <v>237</v>
          </cell>
          <cell r="G634">
            <v>43100</v>
          </cell>
        </row>
        <row r="635">
          <cell r="C635" t="str">
            <v>237108</v>
          </cell>
          <cell r="D635" t="str">
            <v>Int Accrued 5.875% FMB 4-1-37</v>
          </cell>
          <cell r="E635">
            <v>-1175000.43</v>
          </cell>
          <cell r="F635" t="str">
            <v>237</v>
          </cell>
          <cell r="G635">
            <v>43100</v>
          </cell>
        </row>
        <row r="636">
          <cell r="C636" t="str">
            <v>237122</v>
          </cell>
          <cell r="D636" t="str">
            <v>Int Accrued 7 1/4% Ser 2028</v>
          </cell>
          <cell r="E636">
            <v>0</v>
          </cell>
          <cell r="F636" t="str">
            <v>237</v>
          </cell>
          <cell r="G636">
            <v>43100</v>
          </cell>
        </row>
        <row r="637">
          <cell r="C637" t="str">
            <v>237123</v>
          </cell>
          <cell r="D637" t="str">
            <v>Int Accrued 7% Series Due 2023</v>
          </cell>
          <cell r="E637">
            <v>0</v>
          </cell>
          <cell r="F637" t="str">
            <v>237</v>
          </cell>
          <cell r="G637">
            <v>43100</v>
          </cell>
        </row>
        <row r="638">
          <cell r="C638" t="str">
            <v>237124</v>
          </cell>
          <cell r="D638" t="str">
            <v>Int Accrued 5.2% Pc Ser 2013</v>
          </cell>
          <cell r="E638">
            <v>0</v>
          </cell>
          <cell r="F638" t="str">
            <v>237</v>
          </cell>
          <cell r="G638">
            <v>43100</v>
          </cell>
        </row>
        <row r="639">
          <cell r="C639" t="str">
            <v>237125</v>
          </cell>
          <cell r="D639" t="str">
            <v>Int Accrued 5.3% Pc Ser 2013</v>
          </cell>
          <cell r="E639">
            <v>0</v>
          </cell>
          <cell r="F639" t="str">
            <v>237</v>
          </cell>
          <cell r="G639">
            <v>43100</v>
          </cell>
        </row>
        <row r="640">
          <cell r="C640" t="str">
            <v>237126</v>
          </cell>
          <cell r="D640" t="str">
            <v>Int Accrued 81/8% Ser Due 2009</v>
          </cell>
          <cell r="E640">
            <v>0</v>
          </cell>
          <cell r="F640" t="str">
            <v>237</v>
          </cell>
          <cell r="G640">
            <v>43100</v>
          </cell>
        </row>
        <row r="641">
          <cell r="C641" t="str">
            <v>237127</v>
          </cell>
          <cell r="D641" t="str">
            <v>Int Accrued 7.60% Series 2005</v>
          </cell>
          <cell r="E641">
            <v>0</v>
          </cell>
          <cell r="F641" t="str">
            <v>237</v>
          </cell>
          <cell r="G641">
            <v>43100</v>
          </cell>
        </row>
        <row r="642">
          <cell r="C642" t="str">
            <v>237128</v>
          </cell>
          <cell r="D642" t="str">
            <v>Int Accrued 7 3/4% Series 2025</v>
          </cell>
          <cell r="E642">
            <v>0</v>
          </cell>
          <cell r="F642" t="str">
            <v>237</v>
          </cell>
          <cell r="G642">
            <v>43100</v>
          </cell>
        </row>
        <row r="643">
          <cell r="C643" t="str">
            <v>237129</v>
          </cell>
          <cell r="D643" t="str">
            <v>Int Accrued 7.2% Series 2016</v>
          </cell>
          <cell r="E643">
            <v>0</v>
          </cell>
          <cell r="F643" t="str">
            <v>237</v>
          </cell>
          <cell r="G643">
            <v>43100</v>
          </cell>
        </row>
        <row r="644">
          <cell r="C644" t="str">
            <v>237130</v>
          </cell>
          <cell r="D644" t="str">
            <v>Int Accrued 6 1/2% Series 2010</v>
          </cell>
          <cell r="E644">
            <v>0</v>
          </cell>
          <cell r="F644" t="str">
            <v>237</v>
          </cell>
          <cell r="G644">
            <v>43100</v>
          </cell>
        </row>
        <row r="645">
          <cell r="C645" t="str">
            <v>237140</v>
          </cell>
          <cell r="D645" t="str">
            <v>IntAccrued 6.375% FMB 6-1-2018</v>
          </cell>
          <cell r="E645">
            <v>-478125</v>
          </cell>
          <cell r="F645" t="str">
            <v>237</v>
          </cell>
          <cell r="G645">
            <v>43100</v>
          </cell>
        </row>
        <row r="646">
          <cell r="C646" t="str">
            <v>237198</v>
          </cell>
          <cell r="D646" t="str">
            <v>Int Accrued 9 3/4% Series 2020</v>
          </cell>
          <cell r="E646">
            <v>0</v>
          </cell>
          <cell r="F646" t="str">
            <v>237</v>
          </cell>
          <cell r="G646">
            <v>43100</v>
          </cell>
        </row>
        <row r="647">
          <cell r="C647" t="str">
            <v>237199</v>
          </cell>
          <cell r="D647" t="str">
            <v>Int Accrued 7 1/2% Series 2002</v>
          </cell>
          <cell r="E647">
            <v>0</v>
          </cell>
          <cell r="F647" t="str">
            <v>237</v>
          </cell>
          <cell r="G647">
            <v>43100</v>
          </cell>
        </row>
        <row r="648">
          <cell r="C648" t="str">
            <v>237300</v>
          </cell>
          <cell r="D648" t="str">
            <v>Int Accr On Other Liabilities</v>
          </cell>
          <cell r="E648">
            <v>-22274.53</v>
          </cell>
          <cell r="F648" t="str">
            <v>237</v>
          </cell>
          <cell r="G648">
            <v>43100</v>
          </cell>
        </row>
        <row r="649">
          <cell r="C649" t="str">
            <v>237400</v>
          </cell>
          <cell r="D649" t="str">
            <v>Int Accr On Customer Deposits</v>
          </cell>
          <cell r="E649">
            <v>14477.87</v>
          </cell>
          <cell r="F649" t="str">
            <v>237</v>
          </cell>
          <cell r="G649">
            <v>43100</v>
          </cell>
        </row>
        <row r="650">
          <cell r="C650" t="str">
            <v>237500</v>
          </cell>
          <cell r="D650" t="str">
            <v>Int Accr On Notes Payable</v>
          </cell>
          <cell r="E650">
            <v>0</v>
          </cell>
          <cell r="F650" t="str">
            <v>237</v>
          </cell>
          <cell r="G650">
            <v>43100</v>
          </cell>
        </row>
        <row r="651">
          <cell r="C651" t="str">
            <v>237510</v>
          </cell>
          <cell r="D651" t="str">
            <v>Int Accr 7.05 SR Notes Due2022</v>
          </cell>
          <cell r="E651">
            <v>0</v>
          </cell>
          <cell r="F651" t="str">
            <v>237</v>
          </cell>
          <cell r="G651">
            <v>43100</v>
          </cell>
        </row>
        <row r="652">
          <cell r="C652" t="str">
            <v>237600</v>
          </cell>
          <cell r="D652" t="str">
            <v>Int Accr on Lines of Credit</v>
          </cell>
          <cell r="E652">
            <v>0</v>
          </cell>
          <cell r="F652" t="str">
            <v>237</v>
          </cell>
          <cell r="G652">
            <v>43100</v>
          </cell>
        </row>
        <row r="653">
          <cell r="C653" t="str">
            <v>237700</v>
          </cell>
          <cell r="D653" t="str">
            <v>Int Accrued IEC Refund</v>
          </cell>
          <cell r="E653">
            <v>0</v>
          </cell>
          <cell r="F653" t="str">
            <v>237</v>
          </cell>
          <cell r="G653">
            <v>43100</v>
          </cell>
        </row>
        <row r="654">
          <cell r="C654" t="str">
            <v>237710</v>
          </cell>
          <cell r="D654" t="str">
            <v>Int Accr GFR Refund</v>
          </cell>
          <cell r="E654">
            <v>0</v>
          </cell>
          <cell r="F654" t="str">
            <v>237</v>
          </cell>
          <cell r="G654">
            <v>43100</v>
          </cell>
        </row>
        <row r="655">
          <cell r="C655" t="str">
            <v>237802</v>
          </cell>
          <cell r="D655" t="str">
            <v>Int Acc 7.0% FMB Due 4-1-2024</v>
          </cell>
          <cell r="E655">
            <v>0</v>
          </cell>
          <cell r="F655" t="str">
            <v>237</v>
          </cell>
          <cell r="G655">
            <v>43100</v>
          </cell>
        </row>
        <row r="656">
          <cell r="C656" t="str">
            <v>237803</v>
          </cell>
          <cell r="D656" t="str">
            <v>Int Acc 5.20% FMB Due 9-1-2040</v>
          </cell>
          <cell r="E656">
            <v>-866666.94</v>
          </cell>
          <cell r="F656" t="str">
            <v>237</v>
          </cell>
          <cell r="G656">
            <v>43100</v>
          </cell>
        </row>
        <row r="657">
          <cell r="C657" t="str">
            <v>237804</v>
          </cell>
          <cell r="D657" t="str">
            <v>IntAcc 3.58% FMB, due 4-2-2027</v>
          </cell>
          <cell r="E657">
            <v>-775069.78</v>
          </cell>
          <cell r="F657" t="str">
            <v>237</v>
          </cell>
          <cell r="G657">
            <v>43100</v>
          </cell>
        </row>
        <row r="658">
          <cell r="C658" t="str">
            <v>237805</v>
          </cell>
          <cell r="D658" t="str">
            <v>IntAcc 3.73% FMB due 5-30-2033</v>
          </cell>
          <cell r="E658">
            <v>-96358.33</v>
          </cell>
          <cell r="F658" t="str">
            <v>237</v>
          </cell>
          <cell r="G658">
            <v>43100</v>
          </cell>
        </row>
        <row r="659">
          <cell r="C659" t="str">
            <v>237806</v>
          </cell>
          <cell r="D659" t="str">
            <v>IntAcc 4.32% FMB due 5-30-2043</v>
          </cell>
          <cell r="E659">
            <v>-446400</v>
          </cell>
          <cell r="F659" t="str">
            <v>237</v>
          </cell>
          <cell r="G659">
            <v>43100</v>
          </cell>
        </row>
        <row r="660">
          <cell r="C660" t="str">
            <v>237807</v>
          </cell>
          <cell r="D660" t="str">
            <v>IntAcc 4.27% FMB 12-1-2044</v>
          </cell>
          <cell r="E660">
            <v>-213500</v>
          </cell>
          <cell r="F660" t="str">
            <v>237</v>
          </cell>
          <cell r="G660">
            <v>43100</v>
          </cell>
        </row>
        <row r="661">
          <cell r="C661" t="str">
            <v>237808</v>
          </cell>
          <cell r="D661" t="str">
            <v>IntAcc 3.59% FMB 8-20-2030</v>
          </cell>
          <cell r="E661">
            <v>-783816.67</v>
          </cell>
          <cell r="F661" t="str">
            <v>237</v>
          </cell>
          <cell r="G661">
            <v>43100</v>
          </cell>
        </row>
        <row r="662">
          <cell r="C662" t="str">
            <v>237900</v>
          </cell>
          <cell r="D662" t="str">
            <v>Int Accr-8 1/2% Subord Debntur</v>
          </cell>
          <cell r="E662">
            <v>0</v>
          </cell>
          <cell r="F662" t="str">
            <v>237</v>
          </cell>
          <cell r="G662">
            <v>43100</v>
          </cell>
        </row>
        <row r="663">
          <cell r="C663" t="str">
            <v>238100</v>
          </cell>
          <cell r="D663" t="str">
            <v>Dividends Declared-Common-Liab</v>
          </cell>
          <cell r="E663">
            <v>0</v>
          </cell>
          <cell r="F663" t="str">
            <v>238</v>
          </cell>
          <cell r="G663">
            <v>43100</v>
          </cell>
        </row>
        <row r="664">
          <cell r="C664" t="str">
            <v>238210</v>
          </cell>
          <cell r="D664" t="str">
            <v>Div Declared-Pref 5% Cumul</v>
          </cell>
          <cell r="E664">
            <v>0</v>
          </cell>
          <cell r="F664" t="str">
            <v>238</v>
          </cell>
          <cell r="G664">
            <v>43100</v>
          </cell>
        </row>
        <row r="665">
          <cell r="C665" t="str">
            <v>238220</v>
          </cell>
          <cell r="D665" t="str">
            <v>Div Declared-Prf 4 3/4% Cumul</v>
          </cell>
          <cell r="E665">
            <v>0</v>
          </cell>
          <cell r="F665" t="str">
            <v>238</v>
          </cell>
          <cell r="G665">
            <v>43100</v>
          </cell>
        </row>
        <row r="666">
          <cell r="C666" t="str">
            <v>238250</v>
          </cell>
          <cell r="D666" t="str">
            <v>Div Declared-Pref 8 1/8% Cumu</v>
          </cell>
          <cell r="E666">
            <v>0</v>
          </cell>
          <cell r="F666" t="str">
            <v>238</v>
          </cell>
          <cell r="G666">
            <v>43100</v>
          </cell>
        </row>
        <row r="667">
          <cell r="C667" t="str">
            <v>238900</v>
          </cell>
          <cell r="D667" t="str">
            <v>Div Decl-8 1/2% Trust Prf Stk</v>
          </cell>
          <cell r="E667">
            <v>0</v>
          </cell>
          <cell r="F667" t="str">
            <v>238</v>
          </cell>
          <cell r="G667">
            <v>43100</v>
          </cell>
        </row>
        <row r="668">
          <cell r="C668" t="str">
            <v>241100</v>
          </cell>
          <cell r="D668" t="str">
            <v>Fed Income Taxes Withheld</v>
          </cell>
          <cell r="E668">
            <v>-4344.84</v>
          </cell>
          <cell r="F668" t="str">
            <v>241</v>
          </cell>
          <cell r="G668">
            <v>43100</v>
          </cell>
        </row>
        <row r="669">
          <cell r="C669" t="str">
            <v>241310</v>
          </cell>
          <cell r="D669" t="str">
            <v>State Sls Tax Collections-Ark</v>
          </cell>
          <cell r="E669">
            <v>-16958.53</v>
          </cell>
          <cell r="F669" t="str">
            <v>241</v>
          </cell>
          <cell r="G669">
            <v>43100</v>
          </cell>
        </row>
        <row r="670">
          <cell r="C670" t="str">
            <v>241320</v>
          </cell>
          <cell r="D670" t="str">
            <v>State Sls Tax Collections-Kans</v>
          </cell>
          <cell r="E670">
            <v>-44243.51</v>
          </cell>
          <cell r="F670" t="str">
            <v>241</v>
          </cell>
          <cell r="G670">
            <v>43100</v>
          </cell>
        </row>
        <row r="671">
          <cell r="C671" t="str">
            <v>241330</v>
          </cell>
          <cell r="D671" t="str">
            <v>State Sls Tax Collections-Mo</v>
          </cell>
          <cell r="E671">
            <v>-636211.59</v>
          </cell>
          <cell r="F671" t="str">
            <v>241</v>
          </cell>
          <cell r="G671">
            <v>43100</v>
          </cell>
        </row>
        <row r="672">
          <cell r="C672" t="str">
            <v>241335</v>
          </cell>
          <cell r="D672" t="str">
            <v>State Sls Tax Collect-Mo Gas</v>
          </cell>
          <cell r="E672">
            <v>0</v>
          </cell>
          <cell r="F672" t="str">
            <v>241</v>
          </cell>
          <cell r="G672">
            <v>43100</v>
          </cell>
        </row>
        <row r="673">
          <cell r="C673" t="str">
            <v>241339</v>
          </cell>
          <cell r="D673" t="str">
            <v>St Sls Tx-Collectns Nonutility</v>
          </cell>
          <cell r="E673">
            <v>-3530.46</v>
          </cell>
          <cell r="F673" t="str">
            <v>241</v>
          </cell>
          <cell r="G673">
            <v>43100</v>
          </cell>
        </row>
        <row r="674">
          <cell r="C674" t="str">
            <v>241340</v>
          </cell>
          <cell r="D674" t="str">
            <v>State Sls Tax Collections-Okla</v>
          </cell>
          <cell r="E674">
            <v>-14294.15</v>
          </cell>
          <cell r="F674" t="str">
            <v>241</v>
          </cell>
          <cell r="G674">
            <v>43100</v>
          </cell>
        </row>
        <row r="675">
          <cell r="C675" t="str">
            <v>241400</v>
          </cell>
          <cell r="D675" t="str">
            <v>Fed Old Age Bene Tax Withheld</v>
          </cell>
          <cell r="E675">
            <v>-576.37</v>
          </cell>
          <cell r="F675" t="str">
            <v>241</v>
          </cell>
          <cell r="G675">
            <v>43100</v>
          </cell>
        </row>
        <row r="676">
          <cell r="C676" t="str">
            <v>241510</v>
          </cell>
          <cell r="D676" t="str">
            <v>State Income Taxes Withheld-Ar</v>
          </cell>
          <cell r="E676">
            <v>-1</v>
          </cell>
          <cell r="F676" t="str">
            <v>241</v>
          </cell>
          <cell r="G676">
            <v>43100</v>
          </cell>
        </row>
        <row r="677">
          <cell r="C677" t="str">
            <v>241520</v>
          </cell>
          <cell r="D677" t="str">
            <v>State Income Taxes Withheld-Ks</v>
          </cell>
          <cell r="E677">
            <v>0</v>
          </cell>
          <cell r="F677" t="str">
            <v>241</v>
          </cell>
          <cell r="G677">
            <v>43100</v>
          </cell>
        </row>
        <row r="678">
          <cell r="C678" t="str">
            <v>241530</v>
          </cell>
          <cell r="D678" t="str">
            <v>State Income Taxes Withheld-Mo</v>
          </cell>
          <cell r="E678">
            <v>-2677</v>
          </cell>
          <cell r="F678" t="str">
            <v>241</v>
          </cell>
          <cell r="G678">
            <v>43100</v>
          </cell>
        </row>
        <row r="679">
          <cell r="C679" t="str">
            <v>241540</v>
          </cell>
          <cell r="D679" t="str">
            <v>State Income Taxes Withheld-Ok</v>
          </cell>
          <cell r="E679">
            <v>0</v>
          </cell>
          <cell r="F679" t="str">
            <v>241</v>
          </cell>
          <cell r="G679">
            <v>43100</v>
          </cell>
        </row>
        <row r="680">
          <cell r="C680" t="str">
            <v>242032</v>
          </cell>
          <cell r="D680" t="str">
            <v>Experimental Low Income Progrm</v>
          </cell>
          <cell r="E680">
            <v>0</v>
          </cell>
          <cell r="F680" t="str">
            <v>242</v>
          </cell>
          <cell r="G680">
            <v>43100</v>
          </cell>
        </row>
        <row r="681">
          <cell r="C681" t="str">
            <v>242036</v>
          </cell>
          <cell r="D681" t="str">
            <v>Liab Comm Enrgy Efficny Audits</v>
          </cell>
          <cell r="E681">
            <v>0</v>
          </cell>
          <cell r="F681" t="str">
            <v>242</v>
          </cell>
          <cell r="G681">
            <v>43100</v>
          </cell>
        </row>
        <row r="682">
          <cell r="C682" t="str">
            <v>242037</v>
          </cell>
          <cell r="D682" t="str">
            <v>Wind Assessment Liability</v>
          </cell>
          <cell r="E682">
            <v>0</v>
          </cell>
          <cell r="F682" t="str">
            <v>242</v>
          </cell>
          <cell r="G682">
            <v>43100</v>
          </cell>
        </row>
        <row r="683">
          <cell r="C683" t="str">
            <v>242100</v>
          </cell>
          <cell r="D683" t="str">
            <v>Salaries &amp; Wages Payable</v>
          </cell>
          <cell r="E683">
            <v>-1556604.63</v>
          </cell>
          <cell r="F683" t="str">
            <v>242</v>
          </cell>
          <cell r="G683">
            <v>43100</v>
          </cell>
        </row>
        <row r="684">
          <cell r="C684" t="str">
            <v>242110</v>
          </cell>
          <cell r="D684" t="str">
            <v>Employee Garnishments</v>
          </cell>
          <cell r="E684">
            <v>-0.03</v>
          </cell>
          <cell r="F684" t="str">
            <v>242</v>
          </cell>
          <cell r="G684">
            <v>43100</v>
          </cell>
        </row>
        <row r="685">
          <cell r="C685" t="str">
            <v>242111</v>
          </cell>
          <cell r="D685" t="str">
            <v>Employee Assistance Fund</v>
          </cell>
          <cell r="E685">
            <v>-321</v>
          </cell>
          <cell r="F685" t="str">
            <v>242</v>
          </cell>
          <cell r="G685">
            <v>43100</v>
          </cell>
        </row>
        <row r="686">
          <cell r="C686" t="str">
            <v>242120</v>
          </cell>
          <cell r="D686" t="str">
            <v>Management Incentive Plan</v>
          </cell>
          <cell r="E686">
            <v>0</v>
          </cell>
          <cell r="F686" t="str">
            <v>242</v>
          </cell>
          <cell r="G686">
            <v>43100</v>
          </cell>
        </row>
        <row r="687">
          <cell r="C687" t="str">
            <v>242121</v>
          </cell>
          <cell r="D687" t="str">
            <v>Mgmt Incent Current-Stock Opts</v>
          </cell>
          <cell r="E687">
            <v>0</v>
          </cell>
          <cell r="F687" t="str">
            <v>242</v>
          </cell>
          <cell r="G687">
            <v>43100</v>
          </cell>
        </row>
        <row r="688">
          <cell r="C688" t="str">
            <v>242122</v>
          </cell>
          <cell r="D688" t="str">
            <v>Mgmt Incent Cur-Perform Shares</v>
          </cell>
          <cell r="E688">
            <v>0</v>
          </cell>
          <cell r="F688" t="str">
            <v>242</v>
          </cell>
          <cell r="G688">
            <v>43100</v>
          </cell>
        </row>
        <row r="689">
          <cell r="C689" t="str">
            <v>242123</v>
          </cell>
          <cell r="D689" t="str">
            <v>Mgmt Incent Current-Div Equiv</v>
          </cell>
          <cell r="E689">
            <v>0</v>
          </cell>
          <cell r="F689" t="str">
            <v>242</v>
          </cell>
          <cell r="G689">
            <v>43100</v>
          </cell>
        </row>
        <row r="690">
          <cell r="C690" t="str">
            <v>242124</v>
          </cell>
          <cell r="D690" t="str">
            <v>Mgmt Incent Cur-TVsted Rst Stk</v>
          </cell>
          <cell r="E690">
            <v>0</v>
          </cell>
          <cell r="F690" t="str">
            <v>242</v>
          </cell>
          <cell r="G690">
            <v>43100</v>
          </cell>
        </row>
        <row r="691">
          <cell r="C691" t="str">
            <v>242130</v>
          </cell>
          <cell r="D691" t="str">
            <v>Employee Incentive Plan</v>
          </cell>
          <cell r="E691">
            <v>-1682970.49</v>
          </cell>
          <cell r="F691" t="str">
            <v>242</v>
          </cell>
          <cell r="G691">
            <v>43100</v>
          </cell>
        </row>
        <row r="692">
          <cell r="C692" t="str">
            <v>242201</v>
          </cell>
          <cell r="D692" t="str">
            <v>Dental Plan Liability</v>
          </cell>
          <cell r="E692">
            <v>257.83999999999997</v>
          </cell>
          <cell r="F692" t="str">
            <v>242</v>
          </cell>
          <cell r="G692">
            <v>43100</v>
          </cell>
        </row>
        <row r="693">
          <cell r="C693" t="str">
            <v>242202</v>
          </cell>
          <cell r="D693" t="str">
            <v>Vision Plan Liability</v>
          </cell>
          <cell r="E693">
            <v>-37.4</v>
          </cell>
          <cell r="F693" t="str">
            <v>242</v>
          </cell>
          <cell r="G693">
            <v>43100</v>
          </cell>
        </row>
        <row r="694">
          <cell r="C694" t="str">
            <v>242203</v>
          </cell>
          <cell r="D694" t="str">
            <v>EDG Long-Term Disability Liab</v>
          </cell>
          <cell r="E694">
            <v>0</v>
          </cell>
          <cell r="F694" t="str">
            <v>242</v>
          </cell>
          <cell r="G694">
            <v>43100</v>
          </cell>
        </row>
        <row r="695">
          <cell r="C695" t="str">
            <v>242220</v>
          </cell>
          <cell r="D695" t="str">
            <v>Employee Group Life Ins Deduct</v>
          </cell>
          <cell r="E695">
            <v>15921.44</v>
          </cell>
          <cell r="F695" t="str">
            <v>242</v>
          </cell>
          <cell r="G695">
            <v>43100</v>
          </cell>
        </row>
        <row r="696">
          <cell r="C696" t="str">
            <v>242230</v>
          </cell>
          <cell r="D696" t="str">
            <v>Employee Group Ad&amp;D Ins Deduct</v>
          </cell>
          <cell r="E696">
            <v>2304.27</v>
          </cell>
          <cell r="F696" t="str">
            <v>242</v>
          </cell>
          <cell r="G696">
            <v>43100</v>
          </cell>
        </row>
        <row r="697">
          <cell r="C697" t="str">
            <v>242240</v>
          </cell>
          <cell r="D697" t="str">
            <v>Empl Group Healthcare Prem Ded</v>
          </cell>
          <cell r="E697">
            <v>-190205.89</v>
          </cell>
          <cell r="F697" t="str">
            <v>242</v>
          </cell>
          <cell r="G697">
            <v>43100</v>
          </cell>
        </row>
        <row r="698">
          <cell r="C698" t="str">
            <v>242245</v>
          </cell>
          <cell r="D698" t="str">
            <v>Flex Benefit Liability</v>
          </cell>
          <cell r="E698">
            <v>-91674.53</v>
          </cell>
          <cell r="F698" t="str">
            <v>242</v>
          </cell>
          <cell r="G698">
            <v>43100</v>
          </cell>
        </row>
        <row r="699">
          <cell r="C699" t="str">
            <v>242250</v>
          </cell>
          <cell r="D699" t="str">
            <v>Empl Med &amp; Dental Ded-Flex Pln</v>
          </cell>
          <cell r="E699">
            <v>-11.54</v>
          </cell>
          <cell r="F699" t="str">
            <v>242</v>
          </cell>
          <cell r="G699">
            <v>43100</v>
          </cell>
        </row>
        <row r="700">
          <cell r="C700" t="str">
            <v>242260</v>
          </cell>
          <cell r="D700" t="str">
            <v>Empl Depend Care Ded-Flex Plan</v>
          </cell>
          <cell r="E700">
            <v>0</v>
          </cell>
          <cell r="F700" t="str">
            <v>242</v>
          </cell>
          <cell r="G700">
            <v>43100</v>
          </cell>
        </row>
        <row r="701">
          <cell r="C701" t="str">
            <v>242300</v>
          </cell>
          <cell r="D701" t="str">
            <v>Empl Savings Bond Deductions</v>
          </cell>
          <cell r="E701">
            <v>0</v>
          </cell>
          <cell r="F701" t="str">
            <v>242</v>
          </cell>
          <cell r="G701">
            <v>43100</v>
          </cell>
        </row>
        <row r="702">
          <cell r="C702" t="str">
            <v>242400</v>
          </cell>
          <cell r="D702" t="str">
            <v>Employee 401K Deductions</v>
          </cell>
          <cell r="E702">
            <v>0</v>
          </cell>
          <cell r="F702" t="str">
            <v>242</v>
          </cell>
          <cell r="G702">
            <v>43100</v>
          </cell>
        </row>
        <row r="703">
          <cell r="C703" t="str">
            <v>242410</v>
          </cell>
          <cell r="D703" t="str">
            <v>401K Loan Repayment</v>
          </cell>
          <cell r="E703">
            <v>0</v>
          </cell>
          <cell r="F703" t="str">
            <v>242</v>
          </cell>
          <cell r="G703">
            <v>43100</v>
          </cell>
        </row>
        <row r="704">
          <cell r="C704" t="str">
            <v>242500</v>
          </cell>
          <cell r="D704" t="str">
            <v>Misc Other Current Liabilities</v>
          </cell>
          <cell r="E704">
            <v>-6876.16</v>
          </cell>
          <cell r="F704" t="str">
            <v>242</v>
          </cell>
          <cell r="G704">
            <v>43100</v>
          </cell>
        </row>
        <row r="705">
          <cell r="C705" t="str">
            <v>242501</v>
          </cell>
          <cell r="D705" t="str">
            <v>Cur Liab Directors Def Comp</v>
          </cell>
          <cell r="E705">
            <v>0</v>
          </cell>
          <cell r="F705" t="str">
            <v>242</v>
          </cell>
          <cell r="G705">
            <v>43100</v>
          </cell>
        </row>
        <row r="706">
          <cell r="C706" t="str">
            <v>242511</v>
          </cell>
          <cell r="D706" t="str">
            <v>CurLiab Direct Def Comp KAllen</v>
          </cell>
          <cell r="E706">
            <v>-105111.49</v>
          </cell>
          <cell r="F706" t="str">
            <v>242</v>
          </cell>
          <cell r="G706">
            <v>43100</v>
          </cell>
        </row>
        <row r="707">
          <cell r="C707" t="str">
            <v>242512</v>
          </cell>
          <cell r="D707" t="str">
            <v>CurLiab Dir Def Comp RHartley</v>
          </cell>
          <cell r="E707">
            <v>0</v>
          </cell>
          <cell r="F707" t="str">
            <v>242</v>
          </cell>
          <cell r="G707">
            <v>43100</v>
          </cell>
        </row>
        <row r="708">
          <cell r="C708" t="str">
            <v>242513</v>
          </cell>
          <cell r="D708" t="str">
            <v>CurLiab Dir Def Comp RLaney</v>
          </cell>
          <cell r="E708">
            <v>-80419.199999999997</v>
          </cell>
          <cell r="F708" t="str">
            <v>242</v>
          </cell>
          <cell r="G708">
            <v>43100</v>
          </cell>
        </row>
        <row r="709">
          <cell r="C709" t="str">
            <v>242514</v>
          </cell>
          <cell r="D709" t="str">
            <v>CurLiab Direct Def Comp BLind</v>
          </cell>
          <cell r="E709">
            <v>-136916.79999999999</v>
          </cell>
          <cell r="F709" t="str">
            <v>242</v>
          </cell>
          <cell r="G709">
            <v>43100</v>
          </cell>
        </row>
        <row r="710">
          <cell r="C710" t="str">
            <v>242515</v>
          </cell>
          <cell r="D710" t="str">
            <v>CurLiab Dir Def Comp TMueller</v>
          </cell>
          <cell r="E710">
            <v>-163819.18</v>
          </cell>
          <cell r="F710" t="str">
            <v>242</v>
          </cell>
          <cell r="G710">
            <v>43100</v>
          </cell>
        </row>
        <row r="711">
          <cell r="C711" t="str">
            <v>242516</v>
          </cell>
          <cell r="D711" t="str">
            <v>CurLiab Dir Def Comp TOlmacher</v>
          </cell>
          <cell r="E711">
            <v>-66185.91</v>
          </cell>
          <cell r="F711" t="str">
            <v>242</v>
          </cell>
          <cell r="G711">
            <v>43100</v>
          </cell>
        </row>
        <row r="712">
          <cell r="C712" t="str">
            <v>242517</v>
          </cell>
          <cell r="D712" t="str">
            <v>CurLiab Dir Def Comp PPortney</v>
          </cell>
          <cell r="E712">
            <v>0</v>
          </cell>
          <cell r="F712" t="str">
            <v>242</v>
          </cell>
          <cell r="G712">
            <v>43100</v>
          </cell>
        </row>
        <row r="713">
          <cell r="C713" t="str">
            <v>242518</v>
          </cell>
          <cell r="D713" t="str">
            <v>CurLiab Dir Def Comp HSchmidt</v>
          </cell>
          <cell r="E713">
            <v>0</v>
          </cell>
          <cell r="F713" t="str">
            <v>242</v>
          </cell>
          <cell r="G713">
            <v>43100</v>
          </cell>
        </row>
        <row r="714">
          <cell r="C714" t="str">
            <v>242519</v>
          </cell>
          <cell r="D714" t="str">
            <v>CurLiab Dir Def Comp JSullivan</v>
          </cell>
          <cell r="E714">
            <v>0</v>
          </cell>
          <cell r="F714" t="str">
            <v>242</v>
          </cell>
          <cell r="G714">
            <v>43100</v>
          </cell>
        </row>
        <row r="715">
          <cell r="C715" t="str">
            <v>242520</v>
          </cell>
          <cell r="D715" t="str">
            <v>Adv Pmts from Off-System Cust</v>
          </cell>
          <cell r="E715">
            <v>0</v>
          </cell>
          <cell r="F715" t="str">
            <v>242</v>
          </cell>
          <cell r="G715">
            <v>43100</v>
          </cell>
        </row>
        <row r="716">
          <cell r="C716" t="str">
            <v>242600</v>
          </cell>
          <cell r="D716" t="str">
            <v>Individual Retirement Act</v>
          </cell>
          <cell r="E716">
            <v>0</v>
          </cell>
          <cell r="F716" t="str">
            <v>242</v>
          </cell>
          <cell r="G716">
            <v>43100</v>
          </cell>
        </row>
        <row r="717">
          <cell r="C717" t="str">
            <v>242650</v>
          </cell>
          <cell r="D717" t="str">
            <v>OPEB Key Empl Cur Liab</v>
          </cell>
          <cell r="E717">
            <v>0</v>
          </cell>
          <cell r="F717" t="str">
            <v>242</v>
          </cell>
          <cell r="G717">
            <v>43100</v>
          </cell>
        </row>
        <row r="718">
          <cell r="C718" t="str">
            <v>242651</v>
          </cell>
          <cell r="D718" t="str">
            <v>SERP Current Liability</v>
          </cell>
          <cell r="E718">
            <v>-49162.01</v>
          </cell>
          <cell r="F718" t="str">
            <v>242</v>
          </cell>
          <cell r="G718">
            <v>43100</v>
          </cell>
        </row>
        <row r="719">
          <cell r="C719" t="str">
            <v>242652</v>
          </cell>
          <cell r="D719" t="str">
            <v>OPEB Key Employee Pymt &amp; Other</v>
          </cell>
          <cell r="E719">
            <v>-0.06</v>
          </cell>
          <cell r="F719" t="str">
            <v>242</v>
          </cell>
          <cell r="G719">
            <v>43100</v>
          </cell>
        </row>
        <row r="720">
          <cell r="C720" t="str">
            <v>242653</v>
          </cell>
          <cell r="D720" t="str">
            <v>Post Employmt-SRT Current Liab</v>
          </cell>
          <cell r="E720">
            <v>-229638</v>
          </cell>
          <cell r="F720" t="str">
            <v>242</v>
          </cell>
          <cell r="G720">
            <v>43100</v>
          </cell>
        </row>
        <row r="721">
          <cell r="C721" t="str">
            <v>242654</v>
          </cell>
          <cell r="D721" t="str">
            <v>Current Severance Payable</v>
          </cell>
          <cell r="E721">
            <v>-2521392.96</v>
          </cell>
          <cell r="F721" t="str">
            <v>242</v>
          </cell>
          <cell r="G721">
            <v>43100</v>
          </cell>
        </row>
        <row r="722">
          <cell r="C722" t="str">
            <v>242700</v>
          </cell>
          <cell r="D722" t="str">
            <v>Bank Overdrafts</v>
          </cell>
          <cell r="E722">
            <v>-22523585.670000002</v>
          </cell>
          <cell r="F722" t="str">
            <v>242</v>
          </cell>
          <cell r="G722">
            <v>43100</v>
          </cell>
        </row>
        <row r="723">
          <cell r="C723" t="str">
            <v>243000</v>
          </cell>
          <cell r="D723" t="str">
            <v>Oblig Under Cap Lease-Current</v>
          </cell>
          <cell r="E723">
            <v>-369090.08</v>
          </cell>
          <cell r="F723" t="str">
            <v>243</v>
          </cell>
          <cell r="G723">
            <v>43100</v>
          </cell>
        </row>
        <row r="724">
          <cell r="C724" t="str">
            <v>244200</v>
          </cell>
          <cell r="D724" t="str">
            <v>Deriv Inst Liab-FAC Current</v>
          </cell>
          <cell r="E724">
            <v>-1397320</v>
          </cell>
          <cell r="F724" t="str">
            <v>244</v>
          </cell>
          <cell r="G724">
            <v>43100</v>
          </cell>
        </row>
        <row r="725">
          <cell r="C725" t="str">
            <v>244600</v>
          </cell>
          <cell r="D725" t="str">
            <v>Deriv Inst Liab-FAC NonCurrent</v>
          </cell>
          <cell r="E725">
            <v>-637850</v>
          </cell>
          <cell r="F725" t="str">
            <v>244</v>
          </cell>
          <cell r="G725">
            <v>43100</v>
          </cell>
        </row>
        <row r="726">
          <cell r="C726" t="str">
            <v>252100</v>
          </cell>
          <cell r="D726" t="str">
            <v>Cust Advances For Const-Elect</v>
          </cell>
          <cell r="E726">
            <v>-642656.62</v>
          </cell>
          <cell r="F726" t="str">
            <v>252</v>
          </cell>
          <cell r="G726">
            <v>43100</v>
          </cell>
        </row>
        <row r="727">
          <cell r="C727" t="str">
            <v>252110</v>
          </cell>
          <cell r="D727" t="str">
            <v>Cash Adv for Subdiv Const Elec</v>
          </cell>
          <cell r="E727">
            <v>-2137438.14</v>
          </cell>
          <cell r="F727" t="str">
            <v>252</v>
          </cell>
          <cell r="G727">
            <v>43100</v>
          </cell>
        </row>
        <row r="728">
          <cell r="C728" t="str">
            <v>252200</v>
          </cell>
          <cell r="D728" t="str">
            <v>Cust Advances For Const-Water</v>
          </cell>
          <cell r="E728">
            <v>-130893</v>
          </cell>
          <cell r="F728" t="str">
            <v>252</v>
          </cell>
          <cell r="G728">
            <v>43100</v>
          </cell>
        </row>
        <row r="729">
          <cell r="C729" t="str">
            <v>253001</v>
          </cell>
          <cell r="D729" t="str">
            <v>Ozark Beach Lost Gen-DOE Pmt</v>
          </cell>
          <cell r="E729">
            <v>0</v>
          </cell>
          <cell r="F729" t="str">
            <v>253</v>
          </cell>
          <cell r="G729">
            <v>43100</v>
          </cell>
        </row>
        <row r="730">
          <cell r="C730" t="str">
            <v>253002</v>
          </cell>
          <cell r="D730" t="str">
            <v>Def Cr PlumPt Transmission Cr</v>
          </cell>
          <cell r="E730">
            <v>-845911.84</v>
          </cell>
          <cell r="F730" t="str">
            <v>253</v>
          </cell>
          <cell r="G730">
            <v>43100</v>
          </cell>
        </row>
        <row r="731">
          <cell r="C731" t="str">
            <v>253007</v>
          </cell>
          <cell r="D731" t="str">
            <v>Deferred Pole Attach Revenue</v>
          </cell>
          <cell r="E731">
            <v>0</v>
          </cell>
          <cell r="F731" t="str">
            <v>253</v>
          </cell>
          <cell r="G731">
            <v>43100</v>
          </cell>
        </row>
        <row r="732">
          <cell r="C732" t="str">
            <v>253008</v>
          </cell>
          <cell r="D732" t="str">
            <v>Deferred Revenue-Land Lease</v>
          </cell>
          <cell r="E732">
            <v>-18208.18</v>
          </cell>
          <cell r="F732" t="str">
            <v>253</v>
          </cell>
          <cell r="G732">
            <v>43100</v>
          </cell>
        </row>
        <row r="733">
          <cell r="C733" t="str">
            <v>253014</v>
          </cell>
          <cell r="D733" t="str">
            <v>Def Cr Commun Action Agencies</v>
          </cell>
          <cell r="E733">
            <v>-1500000</v>
          </cell>
          <cell r="F733" t="str">
            <v>253</v>
          </cell>
          <cell r="G733">
            <v>43100</v>
          </cell>
        </row>
        <row r="734">
          <cell r="C734" t="str">
            <v>253100</v>
          </cell>
          <cell r="D734" t="str">
            <v>Contractor 2-Way Radio Deposit</v>
          </cell>
          <cell r="E734">
            <v>0</v>
          </cell>
          <cell r="F734" t="str">
            <v>253</v>
          </cell>
          <cell r="G734">
            <v>43100</v>
          </cell>
        </row>
        <row r="735">
          <cell r="C735" t="str">
            <v>253185</v>
          </cell>
          <cell r="D735" t="str">
            <v>Other Deferred Credits-SLCC</v>
          </cell>
          <cell r="E735">
            <v>0</v>
          </cell>
          <cell r="F735" t="str">
            <v>253</v>
          </cell>
          <cell r="G735">
            <v>43100</v>
          </cell>
        </row>
        <row r="736">
          <cell r="C736" t="str">
            <v>253200</v>
          </cell>
          <cell r="D736" t="str">
            <v>Ot Def Credits-Unpresented Ck</v>
          </cell>
          <cell r="E736">
            <v>-145768.43</v>
          </cell>
          <cell r="F736" t="str">
            <v>253</v>
          </cell>
          <cell r="G736">
            <v>43100</v>
          </cell>
        </row>
        <row r="737">
          <cell r="C737" t="str">
            <v>253400</v>
          </cell>
          <cell r="D737" t="str">
            <v>Ot Def Cr-Directors Def Comps</v>
          </cell>
          <cell r="E737">
            <v>0</v>
          </cell>
          <cell r="F737" t="str">
            <v>253</v>
          </cell>
          <cell r="G737">
            <v>43100</v>
          </cell>
        </row>
        <row r="738">
          <cell r="C738" t="str">
            <v>253500</v>
          </cell>
          <cell r="D738" t="str">
            <v>Mgmt Incen Pln-Restr Stk Award</v>
          </cell>
          <cell r="E738">
            <v>0</v>
          </cell>
          <cell r="F738" t="str">
            <v>253</v>
          </cell>
          <cell r="G738">
            <v>43100</v>
          </cell>
        </row>
        <row r="739">
          <cell r="C739" t="str">
            <v>253511</v>
          </cell>
          <cell r="D739" t="str">
            <v>DefLiab Direct Def Comp KAllen</v>
          </cell>
          <cell r="E739">
            <v>-426918.05</v>
          </cell>
          <cell r="F739" t="str">
            <v>253</v>
          </cell>
          <cell r="G739">
            <v>43100</v>
          </cell>
        </row>
        <row r="740">
          <cell r="C740" t="str">
            <v>253513</v>
          </cell>
          <cell r="D740" t="str">
            <v>DefLiab Direct Def Comp RLaney</v>
          </cell>
          <cell r="E740">
            <v>-168972.16</v>
          </cell>
          <cell r="F740" t="str">
            <v>253</v>
          </cell>
          <cell r="G740">
            <v>43100</v>
          </cell>
        </row>
        <row r="741">
          <cell r="C741" t="str">
            <v>253514</v>
          </cell>
          <cell r="D741" t="str">
            <v>DefLiab Direct Def Comp BLind</v>
          </cell>
          <cell r="E741">
            <v>-436510.05</v>
          </cell>
          <cell r="F741" t="str">
            <v>253</v>
          </cell>
          <cell r="G741">
            <v>43100</v>
          </cell>
        </row>
        <row r="742">
          <cell r="C742" t="str">
            <v>253515</v>
          </cell>
          <cell r="D742" t="str">
            <v>DefLiab Dir Def Comp TMueller</v>
          </cell>
          <cell r="E742">
            <v>-373278.78</v>
          </cell>
          <cell r="F742" t="str">
            <v>253</v>
          </cell>
          <cell r="G742">
            <v>43100</v>
          </cell>
        </row>
        <row r="743">
          <cell r="C743" t="str">
            <v>253516</v>
          </cell>
          <cell r="D743" t="str">
            <v>DefLiab Dir Def Comp TOlmacher</v>
          </cell>
          <cell r="E743">
            <v>-438482.11</v>
          </cell>
          <cell r="F743" t="str">
            <v>253</v>
          </cell>
          <cell r="G743">
            <v>43100</v>
          </cell>
        </row>
        <row r="744">
          <cell r="C744" t="str">
            <v>253551</v>
          </cell>
          <cell r="D744" t="str">
            <v>Mgmt Incent-Stock Options</v>
          </cell>
          <cell r="E744">
            <v>0</v>
          </cell>
          <cell r="F744" t="str">
            <v>253</v>
          </cell>
          <cell r="G744">
            <v>43100</v>
          </cell>
        </row>
        <row r="745">
          <cell r="C745" t="str">
            <v>253552</v>
          </cell>
          <cell r="D745" t="str">
            <v>Mgmt Incent-Performance Shares</v>
          </cell>
          <cell r="E745">
            <v>0</v>
          </cell>
          <cell r="F745" t="str">
            <v>253</v>
          </cell>
          <cell r="G745">
            <v>43100</v>
          </cell>
        </row>
        <row r="746">
          <cell r="C746" t="str">
            <v>253554</v>
          </cell>
          <cell r="D746" t="str">
            <v>Mgmt Incent-Restricted Stock</v>
          </cell>
          <cell r="E746">
            <v>0</v>
          </cell>
          <cell r="F746" t="str">
            <v>253</v>
          </cell>
          <cell r="G746">
            <v>43100</v>
          </cell>
        </row>
        <row r="747">
          <cell r="C747" t="str">
            <v>253600</v>
          </cell>
          <cell r="D747" t="str">
            <v>Directors' Stk Incentive Plan</v>
          </cell>
          <cell r="E747">
            <v>0</v>
          </cell>
          <cell r="F747" t="str">
            <v>253</v>
          </cell>
          <cell r="G747">
            <v>43100</v>
          </cell>
        </row>
        <row r="748">
          <cell r="C748" t="str">
            <v>253909</v>
          </cell>
          <cell r="D748" t="str">
            <v>Pensions - FAS 87 - SERP</v>
          </cell>
          <cell r="E748">
            <v>0</v>
          </cell>
          <cell r="F748" t="str">
            <v>253</v>
          </cell>
          <cell r="G748">
            <v>43100</v>
          </cell>
        </row>
        <row r="749">
          <cell r="C749" t="str">
            <v>253920</v>
          </cell>
          <cell r="D749" t="str">
            <v>Nonutility Service Agreement</v>
          </cell>
          <cell r="E749">
            <v>0</v>
          </cell>
          <cell r="F749" t="str">
            <v>253</v>
          </cell>
          <cell r="G749">
            <v>43100</v>
          </cell>
        </row>
        <row r="750">
          <cell r="C750" t="str">
            <v>253930</v>
          </cell>
          <cell r="D750" t="str">
            <v>Other Def Cr - Serverance</v>
          </cell>
          <cell r="E750">
            <v>-1672582.6</v>
          </cell>
          <cell r="F750" t="str">
            <v>253</v>
          </cell>
          <cell r="G750">
            <v>43100</v>
          </cell>
        </row>
        <row r="751">
          <cell r="C751" t="str">
            <v>253943</v>
          </cell>
          <cell r="D751" t="str">
            <v>Plum Point Lease Obligation</v>
          </cell>
          <cell r="E751">
            <v>-55673510.840000004</v>
          </cell>
          <cell r="F751" t="str">
            <v>253</v>
          </cell>
          <cell r="G751">
            <v>43100</v>
          </cell>
        </row>
        <row r="752">
          <cell r="C752" t="str">
            <v>253990</v>
          </cell>
          <cell r="D752" t="str">
            <v>NonCurrent Loss-FV-Derivatives</v>
          </cell>
          <cell r="E752">
            <v>0</v>
          </cell>
          <cell r="F752" t="str">
            <v>253</v>
          </cell>
          <cell r="G752">
            <v>43100</v>
          </cell>
        </row>
        <row r="753">
          <cell r="C753" t="str">
            <v>254002</v>
          </cell>
          <cell r="D753" t="str">
            <v>Reg Liab Reclass - Current</v>
          </cell>
          <cell r="E753">
            <v>-3064063.47</v>
          </cell>
          <cell r="F753" t="str">
            <v>254</v>
          </cell>
          <cell r="G753">
            <v>43100</v>
          </cell>
        </row>
        <row r="754">
          <cell r="C754" t="str">
            <v>254100</v>
          </cell>
          <cell r="D754" t="str">
            <v>Deferred Tax Liability-Fas 109</v>
          </cell>
          <cell r="E754">
            <v>-54382818.119999997</v>
          </cell>
          <cell r="F754" t="str">
            <v>254</v>
          </cell>
          <cell r="G754">
            <v>43100</v>
          </cell>
        </row>
        <row r="755">
          <cell r="C755" t="str">
            <v>254101</v>
          </cell>
          <cell r="D755" t="str">
            <v>MO FAS87 Pension RegLiab</v>
          </cell>
          <cell r="E755">
            <v>0</v>
          </cell>
          <cell r="F755" t="str">
            <v>254</v>
          </cell>
          <cell r="G755">
            <v>43100</v>
          </cell>
        </row>
        <row r="756">
          <cell r="C756" t="str">
            <v>254102</v>
          </cell>
          <cell r="D756" t="str">
            <v>Int Swap 6.7% Sr Note 11-15-33</v>
          </cell>
          <cell r="E756">
            <v>-2691310.7</v>
          </cell>
          <cell r="F756" t="str">
            <v>254</v>
          </cell>
          <cell r="G756">
            <v>43100</v>
          </cell>
        </row>
        <row r="757">
          <cell r="C757" t="str">
            <v>254103</v>
          </cell>
          <cell r="D757" t="str">
            <v>Gain-Disposition of Emis Allow</v>
          </cell>
          <cell r="E757">
            <v>0</v>
          </cell>
          <cell r="F757" t="str">
            <v>254</v>
          </cell>
          <cell r="G757">
            <v>43100</v>
          </cell>
        </row>
        <row r="758">
          <cell r="C758" t="str">
            <v>254104</v>
          </cell>
          <cell r="D758" t="str">
            <v>Deferred KS Fuel Cost - Liab</v>
          </cell>
          <cell r="E758">
            <v>-106240.94</v>
          </cell>
          <cell r="F758" t="str">
            <v>254</v>
          </cell>
          <cell r="G758">
            <v>43100</v>
          </cell>
        </row>
        <row r="759">
          <cell r="C759" t="str">
            <v>254105</v>
          </cell>
          <cell r="D759" t="str">
            <v>KS FAS87 Pension RegLiab</v>
          </cell>
          <cell r="E759">
            <v>0</v>
          </cell>
          <cell r="F759" t="str">
            <v>254</v>
          </cell>
          <cell r="G759">
            <v>43100</v>
          </cell>
        </row>
        <row r="760">
          <cell r="C760" t="str">
            <v>254108</v>
          </cell>
          <cell r="D760" t="str">
            <v>MO FAS106 over recd amt</v>
          </cell>
          <cell r="E760">
            <v>-2461231.71</v>
          </cell>
          <cell r="F760" t="str">
            <v>254</v>
          </cell>
          <cell r="G760">
            <v>43100</v>
          </cell>
        </row>
        <row r="761">
          <cell r="C761" t="str">
            <v>254110</v>
          </cell>
          <cell r="D761" t="str">
            <v>Reg Liab - Cost of Removal</v>
          </cell>
          <cell r="E761">
            <v>-140534436.21000001</v>
          </cell>
          <cell r="F761" t="str">
            <v>254</v>
          </cell>
          <cell r="G761">
            <v>43100</v>
          </cell>
        </row>
        <row r="762">
          <cell r="C762" t="str">
            <v>254111</v>
          </cell>
          <cell r="D762" t="str">
            <v>Reg OPEB Costs Amortization</v>
          </cell>
          <cell r="E762">
            <v>-35204</v>
          </cell>
          <cell r="F762" t="str">
            <v>254</v>
          </cell>
          <cell r="G762">
            <v>43100</v>
          </cell>
        </row>
        <row r="763">
          <cell r="C763" t="str">
            <v>254113</v>
          </cell>
          <cell r="D763" t="str">
            <v>Fuel Construction Acctg Iatan2</v>
          </cell>
          <cell r="E763">
            <v>-7417800.2199999997</v>
          </cell>
          <cell r="F763" t="str">
            <v>254</v>
          </cell>
          <cell r="G763">
            <v>43100</v>
          </cell>
        </row>
        <row r="764">
          <cell r="C764" t="str">
            <v>254114</v>
          </cell>
          <cell r="D764" t="str">
            <v>Reg Liab - COR Drawdown</v>
          </cell>
          <cell r="E764">
            <v>52738017.979999997</v>
          </cell>
          <cell r="F764" t="str">
            <v>254</v>
          </cell>
          <cell r="G764">
            <v>43100</v>
          </cell>
        </row>
        <row r="765">
          <cell r="C765" t="str">
            <v>254115</v>
          </cell>
          <cell r="D765" t="str">
            <v>OK FAS106-Over Recd Amt</v>
          </cell>
          <cell r="E765">
            <v>-101550</v>
          </cell>
          <cell r="F765" t="str">
            <v>254</v>
          </cell>
          <cell r="G765">
            <v>43100</v>
          </cell>
        </row>
        <row r="766">
          <cell r="C766" t="str">
            <v>254162</v>
          </cell>
          <cell r="D766" t="str">
            <v>Deferred MO Fuel Cost - Liab</v>
          </cell>
          <cell r="E766">
            <v>0</v>
          </cell>
          <cell r="F766" t="str">
            <v>254</v>
          </cell>
          <cell r="G766">
            <v>43100</v>
          </cell>
        </row>
        <row r="767">
          <cell r="C767" t="str">
            <v>254163</v>
          </cell>
          <cell r="D767" t="str">
            <v>Recovery MO Fuel Cost - Liab</v>
          </cell>
          <cell r="E767">
            <v>0</v>
          </cell>
          <cell r="F767" t="str">
            <v>254</v>
          </cell>
          <cell r="G767">
            <v>43100</v>
          </cell>
        </row>
        <row r="768">
          <cell r="C768" t="str">
            <v>254164</v>
          </cell>
          <cell r="D768" t="str">
            <v>Reg Liab - Unrealized Deriv</v>
          </cell>
          <cell r="E768">
            <v>-48393.24</v>
          </cell>
          <cell r="F768" t="str">
            <v>254</v>
          </cell>
          <cell r="G768">
            <v>43100</v>
          </cell>
        </row>
        <row r="769">
          <cell r="C769" t="str">
            <v>254165</v>
          </cell>
          <cell r="D769" t="str">
            <v>Deferred OK Fuel Cost - Liab</v>
          </cell>
          <cell r="E769">
            <v>-13942.7</v>
          </cell>
          <cell r="F769" t="str">
            <v>254</v>
          </cell>
          <cell r="G769">
            <v>43100</v>
          </cell>
        </row>
        <row r="770">
          <cell r="C770" t="str">
            <v>254210</v>
          </cell>
          <cell r="D770" t="str">
            <v>SWPA Oz Beach – Arkansas</v>
          </cell>
          <cell r="E770">
            <v>-637377.4</v>
          </cell>
          <cell r="F770" t="str">
            <v>254</v>
          </cell>
          <cell r="G770">
            <v>43100</v>
          </cell>
        </row>
        <row r="771">
          <cell r="C771" t="str">
            <v>254220</v>
          </cell>
          <cell r="D771" t="str">
            <v>SWPA Oz Beach - Kansas</v>
          </cell>
          <cell r="E771">
            <v>-511829.54</v>
          </cell>
          <cell r="F771" t="str">
            <v>254</v>
          </cell>
          <cell r="G771">
            <v>43100</v>
          </cell>
        </row>
        <row r="772">
          <cell r="C772" t="str">
            <v>254230</v>
          </cell>
          <cell r="D772" t="str">
            <v>SWPA Oz Beach - Missouri</v>
          </cell>
          <cell r="E772">
            <v>-6227374.2300000004</v>
          </cell>
          <cell r="F772" t="str">
            <v>254</v>
          </cell>
          <cell r="G772">
            <v>43100</v>
          </cell>
        </row>
        <row r="773">
          <cell r="C773" t="str">
            <v>254240</v>
          </cell>
          <cell r="D773" t="str">
            <v>SWPA Oz Beach - Oklahoma</v>
          </cell>
          <cell r="E773">
            <v>-281859.8</v>
          </cell>
          <cell r="F773" t="str">
            <v>254</v>
          </cell>
          <cell r="G773">
            <v>43100</v>
          </cell>
        </row>
        <row r="774">
          <cell r="C774" t="str">
            <v>254250</v>
          </cell>
          <cell r="D774" t="str">
            <v>SWPA Oz Beach - FERC</v>
          </cell>
          <cell r="E774">
            <v>-1739283</v>
          </cell>
          <cell r="F774" t="str">
            <v>254</v>
          </cell>
          <cell r="G774">
            <v>43100</v>
          </cell>
        </row>
        <row r="775">
          <cell r="C775" t="str">
            <v>254380</v>
          </cell>
          <cell r="D775" t="str">
            <v>Reg Liability- TCR</v>
          </cell>
          <cell r="E775">
            <v>-6227058.1399999997</v>
          </cell>
          <cell r="F775" t="str">
            <v>254</v>
          </cell>
          <cell r="G775">
            <v>43100</v>
          </cell>
        </row>
        <row r="776">
          <cell r="C776" t="str">
            <v>254430</v>
          </cell>
          <cell r="D776" t="str">
            <v>MO Return of Excess DefTx 2017</v>
          </cell>
          <cell r="E776">
            <v>-128642277.04000001</v>
          </cell>
          <cell r="F776" t="str">
            <v>254</v>
          </cell>
          <cell r="G776">
            <v>43100</v>
          </cell>
        </row>
        <row r="777">
          <cell r="C777" t="str">
            <v>254997</v>
          </cell>
          <cell r="D777" t="str">
            <v>Reg Liab Reclass - Noncurrent</v>
          </cell>
          <cell r="E777">
            <v>3064063.47</v>
          </cell>
          <cell r="F777" t="str">
            <v>254</v>
          </cell>
          <cell r="G777">
            <v>43100</v>
          </cell>
        </row>
        <row r="778">
          <cell r="C778" t="str">
            <v>254998</v>
          </cell>
          <cell r="D778" t="str">
            <v>Recovery KS Fuel Cost - Liab</v>
          </cell>
          <cell r="E778">
            <v>-296179.27</v>
          </cell>
          <cell r="F778" t="str">
            <v>254</v>
          </cell>
          <cell r="G778">
            <v>43100</v>
          </cell>
        </row>
        <row r="779">
          <cell r="C779" t="str">
            <v>255110</v>
          </cell>
          <cell r="D779" t="str">
            <v>Accum Def Itc-Elec-3%</v>
          </cell>
          <cell r="E779">
            <v>-0.87</v>
          </cell>
          <cell r="F779" t="str">
            <v>255</v>
          </cell>
          <cell r="G779">
            <v>43100</v>
          </cell>
        </row>
        <row r="780">
          <cell r="C780" t="str">
            <v>255120</v>
          </cell>
          <cell r="D780" t="str">
            <v>Accum Def Itc-Elec-4%</v>
          </cell>
          <cell r="E780">
            <v>0</v>
          </cell>
          <cell r="F780" t="str">
            <v>255</v>
          </cell>
          <cell r="G780">
            <v>43100</v>
          </cell>
        </row>
        <row r="781">
          <cell r="C781" t="str">
            <v>255130</v>
          </cell>
          <cell r="D781" t="str">
            <v>Accum Def Itc-Elec-10%</v>
          </cell>
          <cell r="E781">
            <v>-484429.38</v>
          </cell>
          <cell r="F781" t="str">
            <v>255</v>
          </cell>
          <cell r="G781">
            <v>43100</v>
          </cell>
        </row>
        <row r="782">
          <cell r="C782" t="str">
            <v>255220</v>
          </cell>
          <cell r="D782" t="str">
            <v>Accum Def Itc-Water-4%</v>
          </cell>
          <cell r="E782">
            <v>-177.37</v>
          </cell>
          <cell r="F782" t="str">
            <v>255</v>
          </cell>
          <cell r="G782">
            <v>43100</v>
          </cell>
        </row>
        <row r="783">
          <cell r="C783" t="str">
            <v>255230</v>
          </cell>
          <cell r="D783" t="str">
            <v>Accum Def Itc-Water-10%</v>
          </cell>
          <cell r="E783">
            <v>-3929.69</v>
          </cell>
          <cell r="F783" t="str">
            <v>255</v>
          </cell>
          <cell r="G783">
            <v>43100</v>
          </cell>
        </row>
        <row r="784">
          <cell r="C784" t="str">
            <v>255240</v>
          </cell>
          <cell r="D784" t="str">
            <v>Accum Def Itc-Ad Coal Cr-Iatan</v>
          </cell>
          <cell r="E784">
            <v>-17245637.559999999</v>
          </cell>
          <cell r="F784" t="str">
            <v>255</v>
          </cell>
          <cell r="G784">
            <v>43100</v>
          </cell>
        </row>
        <row r="785">
          <cell r="C785" t="str">
            <v>281400</v>
          </cell>
          <cell r="D785" t="str">
            <v>Accum Def Inc Tx Aa-Fed Riv Pc</v>
          </cell>
          <cell r="E785">
            <v>0</v>
          </cell>
          <cell r="F785" t="str">
            <v>281</v>
          </cell>
          <cell r="G785">
            <v>43100</v>
          </cell>
        </row>
        <row r="786">
          <cell r="C786" t="str">
            <v>281500</v>
          </cell>
          <cell r="D786" t="str">
            <v>Accum Def Inc Tx Aa-Fed Asb Pc</v>
          </cell>
          <cell r="E786">
            <v>0</v>
          </cell>
          <cell r="F786" t="str">
            <v>281</v>
          </cell>
          <cell r="G786">
            <v>43100</v>
          </cell>
        </row>
        <row r="787">
          <cell r="C787" t="str">
            <v>282100</v>
          </cell>
          <cell r="D787" t="str">
            <v>Accum Def Fed Inc Tx-Ld Elect</v>
          </cell>
          <cell r="E787">
            <v>-304547279.00999999</v>
          </cell>
          <cell r="F787" t="str">
            <v>282</v>
          </cell>
          <cell r="G787">
            <v>43100</v>
          </cell>
        </row>
        <row r="788">
          <cell r="C788" t="str">
            <v>282120</v>
          </cell>
          <cell r="D788" t="str">
            <v>Accum Def Fed Inc Tx-Ld Ks Jur</v>
          </cell>
          <cell r="E788">
            <v>-435311</v>
          </cell>
          <cell r="F788" t="str">
            <v>282</v>
          </cell>
          <cell r="G788">
            <v>43100</v>
          </cell>
        </row>
        <row r="789">
          <cell r="C789" t="str">
            <v>282130</v>
          </cell>
          <cell r="D789" t="str">
            <v>Acc Def Fed Inc Tx-LD NonUt DR</v>
          </cell>
          <cell r="E789">
            <v>40392</v>
          </cell>
          <cell r="F789" t="str">
            <v>282</v>
          </cell>
          <cell r="G789">
            <v>43100</v>
          </cell>
        </row>
        <row r="790">
          <cell r="C790" t="str">
            <v>282135</v>
          </cell>
          <cell r="D790" t="str">
            <v>Acc Def Fed Inc Tx-LD NonUT CR</v>
          </cell>
          <cell r="E790">
            <v>32351</v>
          </cell>
          <cell r="F790" t="str">
            <v>282</v>
          </cell>
          <cell r="G790">
            <v>43100</v>
          </cell>
        </row>
        <row r="791">
          <cell r="C791" t="str">
            <v>282140</v>
          </cell>
          <cell r="D791" t="str">
            <v>Accum Def Fed Inc Tx-Ld Ok Jur</v>
          </cell>
          <cell r="E791">
            <v>-99469</v>
          </cell>
          <cell r="F791" t="str">
            <v>282</v>
          </cell>
          <cell r="G791">
            <v>43100</v>
          </cell>
        </row>
        <row r="792">
          <cell r="C792" t="str">
            <v>282150</v>
          </cell>
          <cell r="D792" t="str">
            <v>Accm Def Fed Inc Tx-Ld Ferc Jr</v>
          </cell>
          <cell r="E792">
            <v>-228367</v>
          </cell>
          <cell r="F792" t="str">
            <v>282</v>
          </cell>
          <cell r="G792">
            <v>43100</v>
          </cell>
        </row>
        <row r="793">
          <cell r="C793" t="str">
            <v>282200</v>
          </cell>
          <cell r="D793" t="str">
            <v>Accumul Def Inc Tx-Ld Water</v>
          </cell>
          <cell r="E793">
            <v>-1244301.57</v>
          </cell>
          <cell r="F793" t="str">
            <v>282</v>
          </cell>
          <cell r="G793">
            <v>43100</v>
          </cell>
        </row>
        <row r="794">
          <cell r="C794" t="str">
            <v>283100</v>
          </cell>
          <cell r="D794" t="str">
            <v>Accm Def Fed Inc Tx-2Nd 5Yr Mn</v>
          </cell>
          <cell r="E794">
            <v>-31747.25</v>
          </cell>
          <cell r="F794" t="str">
            <v>283</v>
          </cell>
          <cell r="G794">
            <v>43100</v>
          </cell>
        </row>
        <row r="795">
          <cell r="C795" t="str">
            <v>283103</v>
          </cell>
          <cell r="D795" t="str">
            <v>Acc Def Tax-Repair Allowance</v>
          </cell>
          <cell r="E795">
            <v>-2731365.52</v>
          </cell>
          <cell r="F795" t="str">
            <v>283</v>
          </cell>
          <cell r="G795">
            <v>43100</v>
          </cell>
        </row>
        <row r="796">
          <cell r="C796" t="str">
            <v>283116</v>
          </cell>
          <cell r="D796" t="str">
            <v>Def Tax Liab-Iatan Def Charges</v>
          </cell>
          <cell r="E796">
            <v>-3632494.17</v>
          </cell>
          <cell r="F796" t="str">
            <v>283</v>
          </cell>
          <cell r="G796">
            <v>43100</v>
          </cell>
        </row>
        <row r="797">
          <cell r="C797" t="str">
            <v>283123</v>
          </cell>
          <cell r="D797" t="str">
            <v>Def Inc Tax - Hedge Trans Loss</v>
          </cell>
          <cell r="E797">
            <v>-233916.21</v>
          </cell>
          <cell r="F797" t="str">
            <v>283</v>
          </cell>
          <cell r="G797">
            <v>43100</v>
          </cell>
        </row>
        <row r="798">
          <cell r="C798" t="str">
            <v>283139</v>
          </cell>
          <cell r="D798" t="str">
            <v>Deferred Tax Liab Fuel Costs</v>
          </cell>
          <cell r="E798">
            <v>-3220373.78</v>
          </cell>
          <cell r="F798" t="str">
            <v>283</v>
          </cell>
          <cell r="G798">
            <v>43100</v>
          </cell>
        </row>
        <row r="799">
          <cell r="C799" t="str">
            <v>283355</v>
          </cell>
          <cell r="D799" t="str">
            <v>Def Tx-Unreal Gain Derivatives</v>
          </cell>
          <cell r="E799">
            <v>0</v>
          </cell>
          <cell r="F799" t="str">
            <v>283</v>
          </cell>
          <cell r="G799">
            <v>43100</v>
          </cell>
        </row>
        <row r="800">
          <cell r="C800" t="str">
            <v>283366</v>
          </cell>
          <cell r="D800" t="str">
            <v>Def Tx-ITC Tx Basis Red-Iatan</v>
          </cell>
          <cell r="E800">
            <v>-5215872.78</v>
          </cell>
          <cell r="F800" t="str">
            <v>283</v>
          </cell>
          <cell r="G800">
            <v>43100</v>
          </cell>
        </row>
        <row r="801">
          <cell r="C801" t="str">
            <v>283400</v>
          </cell>
          <cell r="D801" t="str">
            <v>Accm Def Fed Inc Tx-Lic Softwr</v>
          </cell>
          <cell r="E801">
            <v>-2447372.15</v>
          </cell>
          <cell r="F801" t="str">
            <v>283</v>
          </cell>
          <cell r="G801">
            <v>43100</v>
          </cell>
        </row>
        <row r="802">
          <cell r="C802" t="str">
            <v>283900</v>
          </cell>
          <cell r="D802" t="str">
            <v>Acc Def Tx-Loss Reacq Debt</v>
          </cell>
          <cell r="E802">
            <v>-2059343.96</v>
          </cell>
          <cell r="F802" t="str">
            <v>283</v>
          </cell>
          <cell r="G802">
            <v>43100</v>
          </cell>
        </row>
        <row r="803">
          <cell r="C803" t="str">
            <v>283914</v>
          </cell>
          <cell r="D803" t="str">
            <v>Def Inc Tax - FAS158</v>
          </cell>
          <cell r="E803">
            <v>-15457806</v>
          </cell>
          <cell r="F803" t="str">
            <v>283</v>
          </cell>
          <cell r="G803">
            <v>43100</v>
          </cell>
        </row>
        <row r="804">
          <cell r="C804" t="str">
            <v>283915</v>
          </cell>
          <cell r="D804" t="str">
            <v>Def Inc Tax-Deftx Liab Fas 109</v>
          </cell>
          <cell r="E804">
            <v>-13333421.41</v>
          </cell>
          <cell r="F804" t="str">
            <v>283</v>
          </cell>
          <cell r="G804">
            <v>43100</v>
          </cell>
        </row>
        <row r="805">
          <cell r="C805" t="str">
            <v>283917</v>
          </cell>
          <cell r="D805" t="str">
            <v>Def Tx Liab-Equity AFUDC</v>
          </cell>
          <cell r="E805">
            <v>-13491783.92</v>
          </cell>
          <cell r="F805" t="str">
            <v>283</v>
          </cell>
          <cell r="G805">
            <v>43100</v>
          </cell>
        </row>
        <row r="806">
          <cell r="C806" t="str">
            <v>283921</v>
          </cell>
          <cell r="D806" t="str">
            <v>Def Inc Tx Ice Storm Exp</v>
          </cell>
          <cell r="E806">
            <v>-93923.17</v>
          </cell>
          <cell r="F806" t="str">
            <v>283</v>
          </cell>
          <cell r="G806">
            <v>43100</v>
          </cell>
        </row>
        <row r="807">
          <cell r="C807" t="str">
            <v>283924</v>
          </cell>
          <cell r="D807" t="str">
            <v>Acc Def Tx - Softwr Devlp Cost</v>
          </cell>
          <cell r="E807">
            <v>0</v>
          </cell>
          <cell r="F807" t="str">
            <v>283</v>
          </cell>
          <cell r="G807">
            <v>43100</v>
          </cell>
        </row>
        <row r="808">
          <cell r="C808" t="str">
            <v>301000</v>
          </cell>
          <cell r="D808" t="str">
            <v>Organization</v>
          </cell>
          <cell r="E808">
            <v>0</v>
          </cell>
          <cell r="F808" t="str">
            <v>301</v>
          </cell>
          <cell r="G808">
            <v>43100</v>
          </cell>
        </row>
        <row r="809">
          <cell r="C809" t="str">
            <v>302000</v>
          </cell>
          <cell r="D809" t="str">
            <v>Franchises &amp; Consents</v>
          </cell>
          <cell r="E809">
            <v>0</v>
          </cell>
          <cell r="F809" t="str">
            <v>302</v>
          </cell>
          <cell r="G809">
            <v>43100</v>
          </cell>
        </row>
        <row r="810">
          <cell r="C810" t="str">
            <v>303000</v>
          </cell>
          <cell r="D810" t="str">
            <v>Miscellaneous Intangible Plant</v>
          </cell>
          <cell r="E810">
            <v>0</v>
          </cell>
          <cell r="F810" t="str">
            <v>303</v>
          </cell>
          <cell r="G810">
            <v>43100</v>
          </cell>
        </row>
        <row r="811">
          <cell r="C811" t="str">
            <v>310000</v>
          </cell>
          <cell r="D811" t="str">
            <v>L&amp; &amp; L&amp; Rights</v>
          </cell>
          <cell r="E811">
            <v>0</v>
          </cell>
          <cell r="F811" t="str">
            <v>310</v>
          </cell>
          <cell r="G811">
            <v>43100</v>
          </cell>
        </row>
        <row r="812">
          <cell r="C812" t="str">
            <v>311000</v>
          </cell>
          <cell r="D812" t="str">
            <v>Struct &amp; Improvements</v>
          </cell>
          <cell r="E812">
            <v>0</v>
          </cell>
          <cell r="F812" t="str">
            <v>311</v>
          </cell>
          <cell r="G812">
            <v>43100</v>
          </cell>
        </row>
        <row r="813">
          <cell r="C813" t="str">
            <v>312000</v>
          </cell>
          <cell r="D813" t="str">
            <v>Boiler Plant Equip</v>
          </cell>
          <cell r="E813">
            <v>0</v>
          </cell>
          <cell r="F813" t="str">
            <v>312</v>
          </cell>
          <cell r="G813">
            <v>43100</v>
          </cell>
        </row>
        <row r="814">
          <cell r="C814" t="str">
            <v>314000</v>
          </cell>
          <cell r="D814" t="str">
            <v>Turbogenerator Units</v>
          </cell>
          <cell r="E814">
            <v>0</v>
          </cell>
          <cell r="F814" t="str">
            <v>314</v>
          </cell>
          <cell r="G814">
            <v>43100</v>
          </cell>
        </row>
        <row r="815">
          <cell r="C815" t="str">
            <v>315000</v>
          </cell>
          <cell r="D815" t="str">
            <v>Accessory Electric Equip</v>
          </cell>
          <cell r="E815">
            <v>0</v>
          </cell>
          <cell r="F815" t="str">
            <v>315</v>
          </cell>
          <cell r="G815">
            <v>43100</v>
          </cell>
        </row>
        <row r="816">
          <cell r="C816" t="str">
            <v>316000</v>
          </cell>
          <cell r="D816" t="str">
            <v>Misc Power Alt Equip</v>
          </cell>
          <cell r="E816">
            <v>0</v>
          </cell>
          <cell r="F816" t="str">
            <v>316</v>
          </cell>
          <cell r="G816">
            <v>43100</v>
          </cell>
        </row>
        <row r="817">
          <cell r="C817" t="str">
            <v>330000</v>
          </cell>
          <cell r="D817" t="str">
            <v>Land &amp; Land Rights - Hydro</v>
          </cell>
          <cell r="E817">
            <v>0</v>
          </cell>
          <cell r="F817" t="str">
            <v>330</v>
          </cell>
          <cell r="G817">
            <v>43100</v>
          </cell>
        </row>
        <row r="818">
          <cell r="C818" t="str">
            <v>331000</v>
          </cell>
          <cell r="D818" t="str">
            <v>Struct &amp; Improvements-Hydro</v>
          </cell>
          <cell r="E818">
            <v>0</v>
          </cell>
          <cell r="F818" t="str">
            <v>331</v>
          </cell>
          <cell r="G818">
            <v>43100</v>
          </cell>
        </row>
        <row r="819">
          <cell r="C819" t="str">
            <v>332000</v>
          </cell>
          <cell r="D819" t="str">
            <v>ReservoirsDams &amp; Wtrwys-Hydro</v>
          </cell>
          <cell r="E819">
            <v>0</v>
          </cell>
          <cell r="F819" t="str">
            <v>332</v>
          </cell>
          <cell r="G819">
            <v>43100</v>
          </cell>
        </row>
        <row r="820">
          <cell r="C820" t="str">
            <v>333000</v>
          </cell>
          <cell r="D820" t="str">
            <v>Water Wheels Turb &amp; Gen-Hydro</v>
          </cell>
          <cell r="E820">
            <v>0</v>
          </cell>
          <cell r="F820" t="str">
            <v>333</v>
          </cell>
          <cell r="G820">
            <v>43100</v>
          </cell>
        </row>
        <row r="821">
          <cell r="C821" t="str">
            <v>334000</v>
          </cell>
          <cell r="D821" t="str">
            <v>Accessory Elect Equip - Hydro</v>
          </cell>
          <cell r="E821">
            <v>0</v>
          </cell>
          <cell r="F821" t="str">
            <v>334</v>
          </cell>
          <cell r="G821">
            <v>43100</v>
          </cell>
        </row>
        <row r="822">
          <cell r="C822" t="str">
            <v>335000</v>
          </cell>
          <cell r="D822" t="str">
            <v>Misc Power Plt Equip - Hydro</v>
          </cell>
          <cell r="E822">
            <v>0</v>
          </cell>
          <cell r="F822" t="str">
            <v>335</v>
          </cell>
          <cell r="G822">
            <v>43100</v>
          </cell>
        </row>
        <row r="823">
          <cell r="C823" t="str">
            <v>340000</v>
          </cell>
          <cell r="D823" t="str">
            <v>Land &amp; Land Rights</v>
          </cell>
          <cell r="E823">
            <v>0</v>
          </cell>
          <cell r="F823" t="str">
            <v>340</v>
          </cell>
          <cell r="G823">
            <v>43100</v>
          </cell>
        </row>
        <row r="824">
          <cell r="C824" t="str">
            <v>341000</v>
          </cell>
          <cell r="D824" t="str">
            <v>Structure &amp; Improvements</v>
          </cell>
          <cell r="E824">
            <v>0</v>
          </cell>
          <cell r="F824" t="str">
            <v>341</v>
          </cell>
          <cell r="G824">
            <v>43100</v>
          </cell>
        </row>
        <row r="825">
          <cell r="C825" t="str">
            <v>342000</v>
          </cell>
          <cell r="D825" t="str">
            <v>Holder Producer &amp; Access</v>
          </cell>
          <cell r="E825">
            <v>0</v>
          </cell>
          <cell r="F825" t="str">
            <v>342</v>
          </cell>
          <cell r="G825">
            <v>43100</v>
          </cell>
        </row>
        <row r="826">
          <cell r="C826" t="str">
            <v>343000</v>
          </cell>
          <cell r="D826" t="str">
            <v>Prime Movers</v>
          </cell>
          <cell r="E826">
            <v>0</v>
          </cell>
          <cell r="F826" t="str">
            <v>343</v>
          </cell>
          <cell r="G826">
            <v>43100</v>
          </cell>
        </row>
        <row r="827">
          <cell r="C827" t="str">
            <v>344000</v>
          </cell>
          <cell r="D827" t="str">
            <v>Generators</v>
          </cell>
          <cell r="E827">
            <v>0</v>
          </cell>
          <cell r="F827" t="str">
            <v>344</v>
          </cell>
          <cell r="G827">
            <v>43100</v>
          </cell>
        </row>
        <row r="828">
          <cell r="C828" t="str">
            <v>345000</v>
          </cell>
          <cell r="D828" t="str">
            <v>Access Elect Equip</v>
          </cell>
          <cell r="E828">
            <v>0</v>
          </cell>
          <cell r="F828" t="str">
            <v>345</v>
          </cell>
          <cell r="G828">
            <v>43100</v>
          </cell>
        </row>
        <row r="829">
          <cell r="C829" t="str">
            <v>346000</v>
          </cell>
          <cell r="D829" t="str">
            <v>Misc Power Plt Equip</v>
          </cell>
          <cell r="E829">
            <v>0</v>
          </cell>
          <cell r="F829" t="str">
            <v>346</v>
          </cell>
          <cell r="G829">
            <v>43100</v>
          </cell>
        </row>
        <row r="830">
          <cell r="C830" t="str">
            <v>350000</v>
          </cell>
          <cell r="D830" t="str">
            <v>Land &amp; Land Rights - Trans</v>
          </cell>
          <cell r="E830">
            <v>0</v>
          </cell>
          <cell r="F830" t="str">
            <v>350</v>
          </cell>
          <cell r="G830">
            <v>43100</v>
          </cell>
        </row>
        <row r="831">
          <cell r="C831" t="str">
            <v>352000</v>
          </cell>
          <cell r="D831" t="str">
            <v>Structures &amp; Improv - Trans</v>
          </cell>
          <cell r="E831">
            <v>0</v>
          </cell>
          <cell r="F831" t="str">
            <v>352</v>
          </cell>
          <cell r="G831">
            <v>43100</v>
          </cell>
        </row>
        <row r="832">
          <cell r="C832" t="str">
            <v>353000</v>
          </cell>
          <cell r="D832" t="str">
            <v>Station Equip - Transmission</v>
          </cell>
          <cell r="E832">
            <v>0</v>
          </cell>
          <cell r="F832" t="str">
            <v>353</v>
          </cell>
          <cell r="G832">
            <v>43100</v>
          </cell>
        </row>
        <row r="833">
          <cell r="C833" t="str">
            <v>354000</v>
          </cell>
          <cell r="D833" t="str">
            <v>Towers &amp; Fixtures - Trans</v>
          </cell>
          <cell r="E833">
            <v>0</v>
          </cell>
          <cell r="F833" t="str">
            <v>354</v>
          </cell>
          <cell r="G833">
            <v>43100</v>
          </cell>
        </row>
        <row r="834">
          <cell r="C834" t="str">
            <v>355000</v>
          </cell>
          <cell r="D834" t="str">
            <v>Poles &amp; Fixtures - Trans</v>
          </cell>
          <cell r="E834">
            <v>0</v>
          </cell>
          <cell r="F834" t="str">
            <v>355</v>
          </cell>
          <cell r="G834">
            <v>43100</v>
          </cell>
        </row>
        <row r="835">
          <cell r="C835" t="str">
            <v>356000</v>
          </cell>
          <cell r="D835" t="str">
            <v>Overhead Cond &amp; Device-Trans</v>
          </cell>
          <cell r="E835">
            <v>0</v>
          </cell>
          <cell r="F835" t="str">
            <v>356</v>
          </cell>
          <cell r="G835">
            <v>43100</v>
          </cell>
        </row>
        <row r="836">
          <cell r="C836" t="str">
            <v>360000</v>
          </cell>
          <cell r="D836" t="str">
            <v>Land &amp; Land Rights - Distrib</v>
          </cell>
          <cell r="E836">
            <v>0</v>
          </cell>
          <cell r="F836" t="str">
            <v>360</v>
          </cell>
          <cell r="G836">
            <v>43100</v>
          </cell>
        </row>
        <row r="837">
          <cell r="C837" t="str">
            <v>361000</v>
          </cell>
          <cell r="D837" t="str">
            <v>Struct &amp; Improv - Distribution</v>
          </cell>
          <cell r="E837">
            <v>0</v>
          </cell>
          <cell r="F837" t="str">
            <v>361</v>
          </cell>
          <cell r="G837">
            <v>43100</v>
          </cell>
        </row>
        <row r="838">
          <cell r="C838" t="str">
            <v>362000</v>
          </cell>
          <cell r="D838" t="str">
            <v>Station Equip - Distribution</v>
          </cell>
          <cell r="E838">
            <v>0</v>
          </cell>
          <cell r="F838" t="str">
            <v>362</v>
          </cell>
          <cell r="G838">
            <v>43100</v>
          </cell>
        </row>
        <row r="839">
          <cell r="C839" t="str">
            <v>364000</v>
          </cell>
          <cell r="D839" t="str">
            <v>Poles Towers &amp; Fix - Distrib</v>
          </cell>
          <cell r="E839">
            <v>0</v>
          </cell>
          <cell r="F839" t="str">
            <v>364</v>
          </cell>
          <cell r="G839">
            <v>43100</v>
          </cell>
        </row>
        <row r="840">
          <cell r="C840" t="str">
            <v>365000</v>
          </cell>
          <cell r="D840" t="str">
            <v>Overhead Cond &amp; Devices - Dist</v>
          </cell>
          <cell r="E840">
            <v>0</v>
          </cell>
          <cell r="F840" t="str">
            <v>365</v>
          </cell>
          <cell r="G840">
            <v>43100</v>
          </cell>
        </row>
        <row r="841">
          <cell r="C841" t="str">
            <v>366000</v>
          </cell>
          <cell r="D841" t="str">
            <v>Underground Conduit - Dist</v>
          </cell>
          <cell r="E841">
            <v>0</v>
          </cell>
          <cell r="F841" t="str">
            <v>366</v>
          </cell>
          <cell r="G841">
            <v>43100</v>
          </cell>
        </row>
        <row r="842">
          <cell r="C842" t="str">
            <v>367000</v>
          </cell>
          <cell r="D842" t="str">
            <v>Underground Cond &amp; Device-Dist</v>
          </cell>
          <cell r="E842">
            <v>0</v>
          </cell>
          <cell r="F842" t="str">
            <v>367</v>
          </cell>
          <cell r="G842">
            <v>43100</v>
          </cell>
        </row>
        <row r="843">
          <cell r="C843" t="str">
            <v>368000</v>
          </cell>
          <cell r="D843" t="str">
            <v>Line Transformers - Dist</v>
          </cell>
          <cell r="E843">
            <v>0</v>
          </cell>
          <cell r="F843" t="str">
            <v>368</v>
          </cell>
          <cell r="G843">
            <v>43100</v>
          </cell>
        </row>
        <row r="844">
          <cell r="C844" t="str">
            <v>369000</v>
          </cell>
          <cell r="D844" t="str">
            <v>Services - Dist</v>
          </cell>
          <cell r="E844">
            <v>0</v>
          </cell>
          <cell r="F844" t="str">
            <v>369</v>
          </cell>
          <cell r="G844">
            <v>43100</v>
          </cell>
        </row>
        <row r="845">
          <cell r="C845" t="str">
            <v>370000</v>
          </cell>
          <cell r="D845" t="str">
            <v>Meters - Dist</v>
          </cell>
          <cell r="E845">
            <v>0</v>
          </cell>
          <cell r="F845" t="str">
            <v>370</v>
          </cell>
          <cell r="G845">
            <v>43100</v>
          </cell>
        </row>
        <row r="846">
          <cell r="C846" t="str">
            <v>371000</v>
          </cell>
          <cell r="D846" t="str">
            <v>Installation On Cust Prem-Dist</v>
          </cell>
          <cell r="E846">
            <v>0</v>
          </cell>
          <cell r="F846" t="str">
            <v>371</v>
          </cell>
          <cell r="G846">
            <v>43100</v>
          </cell>
        </row>
        <row r="847">
          <cell r="C847" t="str">
            <v>373000</v>
          </cell>
          <cell r="D847" t="str">
            <v>St Light &amp; Signal Sys - Dist</v>
          </cell>
          <cell r="E847">
            <v>0</v>
          </cell>
          <cell r="F847" t="str">
            <v>373</v>
          </cell>
          <cell r="G847">
            <v>43100</v>
          </cell>
        </row>
        <row r="848">
          <cell r="C848" t="str">
            <v>389000</v>
          </cell>
          <cell r="D848" t="str">
            <v>Land &amp; Land Rights - Gen Plt</v>
          </cell>
          <cell r="E848">
            <v>0</v>
          </cell>
          <cell r="F848" t="str">
            <v>389</v>
          </cell>
          <cell r="G848">
            <v>43100</v>
          </cell>
        </row>
        <row r="849">
          <cell r="C849" t="str">
            <v>390000</v>
          </cell>
          <cell r="D849" t="str">
            <v>Struct &amp; Improv -  Gen Plt</v>
          </cell>
          <cell r="E849">
            <v>0</v>
          </cell>
          <cell r="F849" t="str">
            <v>390</v>
          </cell>
          <cell r="G849">
            <v>43100</v>
          </cell>
        </row>
        <row r="850">
          <cell r="C850" t="str">
            <v>391000</v>
          </cell>
          <cell r="D850" t="str">
            <v>Office Furn &amp; Equip - Gen Plt</v>
          </cell>
          <cell r="E850">
            <v>0</v>
          </cell>
          <cell r="F850" t="str">
            <v>391</v>
          </cell>
          <cell r="G850">
            <v>43100</v>
          </cell>
        </row>
        <row r="851">
          <cell r="C851" t="str">
            <v>392000</v>
          </cell>
          <cell r="D851" t="str">
            <v>Transportation Equip - Gen Plt</v>
          </cell>
          <cell r="E851">
            <v>0</v>
          </cell>
          <cell r="F851" t="str">
            <v>392</v>
          </cell>
          <cell r="G851">
            <v>43100</v>
          </cell>
        </row>
        <row r="852">
          <cell r="C852" t="str">
            <v>393000</v>
          </cell>
          <cell r="D852" t="str">
            <v>Stores Equip - Gen Plt</v>
          </cell>
          <cell r="E852">
            <v>0</v>
          </cell>
          <cell r="F852" t="str">
            <v>393</v>
          </cell>
          <cell r="G852">
            <v>43100</v>
          </cell>
        </row>
        <row r="853">
          <cell r="C853" t="str">
            <v>394000</v>
          </cell>
          <cell r="D853" t="str">
            <v>Tools Shop &amp; Garage Eq-Gen Plt</v>
          </cell>
          <cell r="E853">
            <v>0</v>
          </cell>
          <cell r="F853" t="str">
            <v>394</v>
          </cell>
          <cell r="G853">
            <v>43100</v>
          </cell>
        </row>
        <row r="854">
          <cell r="C854" t="str">
            <v>395000</v>
          </cell>
          <cell r="D854" t="str">
            <v>Lab Equip - General Plt</v>
          </cell>
          <cell r="E854">
            <v>0</v>
          </cell>
          <cell r="F854" t="str">
            <v>395</v>
          </cell>
          <cell r="G854">
            <v>43100</v>
          </cell>
        </row>
        <row r="855">
          <cell r="C855" t="str">
            <v>396000</v>
          </cell>
          <cell r="D855" t="str">
            <v>Power Operated Eq - Gen Plt</v>
          </cell>
          <cell r="E855">
            <v>0</v>
          </cell>
          <cell r="F855" t="str">
            <v>396</v>
          </cell>
          <cell r="G855">
            <v>43100</v>
          </cell>
        </row>
        <row r="856">
          <cell r="C856" t="str">
            <v>397000</v>
          </cell>
          <cell r="D856" t="str">
            <v>Communications Equip - Gen Plt</v>
          </cell>
          <cell r="E856">
            <v>0</v>
          </cell>
          <cell r="F856" t="str">
            <v>397</v>
          </cell>
          <cell r="G856">
            <v>43100</v>
          </cell>
        </row>
        <row r="857">
          <cell r="C857" t="str">
            <v>398000</v>
          </cell>
          <cell r="D857" t="str">
            <v>Misc Equip - General Plt</v>
          </cell>
          <cell r="E857">
            <v>0</v>
          </cell>
          <cell r="F857" t="str">
            <v>398</v>
          </cell>
          <cell r="G857">
            <v>43100</v>
          </cell>
        </row>
        <row r="858">
          <cell r="C858" t="str">
            <v>403000</v>
          </cell>
          <cell r="D858" t="str">
            <v>Depreciation Expense</v>
          </cell>
          <cell r="E858">
            <v>75426505.900000006</v>
          </cell>
          <cell r="F858" t="str">
            <v>403</v>
          </cell>
          <cell r="G858">
            <v>43100</v>
          </cell>
        </row>
        <row r="859">
          <cell r="C859" t="str">
            <v>403003</v>
          </cell>
          <cell r="D859" t="str">
            <v>MO Iatan I AmDp ER-2010-0130</v>
          </cell>
          <cell r="E859">
            <v>37693.25</v>
          </cell>
          <cell r="F859" t="str">
            <v>403</v>
          </cell>
          <cell r="G859">
            <v>43100</v>
          </cell>
        </row>
        <row r="860">
          <cell r="C860" t="str">
            <v>403009</v>
          </cell>
          <cell r="D860" t="str">
            <v>MO Iatan II AmDp ER-2011-0004</v>
          </cell>
          <cell r="E860">
            <v>34548.76</v>
          </cell>
          <cell r="F860" t="str">
            <v>403</v>
          </cell>
          <cell r="G860">
            <v>43100</v>
          </cell>
        </row>
        <row r="861">
          <cell r="C861" t="str">
            <v>403011</v>
          </cell>
          <cell r="D861" t="str">
            <v>MO PlmPt Amrt Dep ER-2011-0004</v>
          </cell>
          <cell r="E861">
            <v>674.29</v>
          </cell>
          <cell r="F861" t="str">
            <v>403</v>
          </cell>
          <cell r="G861">
            <v>43100</v>
          </cell>
        </row>
        <row r="862">
          <cell r="C862" t="str">
            <v>403012</v>
          </cell>
          <cell r="D862" t="str">
            <v>Def Deprec 5-22-11 tornado</v>
          </cell>
          <cell r="E862">
            <v>134548.92000000001</v>
          </cell>
          <cell r="F862" t="str">
            <v>403</v>
          </cell>
          <cell r="G862">
            <v>43100</v>
          </cell>
        </row>
        <row r="863">
          <cell r="C863" t="str">
            <v>403100</v>
          </cell>
          <cell r="D863" t="str">
            <v>Depreciation Expense - ARO's</v>
          </cell>
          <cell r="E863">
            <v>0</v>
          </cell>
          <cell r="F863" t="str">
            <v>403</v>
          </cell>
          <cell r="G863">
            <v>43100</v>
          </cell>
        </row>
        <row r="864">
          <cell r="C864" t="str">
            <v>404000</v>
          </cell>
          <cell r="D864" t="str">
            <v>Amort Ltd-Term Elect/Gas Plant</v>
          </cell>
          <cell r="E864">
            <v>3462768.33</v>
          </cell>
          <cell r="F864" t="str">
            <v>404</v>
          </cell>
          <cell r="G864">
            <v>43100</v>
          </cell>
        </row>
        <row r="865">
          <cell r="C865" t="str">
            <v>408000</v>
          </cell>
          <cell r="D865" t="str">
            <v>Payroll Taxes Contra Account</v>
          </cell>
          <cell r="E865">
            <v>-64031.23</v>
          </cell>
          <cell r="F865" t="str">
            <v>408</v>
          </cell>
          <cell r="G865">
            <v>43100</v>
          </cell>
        </row>
        <row r="866">
          <cell r="C866" t="str">
            <v>408141</v>
          </cell>
          <cell r="D866" t="str">
            <v>Prov-Foab Taxes-Electric</v>
          </cell>
          <cell r="E866">
            <v>3510754.34</v>
          </cell>
          <cell r="F866" t="str">
            <v>408</v>
          </cell>
          <cell r="G866">
            <v>43100</v>
          </cell>
        </row>
        <row r="867">
          <cell r="C867" t="str">
            <v>408142</v>
          </cell>
          <cell r="D867" t="str">
            <v>Prov-Foab Taxes-Water</v>
          </cell>
          <cell r="E867">
            <v>10235.57</v>
          </cell>
          <cell r="F867" t="str">
            <v>408</v>
          </cell>
          <cell r="G867">
            <v>43100</v>
          </cell>
        </row>
        <row r="868">
          <cell r="C868" t="str">
            <v>408144</v>
          </cell>
          <cell r="D868" t="str">
            <v>Payroll Taxes - Iatan</v>
          </cell>
          <cell r="E868">
            <v>215810.51</v>
          </cell>
          <cell r="F868" t="str">
            <v>408</v>
          </cell>
          <cell r="G868">
            <v>43100</v>
          </cell>
        </row>
        <row r="869">
          <cell r="C869" t="str">
            <v>408511</v>
          </cell>
          <cell r="D869" t="str">
            <v>Prov-Fed Unemp Compens Tax-El</v>
          </cell>
          <cell r="E869">
            <v>41768.94</v>
          </cell>
          <cell r="F869" t="str">
            <v>408</v>
          </cell>
          <cell r="G869">
            <v>43100</v>
          </cell>
        </row>
        <row r="870">
          <cell r="C870" t="str">
            <v>408512</v>
          </cell>
          <cell r="D870" t="str">
            <v>Prov-St Unemp Compens Tax-El</v>
          </cell>
          <cell r="E870">
            <v>77503.460000000006</v>
          </cell>
          <cell r="F870" t="str">
            <v>408</v>
          </cell>
          <cell r="G870">
            <v>43100</v>
          </cell>
        </row>
        <row r="871">
          <cell r="C871" t="str">
            <v>408521</v>
          </cell>
          <cell r="D871" t="str">
            <v>Prov-Fed Unemp Compens Tax-Wat</v>
          </cell>
          <cell r="E871">
            <v>98.1</v>
          </cell>
          <cell r="F871" t="str">
            <v>408</v>
          </cell>
          <cell r="G871">
            <v>43100</v>
          </cell>
        </row>
        <row r="872">
          <cell r="C872" t="str">
            <v>408522</v>
          </cell>
          <cell r="D872" t="str">
            <v>Prov-St Unemp Compens Tax-Wat</v>
          </cell>
          <cell r="E872">
            <v>477.28</v>
          </cell>
          <cell r="F872" t="str">
            <v>408</v>
          </cell>
          <cell r="G872">
            <v>43100</v>
          </cell>
        </row>
        <row r="873">
          <cell r="C873" t="str">
            <v>408610</v>
          </cell>
          <cell r="D873" t="str">
            <v>Property Taxes-Electric/Gas</v>
          </cell>
          <cell r="E873">
            <v>22644309.050000001</v>
          </cell>
          <cell r="F873" t="str">
            <v>408</v>
          </cell>
          <cell r="G873">
            <v>43100</v>
          </cell>
        </row>
        <row r="874">
          <cell r="C874" t="str">
            <v>408620</v>
          </cell>
          <cell r="D874" t="str">
            <v>Property Taxes-Water</v>
          </cell>
          <cell r="E874">
            <v>83207.62</v>
          </cell>
          <cell r="F874" t="str">
            <v>408</v>
          </cell>
          <cell r="G874">
            <v>43100</v>
          </cell>
        </row>
        <row r="875">
          <cell r="C875" t="str">
            <v>408630</v>
          </cell>
          <cell r="D875" t="str">
            <v>Property Taxes-Nonoperating</v>
          </cell>
          <cell r="E875">
            <v>480</v>
          </cell>
          <cell r="F875" t="str">
            <v>408</v>
          </cell>
          <cell r="G875">
            <v>43100</v>
          </cell>
        </row>
        <row r="876">
          <cell r="C876" t="str">
            <v>408910</v>
          </cell>
          <cell r="D876" t="str">
            <v>Prov-Ecorp Franchise Tx-Ele/Ga</v>
          </cell>
          <cell r="E876">
            <v>27010.25</v>
          </cell>
          <cell r="F876" t="str">
            <v>408</v>
          </cell>
          <cell r="G876">
            <v>43100</v>
          </cell>
        </row>
        <row r="877">
          <cell r="C877" t="str">
            <v>408930</v>
          </cell>
          <cell r="D877" t="str">
            <v>Prov-City Tax Or Fee-Elect/Gas</v>
          </cell>
          <cell r="E877">
            <v>9813554.0199999996</v>
          </cell>
          <cell r="F877" t="str">
            <v>408</v>
          </cell>
          <cell r="G877">
            <v>43100</v>
          </cell>
        </row>
        <row r="878">
          <cell r="C878" t="str">
            <v>408951</v>
          </cell>
          <cell r="D878" t="str">
            <v>Water Primacy Fee Expense</v>
          </cell>
          <cell r="E878">
            <v>14356.48</v>
          </cell>
          <cell r="F878" t="str">
            <v>408</v>
          </cell>
          <cell r="G878">
            <v>43100</v>
          </cell>
        </row>
        <row r="879">
          <cell r="C879" t="str">
            <v>409111</v>
          </cell>
          <cell r="D879" t="str">
            <v>Prov-Fed Inc Taxes-Electric</v>
          </cell>
          <cell r="E879">
            <v>58582056.560000002</v>
          </cell>
          <cell r="F879" t="str">
            <v>409</v>
          </cell>
          <cell r="G879">
            <v>43100</v>
          </cell>
        </row>
        <row r="880">
          <cell r="C880" t="str">
            <v>409112</v>
          </cell>
          <cell r="D880" t="str">
            <v>Prov-Fed Inc Taxes-Water</v>
          </cell>
          <cell r="E880">
            <v>-97980.57</v>
          </cell>
          <cell r="F880" t="str">
            <v>409</v>
          </cell>
          <cell r="G880">
            <v>43100</v>
          </cell>
        </row>
        <row r="881">
          <cell r="C881" t="str">
            <v>409131</v>
          </cell>
          <cell r="D881" t="str">
            <v>Prov-St Inc Taxes-Electric</v>
          </cell>
          <cell r="E881">
            <v>4032360.09</v>
          </cell>
          <cell r="F881" t="str">
            <v>409</v>
          </cell>
          <cell r="G881">
            <v>43100</v>
          </cell>
        </row>
        <row r="882">
          <cell r="C882" t="str">
            <v>409132</v>
          </cell>
          <cell r="D882" t="str">
            <v>Prov-St Inc Taxes-Water</v>
          </cell>
          <cell r="E882">
            <v>-15396.95</v>
          </cell>
          <cell r="F882" t="str">
            <v>409</v>
          </cell>
          <cell r="G882">
            <v>43100</v>
          </cell>
        </row>
        <row r="883">
          <cell r="C883" t="str">
            <v>409250</v>
          </cell>
          <cell r="D883" t="str">
            <v>Fed Inc Non-Op Taxes Regulated</v>
          </cell>
          <cell r="E883">
            <v>-286926.21000000002</v>
          </cell>
          <cell r="F883" t="str">
            <v>409</v>
          </cell>
          <cell r="G883">
            <v>43100</v>
          </cell>
        </row>
        <row r="884">
          <cell r="C884" t="str">
            <v>409260</v>
          </cell>
          <cell r="D884" t="str">
            <v>ST Inc Non-Op Taxes Regulated</v>
          </cell>
          <cell r="E884">
            <v>-40881.870000000003</v>
          </cell>
          <cell r="F884" t="str">
            <v>409</v>
          </cell>
          <cell r="G884">
            <v>43100</v>
          </cell>
        </row>
        <row r="885">
          <cell r="C885" t="str">
            <v>410112</v>
          </cell>
          <cell r="D885" t="str">
            <v>Def Tax-Ozark Beach Loss Gen</v>
          </cell>
          <cell r="E885">
            <v>-1850158.16</v>
          </cell>
          <cell r="F885" t="str">
            <v>410</v>
          </cell>
          <cell r="G885">
            <v>43100</v>
          </cell>
        </row>
        <row r="886">
          <cell r="C886" t="str">
            <v>410113</v>
          </cell>
          <cell r="D886" t="str">
            <v>Prov For Def Tax-Repair Allow</v>
          </cell>
          <cell r="E886">
            <v>50723.01</v>
          </cell>
          <cell r="F886" t="str">
            <v>410</v>
          </cell>
          <cell r="G886">
            <v>43100</v>
          </cell>
        </row>
        <row r="887">
          <cell r="C887" t="str">
            <v>410118</v>
          </cell>
          <cell r="D887" t="str">
            <v>Def Tax Ice Storm Expense</v>
          </cell>
          <cell r="E887">
            <v>18298.189999999999</v>
          </cell>
          <cell r="F887" t="str">
            <v>410</v>
          </cell>
          <cell r="G887">
            <v>43100</v>
          </cell>
        </row>
        <row r="888">
          <cell r="C888" t="str">
            <v>410120</v>
          </cell>
          <cell r="D888" t="str">
            <v>Deferred Tx Net Operating Loss</v>
          </cell>
          <cell r="E888">
            <v>-30641544.68</v>
          </cell>
          <cell r="F888" t="str">
            <v>410</v>
          </cell>
          <cell r="G888">
            <v>43100</v>
          </cell>
        </row>
        <row r="889">
          <cell r="C889" t="str">
            <v>410121</v>
          </cell>
          <cell r="D889" t="str">
            <v>Fed Def Tx Asb 5-Yr Mtc</v>
          </cell>
          <cell r="E889">
            <v>18298.2</v>
          </cell>
          <cell r="F889" t="str">
            <v>410</v>
          </cell>
          <cell r="G889">
            <v>43100</v>
          </cell>
        </row>
        <row r="890">
          <cell r="C890" t="str">
            <v>410122</v>
          </cell>
          <cell r="D890" t="str">
            <v>Loss On Reacquired Debt</v>
          </cell>
          <cell r="E890">
            <v>94306.06</v>
          </cell>
          <cell r="F890" t="str">
            <v>410</v>
          </cell>
          <cell r="G890">
            <v>43100</v>
          </cell>
        </row>
        <row r="891">
          <cell r="C891" t="str">
            <v>410124</v>
          </cell>
          <cell r="D891" t="str">
            <v>Federal-Licensed Sftwr Purch</v>
          </cell>
          <cell r="E891">
            <v>644388.97</v>
          </cell>
          <cell r="F891" t="str">
            <v>410</v>
          </cell>
          <cell r="G891">
            <v>43100</v>
          </cell>
        </row>
        <row r="892">
          <cell r="C892" t="str">
            <v>410128</v>
          </cell>
          <cell r="D892" t="str">
            <v>Def Inc Tax - Hedge Trans Loss</v>
          </cell>
          <cell r="E892">
            <v>64740.01</v>
          </cell>
          <cell r="F892" t="str">
            <v>410</v>
          </cell>
          <cell r="G892">
            <v>43100</v>
          </cell>
        </row>
        <row r="893">
          <cell r="C893" t="str">
            <v>410130</v>
          </cell>
          <cell r="D893" t="str">
            <v>Fed Def Tx Exp - Misc</v>
          </cell>
          <cell r="E893">
            <v>6526530.4199999999</v>
          </cell>
          <cell r="F893" t="str">
            <v>410</v>
          </cell>
          <cell r="G893">
            <v>43100</v>
          </cell>
        </row>
        <row r="894">
          <cell r="C894" t="str">
            <v>410131</v>
          </cell>
          <cell r="D894" t="str">
            <v>Fed Def Tx-Con In Aid Const-El</v>
          </cell>
          <cell r="E894">
            <v>979278.23</v>
          </cell>
          <cell r="F894" t="str">
            <v>410</v>
          </cell>
          <cell r="G894">
            <v>43100</v>
          </cell>
        </row>
        <row r="895">
          <cell r="C895" t="str">
            <v>410132</v>
          </cell>
          <cell r="D895" t="str">
            <v>Fed Def Tx-Con Aid Const-Wa</v>
          </cell>
          <cell r="E895">
            <v>267.77</v>
          </cell>
          <cell r="F895" t="str">
            <v>410</v>
          </cell>
          <cell r="G895">
            <v>43100</v>
          </cell>
        </row>
        <row r="896">
          <cell r="C896" t="str">
            <v>410134</v>
          </cell>
          <cell r="D896" t="str">
            <v>Fed Def Tx-Int Capitalized</v>
          </cell>
          <cell r="E896">
            <v>774038.07</v>
          </cell>
          <cell r="F896" t="str">
            <v>410</v>
          </cell>
          <cell r="G896">
            <v>43100</v>
          </cell>
        </row>
        <row r="897">
          <cell r="C897" t="str">
            <v>410137</v>
          </cell>
          <cell r="D897" t="str">
            <v>Fed Postretirement Ben Pension</v>
          </cell>
          <cell r="E897">
            <v>165615.91</v>
          </cell>
          <cell r="F897" t="str">
            <v>410</v>
          </cell>
          <cell r="G897">
            <v>43100</v>
          </cell>
        </row>
        <row r="898">
          <cell r="C898" t="str">
            <v>410139</v>
          </cell>
          <cell r="D898" t="str">
            <v>Deferred Tax Debit Fuel Costs</v>
          </cell>
          <cell r="E898">
            <v>4814815.2300000004</v>
          </cell>
          <cell r="F898" t="str">
            <v>410</v>
          </cell>
          <cell r="G898">
            <v>43100</v>
          </cell>
        </row>
        <row r="899">
          <cell r="C899" t="str">
            <v>410141</v>
          </cell>
          <cell r="D899" t="str">
            <v>Prov Def Fed Inc Ld El Aftr 53</v>
          </cell>
          <cell r="E899">
            <v>41033408.689999998</v>
          </cell>
          <cell r="F899" t="str">
            <v>410</v>
          </cell>
          <cell r="G899">
            <v>43100</v>
          </cell>
        </row>
        <row r="900">
          <cell r="C900" t="str">
            <v>410142</v>
          </cell>
          <cell r="D900" t="str">
            <v>Prov Def Fed Inc Ld Wtr Aftr53</v>
          </cell>
          <cell r="E900">
            <v>250929.5</v>
          </cell>
          <cell r="F900" t="str">
            <v>410</v>
          </cell>
          <cell r="G900">
            <v>43100</v>
          </cell>
        </row>
        <row r="901">
          <cell r="C901" t="str">
            <v>410144</v>
          </cell>
          <cell r="D901" t="str">
            <v>Def Tax Exp-Reg Plan Amort</v>
          </cell>
          <cell r="E901">
            <v>880431.26</v>
          </cell>
          <cell r="F901" t="str">
            <v>410</v>
          </cell>
          <cell r="G901">
            <v>43100</v>
          </cell>
        </row>
        <row r="902">
          <cell r="C902" t="str">
            <v>410298</v>
          </cell>
          <cell r="D902" t="str">
            <v>Def Tax Disallow Plt 2006</v>
          </cell>
          <cell r="E902">
            <v>98016.960000000006</v>
          </cell>
          <cell r="F902" t="str">
            <v>410</v>
          </cell>
          <cell r="G902">
            <v>43100</v>
          </cell>
        </row>
        <row r="903">
          <cell r="C903" t="str">
            <v>411003</v>
          </cell>
          <cell r="D903" t="str">
            <v>Prov For Def Tax-Repair Allow</v>
          </cell>
          <cell r="E903">
            <v>-187976.29</v>
          </cell>
          <cell r="F903" t="str">
            <v>411</v>
          </cell>
          <cell r="G903">
            <v>43100</v>
          </cell>
        </row>
        <row r="904">
          <cell r="C904" t="str">
            <v>411004</v>
          </cell>
          <cell r="D904" t="str">
            <v>Nonutilized Iatan ITC Credits</v>
          </cell>
          <cell r="E904">
            <v>-200084.04</v>
          </cell>
          <cell r="F904" t="str">
            <v>411</v>
          </cell>
          <cell r="G904">
            <v>43100</v>
          </cell>
        </row>
        <row r="905">
          <cell r="C905" t="str">
            <v>411100</v>
          </cell>
          <cell r="D905" t="str">
            <v>Accretion Expense - ARO's</v>
          </cell>
          <cell r="E905">
            <v>0</v>
          </cell>
          <cell r="F905" t="str">
            <v>411</v>
          </cell>
          <cell r="G905">
            <v>43100</v>
          </cell>
        </row>
        <row r="906">
          <cell r="C906" t="str">
            <v>411103</v>
          </cell>
          <cell r="D906" t="str">
            <v>DefTx-Net Operating Loss Elect</v>
          </cell>
          <cell r="E906">
            <v>-2843731.2</v>
          </cell>
          <cell r="F906" t="str">
            <v>411</v>
          </cell>
          <cell r="G906">
            <v>43100</v>
          </cell>
        </row>
        <row r="907">
          <cell r="C907" t="str">
            <v>411112</v>
          </cell>
          <cell r="D907" t="str">
            <v>Def Tx-Ozark Beach Loss Gen Cr</v>
          </cell>
          <cell r="E907">
            <v>2292691.2000000002</v>
          </cell>
          <cell r="F907" t="str">
            <v>411</v>
          </cell>
          <cell r="G907">
            <v>43100</v>
          </cell>
        </row>
        <row r="908">
          <cell r="C908" t="str">
            <v>411116</v>
          </cell>
          <cell r="D908" t="str">
            <v>Def Tax Cr-Iatan Def Charges</v>
          </cell>
          <cell r="E908">
            <v>-180598.01</v>
          </cell>
          <cell r="F908" t="str">
            <v>411</v>
          </cell>
          <cell r="G908">
            <v>43100</v>
          </cell>
        </row>
        <row r="909">
          <cell r="C909" t="str">
            <v>411118</v>
          </cell>
          <cell r="D909" t="str">
            <v>Def Tx Cr Ice Storm Expense</v>
          </cell>
          <cell r="E909">
            <v>-68833.08</v>
          </cell>
          <cell r="F909" t="str">
            <v>411</v>
          </cell>
          <cell r="G909">
            <v>43100</v>
          </cell>
        </row>
        <row r="910">
          <cell r="C910" t="str">
            <v>411121</v>
          </cell>
          <cell r="D910" t="str">
            <v>Fed Inc Def Asbury Unit #1</v>
          </cell>
          <cell r="E910">
            <v>-68098.37</v>
          </cell>
          <cell r="F910" t="str">
            <v>411</v>
          </cell>
          <cell r="G910">
            <v>43100</v>
          </cell>
        </row>
        <row r="911">
          <cell r="C911" t="str">
            <v>411122</v>
          </cell>
          <cell r="D911" t="str">
            <v>Loss On Reacquired Debt-Cr</v>
          </cell>
          <cell r="E911">
            <v>-350809.44</v>
          </cell>
          <cell r="F911" t="str">
            <v>411</v>
          </cell>
          <cell r="G911">
            <v>43100</v>
          </cell>
        </row>
        <row r="912">
          <cell r="C912" t="str">
            <v>411124</v>
          </cell>
          <cell r="D912" t="str">
            <v>Fed Def-Licensed Sftwr Purch</v>
          </cell>
          <cell r="E912">
            <v>-462521.49</v>
          </cell>
          <cell r="F912" t="str">
            <v>411</v>
          </cell>
          <cell r="G912">
            <v>43100</v>
          </cell>
        </row>
        <row r="913">
          <cell r="C913" t="str">
            <v>411126</v>
          </cell>
          <cell r="D913" t="str">
            <v>Fed Officers &amp; Dir Def Comp-Cr</v>
          </cell>
          <cell r="E913">
            <v>-749656.84</v>
          </cell>
          <cell r="F913" t="str">
            <v>411</v>
          </cell>
          <cell r="G913">
            <v>43100</v>
          </cell>
        </row>
        <row r="914">
          <cell r="C914" t="str">
            <v>411128</v>
          </cell>
          <cell r="D914" t="str">
            <v>Def Inc Tax - Hedge Trans Gain</v>
          </cell>
          <cell r="E914">
            <v>-17595.669999999998</v>
          </cell>
          <cell r="F914" t="str">
            <v>411</v>
          </cell>
          <cell r="G914">
            <v>43100</v>
          </cell>
        </row>
        <row r="915">
          <cell r="C915" t="str">
            <v>411130</v>
          </cell>
          <cell r="D915" t="str">
            <v>Fed Def Tx Exp - Misc</v>
          </cell>
          <cell r="E915">
            <v>-2043955.73</v>
          </cell>
          <cell r="F915" t="str">
            <v>411</v>
          </cell>
          <cell r="G915">
            <v>43100</v>
          </cell>
        </row>
        <row r="916">
          <cell r="C916" t="str">
            <v>411131</v>
          </cell>
          <cell r="D916" t="str">
            <v>Fed Def Tx-Con Aid Cst-El-Cr</v>
          </cell>
          <cell r="E916">
            <v>-1527766.51</v>
          </cell>
          <cell r="F916" t="str">
            <v>411</v>
          </cell>
          <cell r="G916">
            <v>43100</v>
          </cell>
        </row>
        <row r="917">
          <cell r="C917" t="str">
            <v>411132</v>
          </cell>
          <cell r="D917" t="str">
            <v>Fed Def Tx-Con Aid Const-Wa-Cr</v>
          </cell>
          <cell r="E917">
            <v>-30.86</v>
          </cell>
          <cell r="F917" t="str">
            <v>411</v>
          </cell>
          <cell r="G917">
            <v>43100</v>
          </cell>
        </row>
        <row r="918">
          <cell r="C918" t="str">
            <v>411134</v>
          </cell>
          <cell r="D918" t="str">
            <v>Fed Def Tx-Int Capitalized-Cr</v>
          </cell>
          <cell r="E918">
            <v>-1344791.04</v>
          </cell>
          <cell r="F918" t="str">
            <v>411</v>
          </cell>
          <cell r="G918">
            <v>43100</v>
          </cell>
        </row>
        <row r="919">
          <cell r="C919" t="str">
            <v>411136</v>
          </cell>
          <cell r="D919" t="str">
            <v>Prov Def Inc Tax-Pbop Costs Mo</v>
          </cell>
          <cell r="E919">
            <v>-534677.66</v>
          </cell>
          <cell r="F919" t="str">
            <v>411</v>
          </cell>
          <cell r="G919">
            <v>43100</v>
          </cell>
        </row>
        <row r="920">
          <cell r="C920" t="str">
            <v>411141</v>
          </cell>
          <cell r="D920" t="str">
            <v>Fed Inc Def Ld El After 53</v>
          </cell>
          <cell r="E920">
            <v>-25177455.460000001</v>
          </cell>
          <cell r="F920" t="str">
            <v>411</v>
          </cell>
          <cell r="G920">
            <v>43100</v>
          </cell>
        </row>
        <row r="921">
          <cell r="C921" t="str">
            <v>411142</v>
          </cell>
          <cell r="D921" t="str">
            <v>Def Fit Ld Wa Post 53</v>
          </cell>
          <cell r="E921">
            <v>-130350.39999999999</v>
          </cell>
          <cell r="F921" t="str">
            <v>411</v>
          </cell>
          <cell r="G921">
            <v>43100</v>
          </cell>
        </row>
        <row r="922">
          <cell r="C922" t="str">
            <v>411144</v>
          </cell>
          <cell r="D922" t="str">
            <v>Def Tax Exp-Reg Plan Amort</v>
          </cell>
          <cell r="E922">
            <v>-237573.15</v>
          </cell>
          <cell r="F922" t="str">
            <v>411</v>
          </cell>
          <cell r="G922">
            <v>43100</v>
          </cell>
        </row>
        <row r="923">
          <cell r="C923" t="str">
            <v>411299</v>
          </cell>
          <cell r="D923" t="str">
            <v>Prov Def Inc Tx Disallow Plnt</v>
          </cell>
          <cell r="E923">
            <v>-26448.63</v>
          </cell>
          <cell r="F923" t="str">
            <v>411</v>
          </cell>
          <cell r="G923">
            <v>43100</v>
          </cell>
        </row>
        <row r="924">
          <cell r="C924" t="str">
            <v>411413</v>
          </cell>
          <cell r="D924" t="str">
            <v>Federal Def Itc - Electric-10%</v>
          </cell>
          <cell r="E924">
            <v>-141239.03</v>
          </cell>
          <cell r="F924" t="str">
            <v>411</v>
          </cell>
          <cell r="G924">
            <v>43100</v>
          </cell>
        </row>
        <row r="925">
          <cell r="C925" t="str">
            <v>411423</v>
          </cell>
          <cell r="D925" t="str">
            <v>Federal Def Itc -  Water-10%</v>
          </cell>
          <cell r="E925">
            <v>-1581.06</v>
          </cell>
          <cell r="F925" t="str">
            <v>411</v>
          </cell>
          <cell r="G925">
            <v>43100</v>
          </cell>
        </row>
        <row r="926">
          <cell r="C926" t="str">
            <v>411800</v>
          </cell>
          <cell r="D926" t="str">
            <v>Gains-Disposition Emmiss Allow</v>
          </cell>
          <cell r="E926">
            <v>-10.86</v>
          </cell>
          <cell r="F926" t="str">
            <v>411</v>
          </cell>
          <cell r="G926">
            <v>43100</v>
          </cell>
        </row>
        <row r="927">
          <cell r="C927" t="str">
            <v>414300</v>
          </cell>
          <cell r="D927" t="str">
            <v>Dep Expense Water</v>
          </cell>
          <cell r="E927">
            <v>306183.64</v>
          </cell>
          <cell r="F927" t="str">
            <v>414</v>
          </cell>
          <cell r="G927">
            <v>43100</v>
          </cell>
        </row>
        <row r="928">
          <cell r="C928" t="str">
            <v>414989</v>
          </cell>
          <cell r="D928" t="str">
            <v>Realized Loss - Derivatives</v>
          </cell>
          <cell r="E928">
            <v>0</v>
          </cell>
          <cell r="F928" t="str">
            <v>414</v>
          </cell>
          <cell r="G928">
            <v>43100</v>
          </cell>
        </row>
        <row r="929">
          <cell r="C929" t="str">
            <v>414999</v>
          </cell>
          <cell r="D929" t="str">
            <v>Realized Gain - Derivative</v>
          </cell>
          <cell r="E929">
            <v>0</v>
          </cell>
          <cell r="F929" t="str">
            <v>414</v>
          </cell>
          <cell r="G929">
            <v>43100</v>
          </cell>
        </row>
        <row r="930">
          <cell r="C930" t="str">
            <v>417700</v>
          </cell>
          <cell r="D930" t="str">
            <v>LABS US Allocs</v>
          </cell>
          <cell r="E930">
            <v>0</v>
          </cell>
          <cell r="F930" t="str">
            <v>417</v>
          </cell>
          <cell r="G930">
            <v>43100</v>
          </cell>
        </row>
        <row r="931">
          <cell r="C931" t="str">
            <v>418020</v>
          </cell>
          <cell r="D931" t="str">
            <v>Non-Op Rental Expense-Dep</v>
          </cell>
          <cell r="E931">
            <v>1513.22</v>
          </cell>
          <cell r="F931" t="str">
            <v>418</v>
          </cell>
          <cell r="G931">
            <v>43100</v>
          </cell>
        </row>
        <row r="932">
          <cell r="C932" t="str">
            <v>419020</v>
          </cell>
          <cell r="D932" t="str">
            <v>Int Inc-Temporary Cash Invest</v>
          </cell>
          <cell r="E932">
            <v>-48047.85</v>
          </cell>
          <cell r="F932" t="str">
            <v>419</v>
          </cell>
          <cell r="G932">
            <v>43100</v>
          </cell>
        </row>
        <row r="933">
          <cell r="C933" t="str">
            <v>419025</v>
          </cell>
          <cell r="D933" t="str">
            <v>Interest Income MO FAC</v>
          </cell>
          <cell r="E933">
            <v>-65039.7</v>
          </cell>
          <cell r="F933" t="str">
            <v>419</v>
          </cell>
          <cell r="G933">
            <v>43100</v>
          </cell>
        </row>
        <row r="934">
          <cell r="C934" t="str">
            <v>419026</v>
          </cell>
          <cell r="D934" t="str">
            <v>Plum Point Escrow Interest Inc</v>
          </cell>
          <cell r="E934">
            <v>-7607.62</v>
          </cell>
          <cell r="F934" t="str">
            <v>419</v>
          </cell>
          <cell r="G934">
            <v>43100</v>
          </cell>
        </row>
        <row r="935">
          <cell r="C935" t="str">
            <v>419030</v>
          </cell>
          <cell r="D935" t="str">
            <v>Other Int &amp; Dividend Income</v>
          </cell>
          <cell r="E935">
            <v>-112697.78</v>
          </cell>
          <cell r="F935" t="str">
            <v>419</v>
          </cell>
          <cell r="G935">
            <v>43100</v>
          </cell>
        </row>
        <row r="936">
          <cell r="C936" t="str">
            <v>419100</v>
          </cell>
          <cell r="D936" t="str">
            <v>Afudc - Other      (Equity)</v>
          </cell>
          <cell r="E936">
            <v>-874193.67</v>
          </cell>
          <cell r="F936" t="str">
            <v>419</v>
          </cell>
          <cell r="G936">
            <v>43100</v>
          </cell>
        </row>
        <row r="937">
          <cell r="C937" t="str">
            <v>419801</v>
          </cell>
          <cell r="D937" t="str">
            <v>Int Income on Cash Adv to EDG</v>
          </cell>
          <cell r="E937">
            <v>-16760.22</v>
          </cell>
          <cell r="F937" t="str">
            <v>419</v>
          </cell>
          <cell r="G937">
            <v>43100</v>
          </cell>
        </row>
        <row r="938">
          <cell r="C938" t="str">
            <v>421022</v>
          </cell>
          <cell r="D938" t="str">
            <v>MO Iat I Amrt O&amp;M ER-2010-0130</v>
          </cell>
          <cell r="E938">
            <v>31110.9</v>
          </cell>
          <cell r="F938" t="str">
            <v>421</v>
          </cell>
          <cell r="G938">
            <v>43100</v>
          </cell>
        </row>
        <row r="939">
          <cell r="C939" t="str">
            <v>421027</v>
          </cell>
          <cell r="D939" t="str">
            <v>MO Iat II Amrt OM ER-2011-0004</v>
          </cell>
          <cell r="E939">
            <v>57795.88</v>
          </cell>
          <cell r="F939" t="str">
            <v>421</v>
          </cell>
          <cell r="G939">
            <v>43100</v>
          </cell>
        </row>
        <row r="940">
          <cell r="C940" t="str">
            <v>421029</v>
          </cell>
          <cell r="D940" t="str">
            <v>MO PlmPt Amrt O&amp;M ER-2011-0004</v>
          </cell>
          <cell r="E940">
            <v>1323.82</v>
          </cell>
          <cell r="F940" t="str">
            <v>421</v>
          </cell>
          <cell r="G940">
            <v>43100</v>
          </cell>
        </row>
        <row r="941">
          <cell r="C941" t="str">
            <v>421060</v>
          </cell>
          <cell r="D941" t="str">
            <v>MO Iat I Amrt Int ER-2010-0130</v>
          </cell>
          <cell r="E941">
            <v>62075.519999999997</v>
          </cell>
          <cell r="F941" t="str">
            <v>421</v>
          </cell>
          <cell r="G941">
            <v>43100</v>
          </cell>
        </row>
        <row r="942">
          <cell r="C942" t="str">
            <v>421065</v>
          </cell>
          <cell r="D942" t="str">
            <v>MO Iat II Am Int ER-2011-0004</v>
          </cell>
          <cell r="E942">
            <v>54906.080000000002</v>
          </cell>
          <cell r="F942" t="str">
            <v>421</v>
          </cell>
          <cell r="G942">
            <v>43100</v>
          </cell>
        </row>
        <row r="943">
          <cell r="C943" t="str">
            <v>421067</v>
          </cell>
          <cell r="D943" t="str">
            <v>MO PlmPt Amrt Int ER-2011-0004</v>
          </cell>
          <cell r="E943">
            <v>1283.53</v>
          </cell>
          <cell r="F943" t="str">
            <v>421</v>
          </cell>
          <cell r="G943">
            <v>43100</v>
          </cell>
        </row>
        <row r="944">
          <cell r="C944" t="str">
            <v>421200</v>
          </cell>
          <cell r="D944" t="str">
            <v>Loss On Dispose Of Property</v>
          </cell>
          <cell r="E944">
            <v>179945</v>
          </cell>
          <cell r="F944" t="str">
            <v>421</v>
          </cell>
          <cell r="G944">
            <v>43100</v>
          </cell>
        </row>
        <row r="945">
          <cell r="C945" t="str">
            <v>426114</v>
          </cell>
          <cell r="D945" t="str">
            <v>Donations</v>
          </cell>
          <cell r="E945">
            <v>403472.65</v>
          </cell>
          <cell r="F945" t="str">
            <v>426</v>
          </cell>
          <cell r="G945">
            <v>43100</v>
          </cell>
        </row>
        <row r="946">
          <cell r="C946" t="str">
            <v>426300</v>
          </cell>
          <cell r="D946" t="str">
            <v>Penalties</v>
          </cell>
          <cell r="E946">
            <v>-1454.84</v>
          </cell>
          <cell r="F946" t="str">
            <v>426</v>
          </cell>
          <cell r="G946">
            <v>43100</v>
          </cell>
        </row>
        <row r="947">
          <cell r="C947" t="str">
            <v>426400</v>
          </cell>
          <cell r="D947" t="str">
            <v>Civic Political &amp; Related Act</v>
          </cell>
          <cell r="E947">
            <v>58900.19</v>
          </cell>
          <cell r="F947" t="str">
            <v>426</v>
          </cell>
          <cell r="G947">
            <v>43100</v>
          </cell>
        </row>
        <row r="948">
          <cell r="C948" t="str">
            <v>426407</v>
          </cell>
          <cell r="D948" t="str">
            <v>Governmental Activities</v>
          </cell>
          <cell r="E948">
            <v>68518.2</v>
          </cell>
          <cell r="F948" t="str">
            <v>426</v>
          </cell>
          <cell r="G948">
            <v>43100</v>
          </cell>
        </row>
        <row r="949">
          <cell r="C949" t="str">
            <v>426413</v>
          </cell>
          <cell r="D949" t="str">
            <v>Civic Activities</v>
          </cell>
          <cell r="E949">
            <v>74264.58</v>
          </cell>
          <cell r="F949" t="str">
            <v>426</v>
          </cell>
          <cell r="G949">
            <v>43100</v>
          </cell>
        </row>
        <row r="950">
          <cell r="C950" t="str">
            <v>426439</v>
          </cell>
          <cell r="D950" t="str">
            <v>Governmental Activities - Corp</v>
          </cell>
          <cell r="E950">
            <v>318.75</v>
          </cell>
          <cell r="F950" t="str">
            <v>426</v>
          </cell>
          <cell r="G950">
            <v>43100</v>
          </cell>
        </row>
        <row r="951">
          <cell r="C951" t="str">
            <v>426440</v>
          </cell>
          <cell r="D951" t="str">
            <v>Gov't Activities-Other Expense</v>
          </cell>
          <cell r="E951">
            <v>50264.79</v>
          </cell>
          <cell r="F951" t="str">
            <v>426</v>
          </cell>
          <cell r="G951">
            <v>43100</v>
          </cell>
        </row>
        <row r="952">
          <cell r="C952" t="str">
            <v>426441</v>
          </cell>
          <cell r="D952" t="str">
            <v>PAC Administration</v>
          </cell>
          <cell r="E952">
            <v>11960.48</v>
          </cell>
          <cell r="F952" t="str">
            <v>426</v>
          </cell>
          <cell r="G952">
            <v>43100</v>
          </cell>
        </row>
        <row r="953">
          <cell r="C953" t="str">
            <v>426444</v>
          </cell>
          <cell r="D953" t="str">
            <v>Missouri Energy Devlpmt Assoc</v>
          </cell>
          <cell r="E953">
            <v>26714.73</v>
          </cell>
          <cell r="F953" t="str">
            <v>426</v>
          </cell>
          <cell r="G953">
            <v>43100</v>
          </cell>
        </row>
        <row r="954">
          <cell r="C954" t="str">
            <v>426445</v>
          </cell>
          <cell r="D954" t="str">
            <v>Outside Services -Gov't Affair</v>
          </cell>
          <cell r="E954">
            <v>7331.56</v>
          </cell>
          <cell r="F954" t="str">
            <v>426</v>
          </cell>
          <cell r="G954">
            <v>43100</v>
          </cell>
        </row>
        <row r="955">
          <cell r="C955" t="str">
            <v>426446</v>
          </cell>
          <cell r="D955" t="str">
            <v>Gov't Activities Contract Serv</v>
          </cell>
          <cell r="E955">
            <v>169062.34</v>
          </cell>
          <cell r="F955" t="str">
            <v>426</v>
          </cell>
          <cell r="G955">
            <v>43100</v>
          </cell>
        </row>
        <row r="956">
          <cell r="C956" t="str">
            <v>426447</v>
          </cell>
          <cell r="D956" t="str">
            <v>Gov't Pub Design &amp; Printing</v>
          </cell>
          <cell r="E956">
            <v>104.83</v>
          </cell>
          <cell r="F956" t="str">
            <v>426</v>
          </cell>
          <cell r="G956">
            <v>43100</v>
          </cell>
        </row>
        <row r="957">
          <cell r="C957" t="str">
            <v>426499</v>
          </cell>
          <cell r="D957" t="str">
            <v>Political Contributions Only</v>
          </cell>
          <cell r="E957">
            <v>16000</v>
          </cell>
          <cell r="F957" t="str">
            <v>426</v>
          </cell>
          <cell r="G957">
            <v>43100</v>
          </cell>
        </row>
        <row r="958">
          <cell r="C958" t="str">
            <v>426500</v>
          </cell>
          <cell r="D958" t="str">
            <v>Other Deductions</v>
          </cell>
          <cell r="E958">
            <v>3554.66</v>
          </cell>
          <cell r="F958" t="str">
            <v>426</v>
          </cell>
          <cell r="G958">
            <v>43100</v>
          </cell>
        </row>
        <row r="959">
          <cell r="C959" t="str">
            <v>426502</v>
          </cell>
          <cell r="D959" t="str">
            <v>2011 Tornado CarryCost Amort</v>
          </cell>
          <cell r="E959">
            <v>183564.12</v>
          </cell>
          <cell r="F959" t="str">
            <v>426</v>
          </cell>
          <cell r="G959">
            <v>43100</v>
          </cell>
        </row>
        <row r="960">
          <cell r="C960" t="str">
            <v>426561</v>
          </cell>
          <cell r="D960" t="str">
            <v>Electric Veh Rebate-Vehicles</v>
          </cell>
          <cell r="E960">
            <v>23000</v>
          </cell>
          <cell r="F960" t="str">
            <v>426</v>
          </cell>
          <cell r="G960">
            <v>43100</v>
          </cell>
        </row>
        <row r="961">
          <cell r="C961" t="str">
            <v>426562</v>
          </cell>
          <cell r="D961" t="str">
            <v>Electric Veh Rebate-EVSE</v>
          </cell>
          <cell r="E961">
            <v>30099.27</v>
          </cell>
          <cell r="F961" t="str">
            <v>426</v>
          </cell>
          <cell r="G961">
            <v>43100</v>
          </cell>
        </row>
        <row r="962">
          <cell r="C962" t="str">
            <v>426565</v>
          </cell>
          <cell r="D962" t="str">
            <v>Electric Veh-Marketing Exp</v>
          </cell>
          <cell r="E962">
            <v>21638.560000000001</v>
          </cell>
          <cell r="F962" t="str">
            <v>426</v>
          </cell>
          <cell r="G962">
            <v>43100</v>
          </cell>
        </row>
        <row r="963">
          <cell r="C963" t="str">
            <v>427102</v>
          </cell>
          <cell r="D963" t="str">
            <v>Int 6.7% Sr Notes 11-15-33</v>
          </cell>
          <cell r="E963">
            <v>4154000.04</v>
          </cell>
          <cell r="F963" t="str">
            <v>427</v>
          </cell>
          <cell r="G963">
            <v>43100</v>
          </cell>
        </row>
        <row r="964">
          <cell r="C964" t="str">
            <v>427103</v>
          </cell>
          <cell r="D964" t="str">
            <v>Int on 5.8% SrNte due 7-1-35</v>
          </cell>
          <cell r="E964">
            <v>2319999.96</v>
          </cell>
          <cell r="F964" t="str">
            <v>427</v>
          </cell>
          <cell r="G964">
            <v>43100</v>
          </cell>
        </row>
        <row r="965">
          <cell r="C965" t="str">
            <v>427108</v>
          </cell>
          <cell r="D965" t="str">
            <v>Int Expense 5.875% FMB 4-1-37</v>
          </cell>
          <cell r="E965">
            <v>4700000.04</v>
          </cell>
          <cell r="F965" t="str">
            <v>427</v>
          </cell>
          <cell r="G965">
            <v>43100</v>
          </cell>
        </row>
        <row r="966">
          <cell r="C966" t="str">
            <v>427400</v>
          </cell>
          <cell r="D966" t="str">
            <v>IntExp 6.375% FMB Due 6-1-2018</v>
          </cell>
          <cell r="E966">
            <v>5737500</v>
          </cell>
          <cell r="F966" t="str">
            <v>427</v>
          </cell>
          <cell r="G966">
            <v>43100</v>
          </cell>
        </row>
        <row r="967">
          <cell r="C967" t="str">
            <v>427500</v>
          </cell>
          <cell r="D967" t="str">
            <v>Int Exp 4.65% FMB Due 6-1-20</v>
          </cell>
          <cell r="E967">
            <v>4650000</v>
          </cell>
          <cell r="F967" t="str">
            <v>427</v>
          </cell>
          <cell r="G967">
            <v>43100</v>
          </cell>
        </row>
        <row r="968">
          <cell r="C968" t="str">
            <v>427783</v>
          </cell>
          <cell r="D968" t="str">
            <v>Int Exp 5.20% FMB Due 9-1-2040</v>
          </cell>
          <cell r="E968">
            <v>2600000.04</v>
          </cell>
          <cell r="F968" t="str">
            <v>427</v>
          </cell>
          <cell r="G968">
            <v>43100</v>
          </cell>
        </row>
        <row r="969">
          <cell r="C969" t="str">
            <v>427804</v>
          </cell>
          <cell r="D969" t="str">
            <v>IntExp 3.58% FMB, due 4-2-2027</v>
          </cell>
          <cell r="E969">
            <v>3150399.96</v>
          </cell>
          <cell r="F969" t="str">
            <v>427</v>
          </cell>
          <cell r="G969">
            <v>43100</v>
          </cell>
        </row>
        <row r="970">
          <cell r="C970" t="str">
            <v>427805</v>
          </cell>
          <cell r="D970" t="str">
            <v>IntExp 3.73% FMB 5-2033</v>
          </cell>
          <cell r="E970">
            <v>1119000</v>
          </cell>
          <cell r="F970" t="str">
            <v>427</v>
          </cell>
          <cell r="G970">
            <v>43100</v>
          </cell>
        </row>
        <row r="971">
          <cell r="C971" t="str">
            <v>427806</v>
          </cell>
          <cell r="D971" t="str">
            <v>IntExp 4.32% FMB 5-2043</v>
          </cell>
          <cell r="E971">
            <v>5184000</v>
          </cell>
          <cell r="F971" t="str">
            <v>427</v>
          </cell>
          <cell r="G971">
            <v>43100</v>
          </cell>
        </row>
        <row r="972">
          <cell r="C972" t="str">
            <v>427807</v>
          </cell>
          <cell r="D972" t="str">
            <v>IntExp 4.27% FMB 12-1-2044</v>
          </cell>
          <cell r="E972">
            <v>2562000</v>
          </cell>
          <cell r="F972" t="str">
            <v>427</v>
          </cell>
          <cell r="G972">
            <v>43100</v>
          </cell>
        </row>
        <row r="973">
          <cell r="C973" t="str">
            <v>427808</v>
          </cell>
          <cell r="D973" t="str">
            <v>IntExp 3.59% FMB 8-20-2030</v>
          </cell>
          <cell r="E973">
            <v>2154000</v>
          </cell>
          <cell r="F973" t="str">
            <v>427</v>
          </cell>
          <cell r="G973">
            <v>43100</v>
          </cell>
        </row>
        <row r="974">
          <cell r="C974" t="str">
            <v>428102</v>
          </cell>
          <cell r="D974" t="str">
            <v>Amort Loss Redeemed 7% 2023</v>
          </cell>
          <cell r="E974">
            <v>67565.759999999995</v>
          </cell>
          <cell r="F974" t="str">
            <v>428</v>
          </cell>
          <cell r="G974">
            <v>43100</v>
          </cell>
        </row>
        <row r="975">
          <cell r="C975" t="str">
            <v>428103</v>
          </cell>
          <cell r="D975" t="str">
            <v>Amort Loss Redeemd 9 3/4% 2020</v>
          </cell>
          <cell r="E975">
            <v>3714.6</v>
          </cell>
          <cell r="F975" t="str">
            <v>428</v>
          </cell>
          <cell r="G975">
            <v>43100</v>
          </cell>
        </row>
        <row r="976">
          <cell r="C976" t="str">
            <v>428104</v>
          </cell>
          <cell r="D976" t="str">
            <v>Amort Loss Redeemd 7 1/4% 2028</v>
          </cell>
          <cell r="E976">
            <v>24954.84</v>
          </cell>
          <cell r="F976" t="str">
            <v>428</v>
          </cell>
          <cell r="G976">
            <v>43100</v>
          </cell>
        </row>
        <row r="977">
          <cell r="C977" t="str">
            <v>428105</v>
          </cell>
          <cell r="D977" t="str">
            <v>Amt loss-Redmd 7.75% FMB 2025</v>
          </cell>
          <cell r="E977">
            <v>48511.08</v>
          </cell>
          <cell r="F977" t="str">
            <v>428</v>
          </cell>
          <cell r="G977">
            <v>43100</v>
          </cell>
        </row>
        <row r="978">
          <cell r="C978" t="str">
            <v>428106</v>
          </cell>
          <cell r="D978" t="str">
            <v>AmtLoss 5.2% PC rdmd 4-02-12</v>
          </cell>
          <cell r="E978">
            <v>2519.04</v>
          </cell>
          <cell r="F978" t="str">
            <v>428</v>
          </cell>
          <cell r="G978">
            <v>43100</v>
          </cell>
        </row>
        <row r="979">
          <cell r="C979" t="str">
            <v>428107</v>
          </cell>
          <cell r="D979" t="str">
            <v>AmtLoss 5.3% PC rdmd 4-02-12</v>
          </cell>
          <cell r="E979">
            <v>3669.36</v>
          </cell>
          <cell r="F979" t="str">
            <v>428</v>
          </cell>
          <cell r="G979">
            <v>43100</v>
          </cell>
        </row>
        <row r="980">
          <cell r="C980" t="str">
            <v>428108</v>
          </cell>
          <cell r="D980" t="str">
            <v>AmtLoss 7.0% FMB rdm 4-02-12</v>
          </cell>
          <cell r="E980">
            <v>134381.04</v>
          </cell>
          <cell r="F980" t="str">
            <v>428</v>
          </cell>
          <cell r="G980">
            <v>43100</v>
          </cell>
        </row>
        <row r="981">
          <cell r="C981" t="str">
            <v>428110</v>
          </cell>
          <cell r="D981" t="str">
            <v>Amort Loss On Redeemed 10 3/4%</v>
          </cell>
          <cell r="E981">
            <v>19727.64</v>
          </cell>
          <cell r="F981" t="str">
            <v>428</v>
          </cell>
          <cell r="G981">
            <v>43100</v>
          </cell>
        </row>
        <row r="982">
          <cell r="C982" t="str">
            <v>428155</v>
          </cell>
          <cell r="D982" t="str">
            <v>AmtLoss 8-1/2 TrstPrf Red 6-10</v>
          </cell>
          <cell r="E982">
            <v>131488.68</v>
          </cell>
          <cell r="F982" t="str">
            <v>428</v>
          </cell>
          <cell r="G982">
            <v>43100</v>
          </cell>
        </row>
        <row r="983">
          <cell r="C983" t="str">
            <v>428170</v>
          </cell>
          <cell r="D983" t="str">
            <v>Amort Loss-Redeemed 9 3/4% Ser</v>
          </cell>
          <cell r="E983">
            <v>53364.36</v>
          </cell>
          <cell r="F983" t="str">
            <v>428</v>
          </cell>
          <cell r="G983">
            <v>43100</v>
          </cell>
        </row>
        <row r="984">
          <cell r="C984" t="str">
            <v>428180</v>
          </cell>
          <cell r="D984" t="str">
            <v>Amort Loss-Redeemed 9 3/4% Ser</v>
          </cell>
          <cell r="E984">
            <v>87115.08</v>
          </cell>
          <cell r="F984" t="str">
            <v>428</v>
          </cell>
          <cell r="G984">
            <v>43100</v>
          </cell>
        </row>
        <row r="985">
          <cell r="C985" t="str">
            <v>428190</v>
          </cell>
          <cell r="D985" t="str">
            <v>Amort Loss-Redeem 6 7/8% Pcser</v>
          </cell>
          <cell r="E985">
            <v>938.52</v>
          </cell>
          <cell r="F985" t="str">
            <v>428</v>
          </cell>
          <cell r="G985">
            <v>43100</v>
          </cell>
        </row>
        <row r="986">
          <cell r="C986" t="str">
            <v>428191</v>
          </cell>
          <cell r="D986" t="str">
            <v>Amort Loss-Redeem 6.8% Pc Ser</v>
          </cell>
          <cell r="E986">
            <v>1583.88</v>
          </cell>
          <cell r="F986" t="str">
            <v>428</v>
          </cell>
          <cell r="G986">
            <v>43100</v>
          </cell>
        </row>
        <row r="987">
          <cell r="C987" t="str">
            <v>428192</v>
          </cell>
          <cell r="D987" t="str">
            <v>Amort Loss On Redeemed 9% Ser</v>
          </cell>
          <cell r="E987">
            <v>59296.92</v>
          </cell>
          <cell r="F987" t="str">
            <v>428</v>
          </cell>
          <cell r="G987">
            <v>43100</v>
          </cell>
        </row>
        <row r="988">
          <cell r="C988" t="str">
            <v>428193</v>
          </cell>
          <cell r="D988" t="str">
            <v>Amt Loss - 7.05% SrNt Red 8-10</v>
          </cell>
          <cell r="E988">
            <v>34627.08</v>
          </cell>
          <cell r="F988" t="str">
            <v>428</v>
          </cell>
          <cell r="G988">
            <v>43100</v>
          </cell>
        </row>
        <row r="989">
          <cell r="C989" t="str">
            <v>428202</v>
          </cell>
          <cell r="D989" t="str">
            <v>Amrt Debt Exp 6.7% SrNote 2033</v>
          </cell>
          <cell r="E989">
            <v>-138170.28</v>
          </cell>
          <cell r="F989" t="str">
            <v>428</v>
          </cell>
          <cell r="G989">
            <v>43100</v>
          </cell>
        </row>
        <row r="990">
          <cell r="C990" t="str">
            <v>428203</v>
          </cell>
          <cell r="D990" t="str">
            <v>Amrt Deb Ex 5.8% SrNte 7-1-35</v>
          </cell>
          <cell r="E990">
            <v>71846.039999999994</v>
          </cell>
          <cell r="F990" t="str">
            <v>428</v>
          </cell>
          <cell r="G990">
            <v>43100</v>
          </cell>
        </row>
        <row r="991">
          <cell r="C991" t="str">
            <v>428400</v>
          </cell>
          <cell r="D991" t="str">
            <v>Amt DebtEx 6.375% FMB 6-1-2018</v>
          </cell>
          <cell r="E991">
            <v>126005.52</v>
          </cell>
          <cell r="F991" t="str">
            <v>428</v>
          </cell>
          <cell r="G991">
            <v>43100</v>
          </cell>
        </row>
        <row r="992">
          <cell r="C992" t="str">
            <v>428500</v>
          </cell>
          <cell r="D992" t="str">
            <v>Amt DebtEx 4.65% FMB 6-1-2020</v>
          </cell>
          <cell r="E992">
            <v>141747.48000000001</v>
          </cell>
          <cell r="F992" t="str">
            <v>428</v>
          </cell>
          <cell r="G992">
            <v>43100</v>
          </cell>
        </row>
        <row r="993">
          <cell r="C993" t="str">
            <v>428783</v>
          </cell>
          <cell r="D993" t="str">
            <v>Amrt Debt Ex 5.20% FMB 9-1-40</v>
          </cell>
          <cell r="E993">
            <v>33667.08</v>
          </cell>
          <cell r="F993" t="str">
            <v>428</v>
          </cell>
          <cell r="G993">
            <v>43100</v>
          </cell>
        </row>
        <row r="994">
          <cell r="C994" t="str">
            <v>428801</v>
          </cell>
          <cell r="D994" t="str">
            <v>Amrt Debt Ex 5.875% FMB 4-1-37</v>
          </cell>
          <cell r="E994">
            <v>107018.4</v>
          </cell>
          <cell r="F994" t="str">
            <v>428</v>
          </cell>
          <cell r="G994">
            <v>43100</v>
          </cell>
        </row>
        <row r="995">
          <cell r="C995" t="str">
            <v>428804</v>
          </cell>
          <cell r="D995" t="str">
            <v>AmtDbtExp 3.58% FMB due 4-2-27</v>
          </cell>
          <cell r="E995">
            <v>79799.520000000004</v>
          </cell>
          <cell r="F995" t="str">
            <v>428</v>
          </cell>
          <cell r="G995">
            <v>43100</v>
          </cell>
        </row>
        <row r="996">
          <cell r="C996" t="str">
            <v>428805</v>
          </cell>
          <cell r="D996" t="str">
            <v>AmDbtExp 3.73% FMB 5-2033</v>
          </cell>
          <cell r="E996">
            <v>18614.16</v>
          </cell>
          <cell r="F996" t="str">
            <v>428</v>
          </cell>
          <cell r="G996">
            <v>43100</v>
          </cell>
        </row>
        <row r="997">
          <cell r="C997" t="str">
            <v>428806</v>
          </cell>
          <cell r="D997" t="str">
            <v>AmDbtExp 4.32% FMB 5-2043</v>
          </cell>
          <cell r="E997">
            <v>47774.28</v>
          </cell>
          <cell r="F997" t="str">
            <v>428</v>
          </cell>
          <cell r="G997">
            <v>43100</v>
          </cell>
        </row>
        <row r="998">
          <cell r="C998" t="str">
            <v>428807</v>
          </cell>
          <cell r="D998" t="str">
            <v>AmDbtExp 4.27% FMB 12-1-2044</v>
          </cell>
          <cell r="E998">
            <v>22049.88</v>
          </cell>
          <cell r="F998" t="str">
            <v>428</v>
          </cell>
          <cell r="G998">
            <v>43100</v>
          </cell>
        </row>
        <row r="999">
          <cell r="C999" t="str">
            <v>428808</v>
          </cell>
          <cell r="D999" t="str">
            <v>AmDbtExp 3.59% FMB 8-20-2030</v>
          </cell>
          <cell r="E999">
            <v>32657.88</v>
          </cell>
          <cell r="F999" t="str">
            <v>428</v>
          </cell>
          <cell r="G999">
            <v>43100</v>
          </cell>
        </row>
        <row r="1000">
          <cell r="C1000" t="str">
            <v>431100</v>
          </cell>
          <cell r="D1000" t="str">
            <v>Int On Customer Deposits</v>
          </cell>
          <cell r="E1000">
            <v>606578</v>
          </cell>
          <cell r="F1000" t="str">
            <v>431</v>
          </cell>
          <cell r="G1000">
            <v>43100</v>
          </cell>
        </row>
        <row r="1001">
          <cell r="C1001" t="str">
            <v>431200</v>
          </cell>
          <cell r="D1001" t="str">
            <v>Other Interest Expense</v>
          </cell>
          <cell r="E1001">
            <v>216407.17</v>
          </cell>
          <cell r="F1001" t="str">
            <v>431</v>
          </cell>
          <cell r="G1001">
            <v>43100</v>
          </cell>
        </row>
        <row r="1002">
          <cell r="C1002" t="str">
            <v>431203</v>
          </cell>
          <cell r="D1002" t="str">
            <v>Interest Expense MO FAC</v>
          </cell>
          <cell r="E1002">
            <v>6345.73</v>
          </cell>
          <cell r="F1002" t="str">
            <v>431</v>
          </cell>
          <cell r="G1002">
            <v>43100</v>
          </cell>
        </row>
        <row r="1003">
          <cell r="C1003" t="str">
            <v>431300</v>
          </cell>
          <cell r="D1003" t="str">
            <v>Int On Emp Stock Purch Plan</v>
          </cell>
          <cell r="E1003">
            <v>7682.65</v>
          </cell>
          <cell r="F1003" t="str">
            <v>431</v>
          </cell>
          <cell r="G1003">
            <v>43100</v>
          </cell>
        </row>
        <row r="1004">
          <cell r="C1004" t="str">
            <v>431400</v>
          </cell>
          <cell r="D1004" t="str">
            <v>Int Exp On Commercial Paper</v>
          </cell>
          <cell r="E1004">
            <v>114854.14</v>
          </cell>
          <cell r="F1004" t="str">
            <v>431</v>
          </cell>
          <cell r="G1004">
            <v>43100</v>
          </cell>
        </row>
        <row r="1005">
          <cell r="C1005" t="str">
            <v>431600</v>
          </cell>
          <cell r="D1005" t="str">
            <v>Int On Directors Def Compens</v>
          </cell>
          <cell r="E1005">
            <v>89873.06</v>
          </cell>
          <cell r="F1005" t="str">
            <v>431</v>
          </cell>
          <cell r="G1005">
            <v>43100</v>
          </cell>
        </row>
        <row r="1006">
          <cell r="C1006" t="str">
            <v>431800</v>
          </cell>
          <cell r="D1006" t="str">
            <v>EDE Int Exp-Cash Held for Gas</v>
          </cell>
          <cell r="E1006">
            <v>21374.22</v>
          </cell>
          <cell r="F1006" t="str">
            <v>431</v>
          </cell>
          <cell r="G1006">
            <v>43100</v>
          </cell>
        </row>
        <row r="1007">
          <cell r="C1007" t="str">
            <v>431802</v>
          </cell>
          <cell r="D1007" t="str">
            <v>EDE Int Exp-Cash Held Fiber</v>
          </cell>
          <cell r="E1007">
            <v>184894.73</v>
          </cell>
          <cell r="F1007" t="str">
            <v>431</v>
          </cell>
          <cell r="G1007">
            <v>43100</v>
          </cell>
        </row>
        <row r="1008">
          <cell r="C1008" t="str">
            <v>432000</v>
          </cell>
          <cell r="D1008" t="str">
            <v>Afudc - Credit        (Debt)</v>
          </cell>
          <cell r="E1008">
            <v>-554065.63</v>
          </cell>
          <cell r="F1008" t="str">
            <v>432</v>
          </cell>
          <cell r="G1008">
            <v>43100</v>
          </cell>
        </row>
        <row r="1009">
          <cell r="C1009" t="str">
            <v>436000</v>
          </cell>
          <cell r="D1009" t="str">
            <v>Approprs-Retained Earnings</v>
          </cell>
          <cell r="E1009">
            <v>0</v>
          </cell>
          <cell r="F1009" t="str">
            <v>436</v>
          </cell>
          <cell r="G1009">
            <v>43100</v>
          </cell>
        </row>
        <row r="1010">
          <cell r="C1010" t="str">
            <v>438000</v>
          </cell>
          <cell r="D1010" t="str">
            <v>Dividends Declared - Common</v>
          </cell>
          <cell r="E1010">
            <v>0</v>
          </cell>
          <cell r="F1010" t="str">
            <v>438</v>
          </cell>
          <cell r="G1010">
            <v>43100</v>
          </cell>
        </row>
        <row r="1011">
          <cell r="C1011" t="str">
            <v>440010</v>
          </cell>
          <cell r="D1011" t="str">
            <v>Residential Sales-Ark</v>
          </cell>
          <cell r="E1011">
            <v>-4922968.3099999996</v>
          </cell>
          <cell r="F1011" t="str">
            <v>440</v>
          </cell>
          <cell r="G1011">
            <v>43100</v>
          </cell>
        </row>
        <row r="1012">
          <cell r="C1012" t="str">
            <v>440011</v>
          </cell>
          <cell r="D1012" t="str">
            <v>Residential Sales-Ark-Unbilled</v>
          </cell>
          <cell r="E1012">
            <v>11279</v>
          </cell>
          <cell r="F1012" t="str">
            <v>440</v>
          </cell>
          <cell r="G1012">
            <v>43100</v>
          </cell>
        </row>
        <row r="1013">
          <cell r="C1013" t="str">
            <v>440020</v>
          </cell>
          <cell r="D1013" t="str">
            <v>Residential Sales-Ks</v>
          </cell>
          <cell r="E1013">
            <v>-11375175.93</v>
          </cell>
          <cell r="F1013" t="str">
            <v>440</v>
          </cell>
          <cell r="G1013">
            <v>43100</v>
          </cell>
        </row>
        <row r="1014">
          <cell r="C1014" t="str">
            <v>440021</v>
          </cell>
          <cell r="D1014" t="str">
            <v>Residential Sales-Ks-Unbilled</v>
          </cell>
          <cell r="E1014">
            <v>26338</v>
          </cell>
          <cell r="F1014" t="str">
            <v>440</v>
          </cell>
          <cell r="G1014">
            <v>43100</v>
          </cell>
        </row>
        <row r="1015">
          <cell r="C1015" t="str">
            <v>440030</v>
          </cell>
          <cell r="D1015" t="str">
            <v>Residential Sales-Mo</v>
          </cell>
          <cell r="E1015">
            <v>-220058756.16</v>
          </cell>
          <cell r="F1015" t="str">
            <v>440</v>
          </cell>
          <cell r="G1015">
            <v>43100</v>
          </cell>
        </row>
        <row r="1016">
          <cell r="C1016" t="str">
            <v>440031</v>
          </cell>
          <cell r="D1016" t="str">
            <v>Residential Sales-Mo-Unbilled</v>
          </cell>
          <cell r="E1016">
            <v>709076</v>
          </cell>
          <cell r="F1016" t="str">
            <v>440</v>
          </cell>
          <cell r="G1016">
            <v>43100</v>
          </cell>
        </row>
        <row r="1017">
          <cell r="C1017" t="str">
            <v>440034</v>
          </cell>
          <cell r="D1017" t="str">
            <v>Residential Sales-MO-FAC</v>
          </cell>
          <cell r="E1017">
            <v>1940856.69</v>
          </cell>
          <cell r="F1017" t="str">
            <v>440</v>
          </cell>
          <cell r="G1017">
            <v>43100</v>
          </cell>
        </row>
        <row r="1018">
          <cell r="C1018" t="str">
            <v>440040</v>
          </cell>
          <cell r="D1018" t="str">
            <v>Residential Sales-Okla</v>
          </cell>
          <cell r="E1018">
            <v>-4672560.54</v>
          </cell>
          <cell r="F1018" t="str">
            <v>440</v>
          </cell>
          <cell r="G1018">
            <v>43100</v>
          </cell>
        </row>
        <row r="1019">
          <cell r="C1019" t="str">
            <v>440041</v>
          </cell>
          <cell r="D1019" t="str">
            <v>Residential Sales-Ok-Unbilled</v>
          </cell>
          <cell r="E1019">
            <v>30864</v>
          </cell>
          <cell r="F1019" t="str">
            <v>440</v>
          </cell>
          <cell r="G1019">
            <v>43100</v>
          </cell>
        </row>
        <row r="1020">
          <cell r="C1020" t="str">
            <v>442110</v>
          </cell>
          <cell r="D1020" t="str">
            <v>Commercial Sales-Ark</v>
          </cell>
          <cell r="E1020">
            <v>-3129876.38</v>
          </cell>
          <cell r="F1020" t="str">
            <v>442</v>
          </cell>
          <cell r="G1020">
            <v>43100</v>
          </cell>
        </row>
        <row r="1021">
          <cell r="C1021" t="str">
            <v>442111</v>
          </cell>
          <cell r="D1021" t="str">
            <v>Commercial Sales-Ark-Unbilled</v>
          </cell>
          <cell r="E1021">
            <v>14007</v>
          </cell>
          <cell r="F1021" t="str">
            <v>442</v>
          </cell>
          <cell r="G1021">
            <v>43100</v>
          </cell>
        </row>
        <row r="1022">
          <cell r="C1022" t="str">
            <v>442120</v>
          </cell>
          <cell r="D1022" t="str">
            <v>Commercial Sales-Ks</v>
          </cell>
          <cell r="E1022">
            <v>-5932708.7400000002</v>
          </cell>
          <cell r="F1022" t="str">
            <v>442</v>
          </cell>
          <cell r="G1022">
            <v>43100</v>
          </cell>
        </row>
        <row r="1023">
          <cell r="C1023" t="str">
            <v>442121</v>
          </cell>
          <cell r="D1023" t="str">
            <v>Commercial Sales-Ks-Unbilled</v>
          </cell>
          <cell r="E1023">
            <v>-4201</v>
          </cell>
          <cell r="F1023" t="str">
            <v>442</v>
          </cell>
          <cell r="G1023">
            <v>43100</v>
          </cell>
        </row>
        <row r="1024">
          <cell r="C1024" t="str">
            <v>442130</v>
          </cell>
          <cell r="D1024" t="str">
            <v>Commercial Sales-Mo</v>
          </cell>
          <cell r="E1024">
            <v>-162999117.83000001</v>
          </cell>
          <cell r="F1024" t="str">
            <v>442</v>
          </cell>
          <cell r="G1024">
            <v>43100</v>
          </cell>
        </row>
        <row r="1025">
          <cell r="C1025" t="str">
            <v>442131</v>
          </cell>
          <cell r="D1025" t="str">
            <v>Commercial Sales-Mo-Unbilled</v>
          </cell>
          <cell r="E1025">
            <v>196721</v>
          </cell>
          <cell r="F1025" t="str">
            <v>442</v>
          </cell>
          <cell r="G1025">
            <v>43100</v>
          </cell>
        </row>
        <row r="1026">
          <cell r="C1026" t="str">
            <v>442134</v>
          </cell>
          <cell r="D1026" t="str">
            <v>Commercial Sales-MO-FAC</v>
          </cell>
          <cell r="E1026">
            <v>1534515.52</v>
          </cell>
          <cell r="F1026" t="str">
            <v>442</v>
          </cell>
          <cell r="G1026">
            <v>43100</v>
          </cell>
        </row>
        <row r="1027">
          <cell r="C1027" t="str">
            <v>442140</v>
          </cell>
          <cell r="D1027" t="str">
            <v>Commercial Sales-Okla</v>
          </cell>
          <cell r="E1027">
            <v>-4918615.05</v>
          </cell>
          <cell r="F1027" t="str">
            <v>442</v>
          </cell>
          <cell r="G1027">
            <v>43100</v>
          </cell>
        </row>
        <row r="1028">
          <cell r="C1028" t="str">
            <v>442141</v>
          </cell>
          <cell r="D1028" t="str">
            <v>Commercial Sales-Ok-Unbilled</v>
          </cell>
          <cell r="E1028">
            <v>25417</v>
          </cell>
          <cell r="F1028" t="str">
            <v>442</v>
          </cell>
          <cell r="G1028">
            <v>43100</v>
          </cell>
        </row>
        <row r="1029">
          <cell r="C1029" t="str">
            <v>442213</v>
          </cell>
          <cell r="D1029" t="str">
            <v>Industrial Sales - Praxair-Mo</v>
          </cell>
          <cell r="E1029">
            <v>-4185188.98</v>
          </cell>
          <cell r="F1029" t="str">
            <v>442</v>
          </cell>
          <cell r="G1029">
            <v>43100</v>
          </cell>
        </row>
        <row r="1030">
          <cell r="C1030" t="str">
            <v>442215</v>
          </cell>
          <cell r="D1030" t="str">
            <v>Ind Sales Praxair-MO-FAC</v>
          </cell>
          <cell r="E1030">
            <v>58455.03</v>
          </cell>
          <cell r="F1030" t="str">
            <v>442</v>
          </cell>
          <cell r="G1030">
            <v>43100</v>
          </cell>
        </row>
        <row r="1031">
          <cell r="C1031" t="str">
            <v>442330</v>
          </cell>
          <cell r="D1031" t="str">
            <v>Oil Pipeline Pumping - Mo</v>
          </cell>
          <cell r="E1031">
            <v>-5629417.3099999996</v>
          </cell>
          <cell r="F1031" t="str">
            <v>442</v>
          </cell>
          <cell r="G1031">
            <v>43100</v>
          </cell>
        </row>
        <row r="1032">
          <cell r="C1032" t="str">
            <v>442332</v>
          </cell>
          <cell r="D1032" t="str">
            <v>Oil Pipeline Pumping-MO-FAC</v>
          </cell>
          <cell r="E1032">
            <v>46553.07</v>
          </cell>
          <cell r="F1032" t="str">
            <v>442</v>
          </cell>
          <cell r="G1032">
            <v>43100</v>
          </cell>
        </row>
        <row r="1033">
          <cell r="C1033" t="str">
            <v>442340</v>
          </cell>
          <cell r="D1033" t="str">
            <v>Oil Pipeline Pumping - Ok</v>
          </cell>
          <cell r="E1033">
            <v>-752254.24</v>
          </cell>
          <cell r="F1033" t="str">
            <v>442</v>
          </cell>
          <cell r="G1033">
            <v>43100</v>
          </cell>
        </row>
        <row r="1034">
          <cell r="C1034" t="str">
            <v>442510</v>
          </cell>
          <cell r="D1034" t="str">
            <v>Ot Indust Or Power Sales-Ark</v>
          </cell>
          <cell r="E1034">
            <v>-6713858.5700000003</v>
          </cell>
          <cell r="F1034" t="str">
            <v>442</v>
          </cell>
          <cell r="G1034">
            <v>43100</v>
          </cell>
        </row>
        <row r="1035">
          <cell r="C1035" t="str">
            <v>442511</v>
          </cell>
          <cell r="D1035" t="str">
            <v>Ot Indust Sales-Ar-Unbilled</v>
          </cell>
          <cell r="E1035">
            <v>7901</v>
          </cell>
          <cell r="F1035" t="str">
            <v>442</v>
          </cell>
          <cell r="G1035">
            <v>43100</v>
          </cell>
        </row>
        <row r="1036">
          <cell r="C1036" t="str">
            <v>442520</v>
          </cell>
          <cell r="D1036" t="str">
            <v>Ot Indust Or Power Sales-Kan</v>
          </cell>
          <cell r="E1036">
            <v>-5101391.07</v>
          </cell>
          <cell r="F1036" t="str">
            <v>442</v>
          </cell>
          <cell r="G1036">
            <v>43100</v>
          </cell>
        </row>
        <row r="1037">
          <cell r="C1037" t="str">
            <v>442521</v>
          </cell>
          <cell r="D1037" t="str">
            <v>Ot Indust Sales-Ks-Unbilled</v>
          </cell>
          <cell r="E1037">
            <v>-424</v>
          </cell>
          <cell r="F1037" t="str">
            <v>442</v>
          </cell>
          <cell r="G1037">
            <v>43100</v>
          </cell>
        </row>
        <row r="1038">
          <cell r="C1038" t="str">
            <v>442530</v>
          </cell>
          <cell r="D1038" t="str">
            <v>Ot Indust Or Power Sales-Mo</v>
          </cell>
          <cell r="E1038">
            <v>-64787892.450000003</v>
          </cell>
          <cell r="F1038" t="str">
            <v>442</v>
          </cell>
          <cell r="G1038">
            <v>43100</v>
          </cell>
        </row>
        <row r="1039">
          <cell r="C1039" t="str">
            <v>442531</v>
          </cell>
          <cell r="D1039" t="str">
            <v>Ot Indust Sales-Mo-Unbilled</v>
          </cell>
          <cell r="E1039">
            <v>7594</v>
          </cell>
          <cell r="F1039" t="str">
            <v>442</v>
          </cell>
          <cell r="G1039">
            <v>43100</v>
          </cell>
        </row>
        <row r="1040">
          <cell r="C1040" t="str">
            <v>442533</v>
          </cell>
          <cell r="D1040" t="str">
            <v>Ot Indust or Pwr Sales-MO-FAC</v>
          </cell>
          <cell r="E1040">
            <v>643585.82999999996</v>
          </cell>
          <cell r="F1040" t="str">
            <v>442</v>
          </cell>
          <cell r="G1040">
            <v>43100</v>
          </cell>
        </row>
        <row r="1041">
          <cell r="C1041" t="str">
            <v>442540</v>
          </cell>
          <cell r="D1041" t="str">
            <v>Ot Indust Or Power Sales-Okl</v>
          </cell>
          <cell r="E1041">
            <v>-2307069.77</v>
          </cell>
          <cell r="F1041" t="str">
            <v>442</v>
          </cell>
          <cell r="G1041">
            <v>43100</v>
          </cell>
        </row>
        <row r="1042">
          <cell r="C1042" t="str">
            <v>442541</v>
          </cell>
          <cell r="D1042" t="str">
            <v>Ot Indust Sales-Ok-Unbilled</v>
          </cell>
          <cell r="E1042">
            <v>5575</v>
          </cell>
          <cell r="F1042" t="str">
            <v>442</v>
          </cell>
          <cell r="G1042">
            <v>43100</v>
          </cell>
        </row>
        <row r="1043">
          <cell r="C1043" t="str">
            <v>444010</v>
          </cell>
          <cell r="D1043" t="str">
            <v>Public Street &amp; Hwy Light-Ar</v>
          </cell>
          <cell r="E1043">
            <v>-76479.55</v>
          </cell>
          <cell r="F1043" t="str">
            <v>444</v>
          </cell>
          <cell r="G1043">
            <v>43100</v>
          </cell>
        </row>
        <row r="1044">
          <cell r="C1044" t="str">
            <v>444020</v>
          </cell>
          <cell r="D1044" t="str">
            <v>Public Street &amp; Hwy Light-Ks</v>
          </cell>
          <cell r="E1044">
            <v>-257446.02</v>
          </cell>
          <cell r="F1044" t="str">
            <v>444</v>
          </cell>
          <cell r="G1044">
            <v>43100</v>
          </cell>
        </row>
        <row r="1045">
          <cell r="C1045" t="str">
            <v>444030</v>
          </cell>
          <cell r="D1045" t="str">
            <v>Public Street &amp; Hwy Light-Mo</v>
          </cell>
          <cell r="E1045">
            <v>-3775225.03</v>
          </cell>
          <cell r="F1045" t="str">
            <v>444</v>
          </cell>
          <cell r="G1045">
            <v>43100</v>
          </cell>
        </row>
        <row r="1046">
          <cell r="C1046" t="str">
            <v>444032</v>
          </cell>
          <cell r="D1046" t="str">
            <v>Public St &amp; Hwy Light-MO-FAC</v>
          </cell>
          <cell r="E1046">
            <v>19665.91</v>
          </cell>
          <cell r="F1046" t="str">
            <v>444</v>
          </cell>
          <cell r="G1046">
            <v>43100</v>
          </cell>
        </row>
        <row r="1047">
          <cell r="C1047" t="str">
            <v>444040</v>
          </cell>
          <cell r="D1047" t="str">
            <v>Public Street &amp; Hwy Light-Ok</v>
          </cell>
          <cell r="E1047">
            <v>-83991.95</v>
          </cell>
          <cell r="F1047" t="str">
            <v>444</v>
          </cell>
          <cell r="G1047">
            <v>43100</v>
          </cell>
        </row>
        <row r="1048">
          <cell r="C1048" t="str">
            <v>445010</v>
          </cell>
          <cell r="D1048" t="str">
            <v>Ot Sales To Pub Authorities-Ar</v>
          </cell>
          <cell r="E1048">
            <v>-403460.22</v>
          </cell>
          <cell r="F1048" t="str">
            <v>445</v>
          </cell>
          <cell r="G1048">
            <v>43100</v>
          </cell>
        </row>
        <row r="1049">
          <cell r="C1049" t="str">
            <v>445020</v>
          </cell>
          <cell r="D1049" t="str">
            <v>Ot Sales To Pub Authorities-Ks</v>
          </cell>
          <cell r="E1049">
            <v>-468065.31</v>
          </cell>
          <cell r="F1049" t="str">
            <v>445</v>
          </cell>
          <cell r="G1049">
            <v>43100</v>
          </cell>
        </row>
        <row r="1050">
          <cell r="C1050" t="str">
            <v>445030</v>
          </cell>
          <cell r="D1050" t="str">
            <v>Ot Sales To Pub Authorities-Mo</v>
          </cell>
          <cell r="E1050">
            <v>-10281728.609999999</v>
          </cell>
          <cell r="F1050" t="str">
            <v>445</v>
          </cell>
          <cell r="G1050">
            <v>43100</v>
          </cell>
        </row>
        <row r="1051">
          <cell r="C1051" t="str">
            <v>445032</v>
          </cell>
          <cell r="D1051" t="str">
            <v>Ot Sales to Public Auth-MO-FAC</v>
          </cell>
          <cell r="E1051">
            <v>113157.41</v>
          </cell>
          <cell r="F1051" t="str">
            <v>445</v>
          </cell>
          <cell r="G1051">
            <v>43100</v>
          </cell>
        </row>
        <row r="1052">
          <cell r="C1052" t="str">
            <v>445040</v>
          </cell>
          <cell r="D1052" t="str">
            <v>Ot Sales To Pub Authorities-Ok</v>
          </cell>
          <cell r="E1052">
            <v>-212806.9</v>
          </cell>
          <cell r="F1052" t="str">
            <v>445</v>
          </cell>
          <cell r="G1052">
            <v>43100</v>
          </cell>
        </row>
        <row r="1053">
          <cell r="C1053" t="str">
            <v>447221</v>
          </cell>
          <cell r="D1053" t="str">
            <v>Chetopa Ks On-Sys Municipalit</v>
          </cell>
          <cell r="E1053">
            <v>-722929.03</v>
          </cell>
          <cell r="F1053" t="str">
            <v>447</v>
          </cell>
          <cell r="G1053">
            <v>43100</v>
          </cell>
        </row>
        <row r="1054">
          <cell r="C1054" t="str">
            <v>447231</v>
          </cell>
          <cell r="D1054" t="str">
            <v>Monett Mo On-Sys Municipalit</v>
          </cell>
          <cell r="E1054">
            <v>-13443490.140000001</v>
          </cell>
          <cell r="F1054" t="str">
            <v>447</v>
          </cell>
          <cell r="G1054">
            <v>43100</v>
          </cell>
        </row>
        <row r="1055">
          <cell r="C1055" t="str">
            <v>447232</v>
          </cell>
          <cell r="D1055" t="str">
            <v>Mt Vernon On-Sys Municipalit</v>
          </cell>
          <cell r="E1055">
            <v>-4272404.53</v>
          </cell>
          <cell r="F1055" t="str">
            <v>447</v>
          </cell>
          <cell r="G1055">
            <v>43100</v>
          </cell>
        </row>
        <row r="1056">
          <cell r="C1056" t="str">
            <v>447233</v>
          </cell>
          <cell r="D1056" t="str">
            <v>Lockwood On-Sys Municipalities</v>
          </cell>
          <cell r="E1056">
            <v>-672029.56</v>
          </cell>
          <cell r="F1056" t="str">
            <v>447</v>
          </cell>
          <cell r="G1056">
            <v>43100</v>
          </cell>
        </row>
        <row r="1057">
          <cell r="C1057" t="str">
            <v>447850</v>
          </cell>
          <cell r="D1057" t="str">
            <v>SPP IM Rev</v>
          </cell>
          <cell r="E1057">
            <v>-33291324.82</v>
          </cell>
          <cell r="F1057" t="str">
            <v>447</v>
          </cell>
          <cell r="G1057">
            <v>43100</v>
          </cell>
        </row>
        <row r="1058">
          <cell r="C1058" t="str">
            <v>447860</v>
          </cell>
          <cell r="D1058" t="str">
            <v>Bilateral/Off Line Aux Rev</v>
          </cell>
          <cell r="E1058">
            <v>-34107.660000000003</v>
          </cell>
          <cell r="F1058" t="str">
            <v>447</v>
          </cell>
          <cell r="G1058">
            <v>43100</v>
          </cell>
        </row>
        <row r="1059">
          <cell r="C1059" t="str">
            <v>448010</v>
          </cell>
          <cell r="D1059" t="str">
            <v>Interdepartmental Sales – Ark</v>
          </cell>
          <cell r="E1059">
            <v>0</v>
          </cell>
          <cell r="F1059" t="str">
            <v>448</v>
          </cell>
          <cell r="G1059">
            <v>43100</v>
          </cell>
        </row>
        <row r="1060">
          <cell r="C1060" t="str">
            <v>448020</v>
          </cell>
          <cell r="D1060" t="str">
            <v>Interdepartmental Sales-KS</v>
          </cell>
          <cell r="E1060">
            <v>-25804.54</v>
          </cell>
          <cell r="F1060" t="str">
            <v>448</v>
          </cell>
          <cell r="G1060">
            <v>43100</v>
          </cell>
        </row>
        <row r="1061">
          <cell r="C1061" t="str">
            <v>448030</v>
          </cell>
          <cell r="D1061" t="str">
            <v>Interdepartmental Sales - Mo</v>
          </cell>
          <cell r="E1061">
            <v>-281277.09999999998</v>
          </cell>
          <cell r="F1061" t="str">
            <v>448</v>
          </cell>
          <cell r="G1061">
            <v>43100</v>
          </cell>
        </row>
        <row r="1062">
          <cell r="C1062" t="str">
            <v>448032</v>
          </cell>
          <cell r="D1062" t="str">
            <v>Interdepartmental Sales-MO-FAC</v>
          </cell>
          <cell r="E1062">
            <v>2892.51</v>
          </cell>
          <cell r="F1062" t="str">
            <v>448</v>
          </cell>
          <cell r="G1062">
            <v>43100</v>
          </cell>
        </row>
        <row r="1063">
          <cell r="C1063" t="str">
            <v>449102</v>
          </cell>
          <cell r="D1063" t="str">
            <v>Res Sales-MO- Refund</v>
          </cell>
          <cell r="E1063">
            <v>-23540.080000000002</v>
          </cell>
          <cell r="F1063" t="str">
            <v>449</v>
          </cell>
          <cell r="G1063">
            <v>43100</v>
          </cell>
        </row>
        <row r="1064">
          <cell r="C1064" t="str">
            <v>449103</v>
          </cell>
          <cell r="D1064" t="str">
            <v>Comm Sales-MO- Refund</v>
          </cell>
          <cell r="E1064">
            <v>-21636.720000000001</v>
          </cell>
          <cell r="F1064" t="str">
            <v>449</v>
          </cell>
          <cell r="G1064">
            <v>43100</v>
          </cell>
        </row>
        <row r="1065">
          <cell r="C1065" t="str">
            <v>449106</v>
          </cell>
          <cell r="D1065" t="str">
            <v>Ot Ind-Pwr Sales-MO- Refund</v>
          </cell>
          <cell r="E1065">
            <v>-13154.75</v>
          </cell>
          <cell r="F1065" t="str">
            <v>449</v>
          </cell>
          <cell r="G1065">
            <v>43100</v>
          </cell>
        </row>
        <row r="1066">
          <cell r="C1066" t="str">
            <v>449108</v>
          </cell>
          <cell r="D1066" t="str">
            <v>Pub St &amp; Hwy Lt-MO- Refund</v>
          </cell>
          <cell r="E1066">
            <v>-312.41000000000003</v>
          </cell>
          <cell r="F1066" t="str">
            <v>449</v>
          </cell>
          <cell r="G1066">
            <v>43100</v>
          </cell>
        </row>
        <row r="1067">
          <cell r="C1067" t="str">
            <v>449109</v>
          </cell>
          <cell r="D1067" t="str">
            <v>Ot Sales-PubAuth-MO- Refund</v>
          </cell>
          <cell r="E1067">
            <v>-1320.41</v>
          </cell>
          <cell r="F1067" t="str">
            <v>449</v>
          </cell>
          <cell r="G1067">
            <v>43100</v>
          </cell>
        </row>
        <row r="1068">
          <cell r="C1068" t="str">
            <v>450020</v>
          </cell>
          <cell r="D1068" t="str">
            <v>Forfeited Discounts - Ks</v>
          </cell>
          <cell r="E1068">
            <v>-117028.71</v>
          </cell>
          <cell r="F1068" t="str">
            <v>450</v>
          </cell>
          <cell r="G1068">
            <v>43100</v>
          </cell>
        </row>
        <row r="1069">
          <cell r="C1069" t="str">
            <v>450030</v>
          </cell>
          <cell r="D1069" t="str">
            <v>Forfeited Discounts - Mo</v>
          </cell>
          <cell r="E1069">
            <v>-1566665.14</v>
          </cell>
          <cell r="F1069" t="str">
            <v>450</v>
          </cell>
          <cell r="G1069">
            <v>43100</v>
          </cell>
        </row>
        <row r="1070">
          <cell r="C1070" t="str">
            <v>450040</v>
          </cell>
          <cell r="D1070" t="str">
            <v>Forfeited Discounts - Okla</v>
          </cell>
          <cell r="E1070">
            <v>-53606.73</v>
          </cell>
          <cell r="F1070" t="str">
            <v>450</v>
          </cell>
          <cell r="G1070">
            <v>43100</v>
          </cell>
        </row>
        <row r="1071">
          <cell r="C1071" t="str">
            <v>451031</v>
          </cell>
          <cell r="D1071" t="str">
            <v>Reconnect Charges-Arkansas</v>
          </cell>
          <cell r="E1071">
            <v>-2784</v>
          </cell>
          <cell r="F1071" t="str">
            <v>451</v>
          </cell>
          <cell r="G1071">
            <v>43100</v>
          </cell>
        </row>
        <row r="1072">
          <cell r="C1072" t="str">
            <v>451032</v>
          </cell>
          <cell r="D1072" t="str">
            <v>Reconnect Charges-Kansas</v>
          </cell>
          <cell r="E1072">
            <v>-4925</v>
          </cell>
          <cell r="F1072" t="str">
            <v>451</v>
          </cell>
          <cell r="G1072">
            <v>43100</v>
          </cell>
        </row>
        <row r="1073">
          <cell r="C1073" t="str">
            <v>451033</v>
          </cell>
          <cell r="D1073" t="str">
            <v>Reconnect Charges-Missouri</v>
          </cell>
          <cell r="E1073">
            <v>-96940</v>
          </cell>
          <cell r="F1073" t="str">
            <v>451</v>
          </cell>
          <cell r="G1073">
            <v>43100</v>
          </cell>
        </row>
        <row r="1074">
          <cell r="C1074" t="str">
            <v>451034</v>
          </cell>
          <cell r="D1074" t="str">
            <v>Reconnect Charges-Oklahoma</v>
          </cell>
          <cell r="E1074">
            <v>-3006</v>
          </cell>
          <cell r="F1074" t="str">
            <v>451</v>
          </cell>
          <cell r="G1074">
            <v>43100</v>
          </cell>
        </row>
        <row r="1075">
          <cell r="C1075" t="str">
            <v>451230</v>
          </cell>
          <cell r="D1075" t="str">
            <v>Other Misc Revenues - Missouri</v>
          </cell>
          <cell r="E1075">
            <v>-1968</v>
          </cell>
          <cell r="F1075" t="str">
            <v>451</v>
          </cell>
          <cell r="G1075">
            <v>43100</v>
          </cell>
        </row>
        <row r="1076">
          <cell r="C1076" t="str">
            <v>454010</v>
          </cell>
          <cell r="D1076" t="str">
            <v>Rent From Elec Property-Ark</v>
          </cell>
          <cell r="E1076">
            <v>-25869.78</v>
          </cell>
          <cell r="F1076" t="str">
            <v>454</v>
          </cell>
          <cell r="G1076">
            <v>43100</v>
          </cell>
        </row>
        <row r="1077">
          <cell r="C1077" t="str">
            <v>454020</v>
          </cell>
          <cell r="D1077" t="str">
            <v>Rent From Electric Property-Ks</v>
          </cell>
          <cell r="E1077">
            <v>-33620.660000000003</v>
          </cell>
          <cell r="F1077" t="str">
            <v>454</v>
          </cell>
          <cell r="G1077">
            <v>43100</v>
          </cell>
        </row>
        <row r="1078">
          <cell r="C1078" t="str">
            <v>454030</v>
          </cell>
          <cell r="D1078" t="str">
            <v>Rent From Elec Property-Mo</v>
          </cell>
          <cell r="E1078">
            <v>-978244.05</v>
          </cell>
          <cell r="F1078" t="str">
            <v>454</v>
          </cell>
          <cell r="G1078">
            <v>43100</v>
          </cell>
        </row>
        <row r="1079">
          <cell r="C1079" t="str">
            <v>454040</v>
          </cell>
          <cell r="D1079" t="str">
            <v>Rent From Elec Property-Okla</v>
          </cell>
          <cell r="E1079">
            <v>-21217.73</v>
          </cell>
          <cell r="F1079" t="str">
            <v>454</v>
          </cell>
          <cell r="G1079">
            <v>43100</v>
          </cell>
        </row>
        <row r="1080">
          <cell r="C1080" t="str">
            <v>456010</v>
          </cell>
          <cell r="D1080" t="str">
            <v>Other Electric Revenue-Ark Sys</v>
          </cell>
          <cell r="E1080">
            <v>-16554.25</v>
          </cell>
          <cell r="F1080" t="str">
            <v>456</v>
          </cell>
          <cell r="G1080">
            <v>43100</v>
          </cell>
        </row>
        <row r="1081">
          <cell r="C1081" t="str">
            <v>456020</v>
          </cell>
          <cell r="D1081" t="str">
            <v>Other Electric Revenue-Ks Syst</v>
          </cell>
          <cell r="E1081">
            <v>-1768.58</v>
          </cell>
          <cell r="F1081" t="str">
            <v>456</v>
          </cell>
          <cell r="G1081">
            <v>43100</v>
          </cell>
        </row>
        <row r="1082">
          <cell r="C1082" t="str">
            <v>456030</v>
          </cell>
          <cell r="D1082" t="str">
            <v>Other Electric Revenue-Mo Syst</v>
          </cell>
          <cell r="E1082">
            <v>-314897.31</v>
          </cell>
          <cell r="F1082" t="str">
            <v>456</v>
          </cell>
          <cell r="G1082">
            <v>43100</v>
          </cell>
        </row>
        <row r="1083">
          <cell r="C1083" t="str">
            <v>456040</v>
          </cell>
          <cell r="D1083" t="str">
            <v>Other Electric Revenue-Ok Syst</v>
          </cell>
          <cell r="E1083">
            <v>-2068.83</v>
          </cell>
          <cell r="F1083" t="str">
            <v>456</v>
          </cell>
          <cell r="G1083">
            <v>43100</v>
          </cell>
        </row>
        <row r="1084">
          <cell r="C1084" t="str">
            <v>456075</v>
          </cell>
          <cell r="D1084" t="str">
            <v>REC Rev</v>
          </cell>
          <cell r="E1084">
            <v>-185718.02</v>
          </cell>
          <cell r="F1084" t="str">
            <v>456</v>
          </cell>
          <cell r="G1084">
            <v>43100</v>
          </cell>
        </row>
        <row r="1085">
          <cell r="C1085" t="str">
            <v>456081</v>
          </cell>
          <cell r="D1085" t="str">
            <v>Ot Elec Rev Off Sys Monett</v>
          </cell>
          <cell r="E1085">
            <v>-253799.76</v>
          </cell>
          <cell r="F1085" t="str">
            <v>456</v>
          </cell>
          <cell r="G1085">
            <v>43100</v>
          </cell>
        </row>
        <row r="1086">
          <cell r="C1086" t="str">
            <v>456082</v>
          </cell>
          <cell r="D1086" t="str">
            <v>Ot Elec Rev Off Sys Mt Vernon</v>
          </cell>
          <cell r="E1086">
            <v>-100885.92</v>
          </cell>
          <cell r="F1086" t="str">
            <v>456</v>
          </cell>
          <cell r="G1086">
            <v>43100</v>
          </cell>
        </row>
        <row r="1087">
          <cell r="C1087" t="str">
            <v>456083</v>
          </cell>
          <cell r="D1087" t="str">
            <v>Ot Elec Rev Off Sys Chetopa</v>
          </cell>
          <cell r="E1087">
            <v>-22788</v>
          </cell>
          <cell r="F1087" t="str">
            <v>456</v>
          </cell>
          <cell r="G1087">
            <v>43100</v>
          </cell>
        </row>
        <row r="1088">
          <cell r="C1088" t="str">
            <v>456084</v>
          </cell>
          <cell r="D1088" t="str">
            <v>Ot Elec Rev Off Sys Lockwood</v>
          </cell>
          <cell r="E1088">
            <v>-70165.320000000007</v>
          </cell>
          <cell r="F1088" t="str">
            <v>456</v>
          </cell>
          <cell r="G1088">
            <v>43100</v>
          </cell>
        </row>
        <row r="1089">
          <cell r="C1089" t="str">
            <v>456091</v>
          </cell>
          <cell r="D1089" t="str">
            <v>PlumPt Transmission Credits-AR</v>
          </cell>
          <cell r="E1089">
            <v>-946.44</v>
          </cell>
          <cell r="F1089" t="str">
            <v>456</v>
          </cell>
          <cell r="G1089">
            <v>43100</v>
          </cell>
        </row>
        <row r="1090">
          <cell r="C1090" t="str">
            <v>456092</v>
          </cell>
          <cell r="D1090" t="str">
            <v>PlumPt Transmission Credits-KS</v>
          </cell>
          <cell r="E1090">
            <v>-1858.08</v>
          </cell>
          <cell r="F1090" t="str">
            <v>456</v>
          </cell>
          <cell r="G1090">
            <v>43100</v>
          </cell>
        </row>
        <row r="1091">
          <cell r="C1091" t="str">
            <v>456093</v>
          </cell>
          <cell r="D1091" t="str">
            <v>PlumPt Transmission Credits-MO</v>
          </cell>
          <cell r="E1091">
            <v>-33564.839999999997</v>
          </cell>
          <cell r="F1091" t="str">
            <v>456</v>
          </cell>
          <cell r="G1091">
            <v>43100</v>
          </cell>
        </row>
        <row r="1092">
          <cell r="C1092" t="str">
            <v>456094</v>
          </cell>
          <cell r="D1092" t="str">
            <v>PlumPt Transmission Credits-OK</v>
          </cell>
          <cell r="E1092">
            <v>-950.28</v>
          </cell>
          <cell r="F1092" t="str">
            <v>456</v>
          </cell>
          <cell r="G1092">
            <v>43100</v>
          </cell>
        </row>
        <row r="1093">
          <cell r="C1093" t="str">
            <v>457131</v>
          </cell>
          <cell r="D1093" t="str">
            <v>Oth El Rev-Sched Sys Ctrl&amp;Disp</v>
          </cell>
          <cell r="E1093">
            <v>-28774.53</v>
          </cell>
          <cell r="F1093" t="str">
            <v>457</v>
          </cell>
          <cell r="G1093">
            <v>43100</v>
          </cell>
        </row>
        <row r="1094">
          <cell r="C1094" t="str">
            <v>457132</v>
          </cell>
          <cell r="D1094" t="str">
            <v>Oth El Rev-React Supply&amp;Volt</v>
          </cell>
          <cell r="E1094">
            <v>-81221.850000000006</v>
          </cell>
          <cell r="F1094" t="str">
            <v>457</v>
          </cell>
          <cell r="G1094">
            <v>43100</v>
          </cell>
        </row>
        <row r="1095">
          <cell r="C1095" t="str">
            <v>457137</v>
          </cell>
          <cell r="D1095" t="str">
            <v>Ot El RvOffSys LTFSTF PTP Trns</v>
          </cell>
          <cell r="E1095">
            <v>-789687.77</v>
          </cell>
          <cell r="F1095" t="str">
            <v>457</v>
          </cell>
          <cell r="G1095">
            <v>43100</v>
          </cell>
        </row>
        <row r="1096">
          <cell r="C1096" t="str">
            <v>457138</v>
          </cell>
          <cell r="D1096" t="str">
            <v>Ot El RvOffSys NnFrm PTP Trns</v>
          </cell>
          <cell r="E1096">
            <v>-77376.19</v>
          </cell>
          <cell r="F1096" t="str">
            <v>457</v>
          </cell>
          <cell r="G1096">
            <v>43100</v>
          </cell>
        </row>
        <row r="1097">
          <cell r="C1097" t="str">
            <v>457139</v>
          </cell>
          <cell r="D1097" t="str">
            <v>Ot El RvOffSys NITS Rev</v>
          </cell>
          <cell r="E1097">
            <v>0</v>
          </cell>
          <cell r="F1097" t="str">
            <v>457</v>
          </cell>
          <cell r="G1097">
            <v>43100</v>
          </cell>
        </row>
        <row r="1098">
          <cell r="C1098" t="str">
            <v>457141</v>
          </cell>
          <cell r="D1098" t="str">
            <v>Sch 11 NITS</v>
          </cell>
          <cell r="E1098">
            <v>-4743993.96</v>
          </cell>
          <cell r="F1098" t="str">
            <v>457</v>
          </cell>
          <cell r="G1098">
            <v>43100</v>
          </cell>
        </row>
        <row r="1099">
          <cell r="C1099" t="str">
            <v>457142</v>
          </cell>
          <cell r="D1099" t="str">
            <v>Sch 11 PTP</v>
          </cell>
          <cell r="E1099">
            <v>-677371.08</v>
          </cell>
          <cell r="F1099" t="str">
            <v>457</v>
          </cell>
          <cell r="G1099">
            <v>43100</v>
          </cell>
        </row>
        <row r="1100">
          <cell r="C1100" t="str">
            <v>457143</v>
          </cell>
          <cell r="D1100" t="str">
            <v>Sch 9 City of Monett</v>
          </cell>
          <cell r="E1100">
            <v>-1227404.7</v>
          </cell>
          <cell r="F1100" t="str">
            <v>457</v>
          </cell>
          <cell r="G1100">
            <v>43100</v>
          </cell>
        </row>
        <row r="1101">
          <cell r="C1101" t="str">
            <v>457144</v>
          </cell>
          <cell r="D1101" t="str">
            <v>Sch 9 City of Mt Vernon</v>
          </cell>
          <cell r="E1101">
            <v>-407647.09</v>
          </cell>
          <cell r="F1101" t="str">
            <v>457</v>
          </cell>
          <cell r="G1101">
            <v>43100</v>
          </cell>
        </row>
        <row r="1102">
          <cell r="C1102" t="str">
            <v>457145</v>
          </cell>
          <cell r="D1102" t="str">
            <v>Oth El Rev-Off-Sys Dist</v>
          </cell>
          <cell r="E1102">
            <v>-21330.720000000001</v>
          </cell>
          <cell r="F1102" t="str">
            <v>457</v>
          </cell>
          <cell r="G1102">
            <v>43100</v>
          </cell>
        </row>
        <row r="1103">
          <cell r="C1103" t="str">
            <v>457146</v>
          </cell>
          <cell r="D1103" t="str">
            <v>Sch 9 City of Lockwood</v>
          </cell>
          <cell r="E1103">
            <v>-70298.69</v>
          </cell>
          <cell r="F1103" t="str">
            <v>457</v>
          </cell>
          <cell r="G1103">
            <v>43100</v>
          </cell>
        </row>
        <row r="1104">
          <cell r="C1104" t="str">
            <v>457147</v>
          </cell>
          <cell r="D1104" t="str">
            <v>Sch 9 City of Chetopa</v>
          </cell>
          <cell r="E1104">
            <v>-61929.79</v>
          </cell>
          <cell r="F1104" t="str">
            <v>457</v>
          </cell>
          <cell r="G1104">
            <v>43100</v>
          </cell>
        </row>
        <row r="1105">
          <cell r="C1105" t="str">
            <v>457148</v>
          </cell>
          <cell r="D1105" t="str">
            <v>Sch 9 Kepco</v>
          </cell>
          <cell r="E1105">
            <v>-92976.77</v>
          </cell>
          <cell r="F1105" t="str">
            <v>457</v>
          </cell>
          <cell r="G1105">
            <v>43100</v>
          </cell>
        </row>
        <row r="1106">
          <cell r="C1106" t="str">
            <v>457149</v>
          </cell>
          <cell r="D1106" t="str">
            <v>Sch 11 NITS Monett</v>
          </cell>
          <cell r="E1106">
            <v>-8186.57</v>
          </cell>
          <cell r="F1106" t="str">
            <v>457</v>
          </cell>
          <cell r="G1106">
            <v>43100</v>
          </cell>
        </row>
        <row r="1107">
          <cell r="C1107" t="str">
            <v>457150</v>
          </cell>
          <cell r="D1107" t="str">
            <v>Sch 11 NITS Mt Vernon</v>
          </cell>
          <cell r="E1107">
            <v>-2721.49</v>
          </cell>
          <cell r="F1107" t="str">
            <v>457</v>
          </cell>
          <cell r="G1107">
            <v>43100</v>
          </cell>
        </row>
        <row r="1108">
          <cell r="C1108" t="str">
            <v>457151</v>
          </cell>
          <cell r="D1108" t="str">
            <v>Sch 11 NITS Lockwood</v>
          </cell>
          <cell r="E1108">
            <v>-468.12</v>
          </cell>
          <cell r="F1108" t="str">
            <v>457</v>
          </cell>
          <cell r="G1108">
            <v>43100</v>
          </cell>
        </row>
        <row r="1109">
          <cell r="C1109" t="str">
            <v>457152</v>
          </cell>
          <cell r="D1109" t="str">
            <v>Oth El Rev-Off-Sys Transm</v>
          </cell>
          <cell r="E1109">
            <v>-5405.74</v>
          </cell>
          <cell r="F1109" t="str">
            <v>457</v>
          </cell>
          <cell r="G1109">
            <v>43100</v>
          </cell>
        </row>
        <row r="1110">
          <cell r="C1110" t="str">
            <v>457153</v>
          </cell>
          <cell r="D1110" t="str">
            <v>Sch 11 NITS Chetopa</v>
          </cell>
          <cell r="E1110">
            <v>-424.06</v>
          </cell>
          <cell r="F1110" t="str">
            <v>457</v>
          </cell>
          <cell r="G1110">
            <v>43100</v>
          </cell>
        </row>
        <row r="1111">
          <cell r="C1111" t="str">
            <v>457154</v>
          </cell>
          <cell r="D1111" t="str">
            <v>Sch 11 NITS Kepco</v>
          </cell>
          <cell r="E1111">
            <v>-630.03</v>
          </cell>
          <cell r="F1111" t="str">
            <v>457</v>
          </cell>
          <cell r="G1111">
            <v>43100</v>
          </cell>
        </row>
        <row r="1112">
          <cell r="C1112" t="str">
            <v>457160</v>
          </cell>
          <cell r="D1112" t="str">
            <v>Sch 1 PTP</v>
          </cell>
          <cell r="E1112">
            <v>-42085.23</v>
          </cell>
          <cell r="F1112" t="str">
            <v>457</v>
          </cell>
          <cell r="G1112">
            <v>43100</v>
          </cell>
        </row>
        <row r="1113">
          <cell r="C1113" t="str">
            <v>461100</v>
          </cell>
          <cell r="D1113" t="str">
            <v>Metered Sls To Gen Cust-Res Wa</v>
          </cell>
          <cell r="E1113">
            <v>-1503272.2</v>
          </cell>
          <cell r="F1113" t="str">
            <v>461</v>
          </cell>
          <cell r="G1113">
            <v>43100</v>
          </cell>
        </row>
        <row r="1114">
          <cell r="C1114" t="str">
            <v>461200</v>
          </cell>
          <cell r="D1114" t="str">
            <v>Metered Sls To Gen Cust-Com Wa</v>
          </cell>
          <cell r="E1114">
            <v>-451976.4</v>
          </cell>
          <cell r="F1114" t="str">
            <v>461</v>
          </cell>
          <cell r="G1114">
            <v>43100</v>
          </cell>
        </row>
        <row r="1115">
          <cell r="C1115" t="str">
            <v>461300</v>
          </cell>
          <cell r="D1115" t="str">
            <v>Metered Sls To Gen Cust-Ind Wa</v>
          </cell>
          <cell r="E1115">
            <v>-78472.62</v>
          </cell>
          <cell r="F1115" t="str">
            <v>461</v>
          </cell>
          <cell r="G1115">
            <v>43100</v>
          </cell>
        </row>
        <row r="1116">
          <cell r="C1116" t="str">
            <v>464000</v>
          </cell>
          <cell r="D1116" t="str">
            <v>Other Sls To Pub Auth-Muni Wa</v>
          </cell>
          <cell r="E1116">
            <v>-20008.93</v>
          </cell>
          <cell r="F1116" t="str">
            <v>464</v>
          </cell>
          <cell r="G1116">
            <v>43100</v>
          </cell>
        </row>
        <row r="1117">
          <cell r="C1117" t="str">
            <v>467000</v>
          </cell>
          <cell r="D1117" t="str">
            <v>Interdepartmental Sales Water</v>
          </cell>
          <cell r="E1117">
            <v>-1349.72</v>
          </cell>
          <cell r="F1117" t="str">
            <v>467</v>
          </cell>
          <cell r="G1117">
            <v>43100</v>
          </cell>
        </row>
        <row r="1118">
          <cell r="C1118" t="str">
            <v>500011</v>
          </cell>
          <cell r="D1118" t="str">
            <v>Conv &amp; Seminar-Operations</v>
          </cell>
          <cell r="E1118">
            <v>48093.35</v>
          </cell>
          <cell r="F1118" t="str">
            <v>500</v>
          </cell>
          <cell r="G1118">
            <v>43100</v>
          </cell>
        </row>
        <row r="1119">
          <cell r="C1119" t="str">
            <v>500035</v>
          </cell>
          <cell r="D1119" t="str">
            <v>Professional Assc Dues-Prod</v>
          </cell>
          <cell r="E1119">
            <v>1235.44</v>
          </cell>
          <cell r="F1119" t="str">
            <v>500</v>
          </cell>
          <cell r="G1119">
            <v>43100</v>
          </cell>
        </row>
        <row r="1120">
          <cell r="C1120" t="str">
            <v>500036</v>
          </cell>
          <cell r="D1120" t="str">
            <v>Opr Spr &amp; Eng-Air Abate&amp;Monit</v>
          </cell>
          <cell r="E1120">
            <v>293480.5</v>
          </cell>
          <cell r="F1120" t="str">
            <v>500</v>
          </cell>
          <cell r="G1120">
            <v>43100</v>
          </cell>
        </row>
        <row r="1121">
          <cell r="C1121" t="str">
            <v>500037</v>
          </cell>
          <cell r="D1121" t="str">
            <v>Op Supv-Water Monit &amp;Complianc</v>
          </cell>
          <cell r="E1121">
            <v>683.25</v>
          </cell>
          <cell r="F1121" t="str">
            <v>500</v>
          </cell>
          <cell r="G1121">
            <v>43100</v>
          </cell>
        </row>
        <row r="1122">
          <cell r="C1122" t="str">
            <v>500038</v>
          </cell>
          <cell r="D1122" t="str">
            <v>Op Supv-Solid Wste Monit&amp;Compl</v>
          </cell>
          <cell r="E1122">
            <v>150</v>
          </cell>
          <cell r="F1122" t="str">
            <v>500</v>
          </cell>
          <cell r="G1122">
            <v>43100</v>
          </cell>
        </row>
        <row r="1123">
          <cell r="C1123" t="str">
            <v>500039</v>
          </cell>
          <cell r="D1123" t="str">
            <v>Operation Supervision &amp; Eng</v>
          </cell>
          <cell r="E1123">
            <v>1642789.2</v>
          </cell>
          <cell r="F1123" t="str">
            <v>500</v>
          </cell>
          <cell r="G1123">
            <v>43100</v>
          </cell>
        </row>
        <row r="1124">
          <cell r="C1124" t="str">
            <v>500046</v>
          </cell>
          <cell r="D1124" t="str">
            <v>Micro Software-Production</v>
          </cell>
          <cell r="E1124">
            <v>3175.61</v>
          </cell>
          <cell r="F1124" t="str">
            <v>500</v>
          </cell>
          <cell r="G1124">
            <v>43100</v>
          </cell>
        </row>
        <row r="1125">
          <cell r="C1125" t="str">
            <v>500180</v>
          </cell>
          <cell r="D1125" t="str">
            <v>Regulatory &amp; Environm Report</v>
          </cell>
          <cell r="E1125">
            <v>10902.63</v>
          </cell>
          <cell r="F1125" t="str">
            <v>500</v>
          </cell>
          <cell r="G1125">
            <v>43100</v>
          </cell>
        </row>
        <row r="1126">
          <cell r="C1126" t="str">
            <v>500994</v>
          </cell>
          <cell r="D1126" t="str">
            <v>IatanII Op Rg Adj Amortization</v>
          </cell>
          <cell r="E1126">
            <v>-32736.84</v>
          </cell>
          <cell r="F1126" t="str">
            <v>500</v>
          </cell>
          <cell r="G1126">
            <v>43100</v>
          </cell>
        </row>
        <row r="1127">
          <cell r="C1127" t="str">
            <v>500995</v>
          </cell>
          <cell r="D1127" t="str">
            <v>IatCom Op Reg Adj Amortization</v>
          </cell>
          <cell r="E1127">
            <v>126513.36</v>
          </cell>
          <cell r="F1127" t="str">
            <v>500</v>
          </cell>
          <cell r="G1127">
            <v>43100</v>
          </cell>
        </row>
        <row r="1128">
          <cell r="C1128" t="str">
            <v>500996</v>
          </cell>
          <cell r="D1128" t="str">
            <v>PP Op Trk Reg Adj Amortization</v>
          </cell>
          <cell r="E1128">
            <v>18384.72</v>
          </cell>
          <cell r="F1128" t="str">
            <v>500</v>
          </cell>
          <cell r="G1128">
            <v>43100</v>
          </cell>
        </row>
        <row r="1129">
          <cell r="C1129" t="str">
            <v>501001</v>
          </cell>
          <cell r="D1129" t="str">
            <v>Kansas Fuel Adj</v>
          </cell>
          <cell r="E1129">
            <v>-484917.47</v>
          </cell>
          <cell r="F1129" t="str">
            <v>501</v>
          </cell>
          <cell r="G1129">
            <v>43100</v>
          </cell>
        </row>
        <row r="1130">
          <cell r="C1130" t="str">
            <v>501002</v>
          </cell>
          <cell r="D1130" t="str">
            <v>MO Fuel Adj Current Period</v>
          </cell>
          <cell r="E1130">
            <v>-13592323.439999999</v>
          </cell>
          <cell r="F1130" t="str">
            <v>501</v>
          </cell>
          <cell r="G1130">
            <v>43100</v>
          </cell>
        </row>
        <row r="1131">
          <cell r="C1131" t="str">
            <v>501003</v>
          </cell>
          <cell r="D1131" t="str">
            <v>MO Fuel Adj Recovery</v>
          </cell>
          <cell r="E1131">
            <v>-4359681.97</v>
          </cell>
          <cell r="F1131" t="str">
            <v>501</v>
          </cell>
          <cell r="G1131">
            <v>43100</v>
          </cell>
        </row>
        <row r="1132">
          <cell r="C1132" t="str">
            <v>501004</v>
          </cell>
          <cell r="D1132" t="str">
            <v>Fuel Constr Acctg Iatan2 Def</v>
          </cell>
          <cell r="E1132">
            <v>-117223.69</v>
          </cell>
          <cell r="F1132" t="str">
            <v>501</v>
          </cell>
          <cell r="G1132">
            <v>43100</v>
          </cell>
        </row>
        <row r="1133">
          <cell r="C1133" t="str">
            <v>501005</v>
          </cell>
          <cell r="D1133" t="str">
            <v>Okla Fuel Cost Adj</v>
          </cell>
          <cell r="E1133">
            <v>63024.4</v>
          </cell>
          <cell r="F1133" t="str">
            <v>501</v>
          </cell>
          <cell r="G1133">
            <v>43100</v>
          </cell>
        </row>
        <row r="1134">
          <cell r="C1134" t="str">
            <v>501042</v>
          </cell>
          <cell r="D1134" t="str">
            <v>Fuel - Coal</v>
          </cell>
          <cell r="E1134">
            <v>47163362.469999999</v>
          </cell>
          <cell r="F1134" t="str">
            <v>501</v>
          </cell>
          <cell r="G1134">
            <v>43100</v>
          </cell>
        </row>
        <row r="1135">
          <cell r="C1135" t="str">
            <v>501045</v>
          </cell>
          <cell r="D1135" t="str">
            <v>Fuel - Oil</v>
          </cell>
          <cell r="E1135">
            <v>751700.38</v>
          </cell>
          <cell r="F1135" t="str">
            <v>501</v>
          </cell>
          <cell r="G1135">
            <v>43100</v>
          </cell>
        </row>
        <row r="1136">
          <cell r="C1136" t="str">
            <v>501183</v>
          </cell>
          <cell r="D1136" t="str">
            <v>Sales Of Ash</v>
          </cell>
          <cell r="E1136">
            <v>-75980.240000000005</v>
          </cell>
          <cell r="F1136" t="str">
            <v>501</v>
          </cell>
          <cell r="G1136">
            <v>43100</v>
          </cell>
        </row>
        <row r="1137">
          <cell r="C1137" t="str">
            <v>501300</v>
          </cell>
          <cell r="D1137" t="str">
            <v>Fuel - Tires</v>
          </cell>
          <cell r="E1137">
            <v>53205.41</v>
          </cell>
          <cell r="F1137" t="str">
            <v>501</v>
          </cell>
          <cell r="G1137">
            <v>43100</v>
          </cell>
        </row>
        <row r="1138">
          <cell r="C1138" t="str">
            <v>501400</v>
          </cell>
          <cell r="D1138" t="str">
            <v>Ops Labor-Fuel Handling</v>
          </cell>
          <cell r="E1138">
            <v>148540.32999999999</v>
          </cell>
          <cell r="F1138" t="str">
            <v>501</v>
          </cell>
          <cell r="G1138">
            <v>43100</v>
          </cell>
        </row>
        <row r="1139">
          <cell r="C1139" t="str">
            <v>501401</v>
          </cell>
          <cell r="D1139" t="str">
            <v>Ops Mtls-Fuel Handling</v>
          </cell>
          <cell r="E1139">
            <v>219719.67999999999</v>
          </cell>
          <cell r="F1139" t="str">
            <v>501</v>
          </cell>
          <cell r="G1139">
            <v>43100</v>
          </cell>
        </row>
        <row r="1140">
          <cell r="C1140" t="str">
            <v>501601</v>
          </cell>
          <cell r="D1140" t="str">
            <v>Fuel Administration - Asbury</v>
          </cell>
          <cell r="E1140">
            <v>49571</v>
          </cell>
          <cell r="F1140" t="str">
            <v>501</v>
          </cell>
          <cell r="G1140">
            <v>43100</v>
          </cell>
        </row>
        <row r="1141">
          <cell r="C1141" t="str">
            <v>501604</v>
          </cell>
          <cell r="D1141" t="str">
            <v>Fuel Administration - Riverton</v>
          </cell>
          <cell r="E1141">
            <v>694.87</v>
          </cell>
          <cell r="F1141" t="str">
            <v>501</v>
          </cell>
          <cell r="G1141">
            <v>43100</v>
          </cell>
        </row>
        <row r="1142">
          <cell r="C1142" t="str">
            <v>501605</v>
          </cell>
          <cell r="D1142" t="str">
            <v>Fuel Administration Plum Point</v>
          </cell>
          <cell r="E1142">
            <v>104209.28</v>
          </cell>
          <cell r="F1142" t="str">
            <v>501</v>
          </cell>
          <cell r="G1142">
            <v>43100</v>
          </cell>
        </row>
        <row r="1143">
          <cell r="C1143" t="str">
            <v>501910</v>
          </cell>
          <cell r="D1143" t="str">
            <v>Amrt SWPA Oz Beach-AR</v>
          </cell>
          <cell r="E1143">
            <v>-14653.56</v>
          </cell>
          <cell r="F1143" t="str">
            <v>501</v>
          </cell>
          <cell r="G1143">
            <v>43100</v>
          </cell>
        </row>
        <row r="1144">
          <cell r="C1144" t="str">
            <v>501920</v>
          </cell>
          <cell r="D1144" t="str">
            <v>Amrt SWPA Oz Beach-KS</v>
          </cell>
          <cell r="E1144">
            <v>-125260.2</v>
          </cell>
          <cell r="F1144" t="str">
            <v>501</v>
          </cell>
          <cell r="G1144">
            <v>43100</v>
          </cell>
        </row>
        <row r="1145">
          <cell r="C1145" t="str">
            <v>501930</v>
          </cell>
          <cell r="D1145" t="str">
            <v>Amrt SWPA Oz Beach-MO</v>
          </cell>
          <cell r="E1145">
            <v>-2054822.4</v>
          </cell>
          <cell r="F1145" t="str">
            <v>501</v>
          </cell>
          <cell r="G1145">
            <v>43100</v>
          </cell>
        </row>
        <row r="1146">
          <cell r="C1146" t="str">
            <v>501940</v>
          </cell>
          <cell r="D1146" t="str">
            <v>Amrt SWPA Oz Beach-OK</v>
          </cell>
          <cell r="E1146">
            <v>-69036.36</v>
          </cell>
          <cell r="F1146" t="str">
            <v>501</v>
          </cell>
          <cell r="G1146">
            <v>43100</v>
          </cell>
        </row>
        <row r="1147">
          <cell r="C1147" t="str">
            <v>502084</v>
          </cell>
          <cell r="D1147" t="str">
            <v>Exp Of Coal Handling System</v>
          </cell>
          <cell r="E1147">
            <v>4225.66</v>
          </cell>
          <cell r="F1147" t="str">
            <v>502</v>
          </cell>
          <cell r="G1147">
            <v>43100</v>
          </cell>
        </row>
        <row r="1148">
          <cell r="C1148" t="str">
            <v>502093</v>
          </cell>
          <cell r="D1148" t="str">
            <v>Exp Of Feedwater System</v>
          </cell>
          <cell r="E1148">
            <v>44452.28</v>
          </cell>
          <cell r="F1148" t="str">
            <v>502</v>
          </cell>
          <cell r="G1148">
            <v>43100</v>
          </cell>
        </row>
        <row r="1149">
          <cell r="C1149" t="str">
            <v>502096</v>
          </cell>
          <cell r="D1149" t="str">
            <v>Exp To H2O Supply System</v>
          </cell>
          <cell r="E1149">
            <v>65450.6</v>
          </cell>
          <cell r="F1149" t="str">
            <v>502</v>
          </cell>
          <cell r="G1149">
            <v>43100</v>
          </cell>
        </row>
        <row r="1150">
          <cell r="C1150" t="str">
            <v>502099</v>
          </cell>
          <cell r="D1150" t="str">
            <v>Exp Of Bottom &amp; Fly Ash System</v>
          </cell>
          <cell r="E1150">
            <v>40717.1</v>
          </cell>
          <cell r="F1150" t="str">
            <v>502</v>
          </cell>
          <cell r="G1150">
            <v>43100</v>
          </cell>
        </row>
        <row r="1151">
          <cell r="C1151" t="str">
            <v>502102</v>
          </cell>
          <cell r="D1151" t="str">
            <v>Exp Of Instrmnt &amp; Meter Boiler</v>
          </cell>
          <cell r="E1151">
            <v>133867.01999999999</v>
          </cell>
          <cell r="F1151" t="str">
            <v>502</v>
          </cell>
          <cell r="G1151">
            <v>43100</v>
          </cell>
        </row>
        <row r="1152">
          <cell r="C1152" t="str">
            <v>502103</v>
          </cell>
          <cell r="D1152" t="str">
            <v>Expense of CEMS Equipment</v>
          </cell>
          <cell r="E1152">
            <v>5937.5</v>
          </cell>
          <cell r="F1152" t="str">
            <v>502</v>
          </cell>
          <cell r="G1152">
            <v>43100</v>
          </cell>
        </row>
        <row r="1153">
          <cell r="C1153" t="str">
            <v>502105</v>
          </cell>
          <cell r="D1153" t="str">
            <v>Exp Of Draft Equipment</v>
          </cell>
          <cell r="E1153">
            <v>597.80999999999995</v>
          </cell>
          <cell r="F1153" t="str">
            <v>502</v>
          </cell>
          <cell r="G1153">
            <v>43100</v>
          </cell>
        </row>
        <row r="1154">
          <cell r="C1154" t="str">
            <v>502108</v>
          </cell>
          <cell r="D1154" t="str">
            <v>Exp Of Steam Boiler</v>
          </cell>
          <cell r="E1154">
            <v>867839.54</v>
          </cell>
          <cell r="F1154" t="str">
            <v>502</v>
          </cell>
          <cell r="G1154">
            <v>43100</v>
          </cell>
        </row>
        <row r="1155">
          <cell r="C1155" t="str">
            <v>502109</v>
          </cell>
          <cell r="D1155" t="str">
            <v>Boiler Ops &amp; Supervision</v>
          </cell>
          <cell r="E1155">
            <v>196055.01</v>
          </cell>
          <cell r="F1155" t="str">
            <v>502</v>
          </cell>
          <cell r="G1155">
            <v>43100</v>
          </cell>
        </row>
        <row r="1156">
          <cell r="C1156" t="str">
            <v>502114</v>
          </cell>
          <cell r="D1156" t="str">
            <v>Steam Expenses - Other</v>
          </cell>
          <cell r="E1156">
            <v>1375888.18</v>
          </cell>
          <cell r="F1156" t="str">
            <v>502</v>
          </cell>
          <cell r="G1156">
            <v>43100</v>
          </cell>
        </row>
        <row r="1157">
          <cell r="C1157" t="str">
            <v>505112</v>
          </cell>
          <cell r="D1157" t="str">
            <v>Exp-Condens &amp; Cooling H2O Sys</v>
          </cell>
          <cell r="E1157">
            <v>413368.44</v>
          </cell>
          <cell r="F1157" t="str">
            <v>505</v>
          </cell>
          <cell r="G1157">
            <v>43100</v>
          </cell>
        </row>
        <row r="1158">
          <cell r="C1158" t="str">
            <v>505117</v>
          </cell>
          <cell r="D1158" t="str">
            <v>Exp Of Lube Oil System</v>
          </cell>
          <cell r="E1158">
            <v>1909.31</v>
          </cell>
          <cell r="F1158" t="str">
            <v>505</v>
          </cell>
          <cell r="G1158">
            <v>43100</v>
          </cell>
        </row>
        <row r="1159">
          <cell r="C1159" t="str">
            <v>505118</v>
          </cell>
          <cell r="D1159" t="str">
            <v>Expense of Generator</v>
          </cell>
          <cell r="E1159">
            <v>6657</v>
          </cell>
          <cell r="F1159" t="str">
            <v>505</v>
          </cell>
          <cell r="G1159">
            <v>43100</v>
          </cell>
        </row>
        <row r="1160">
          <cell r="C1160" t="str">
            <v>505120</v>
          </cell>
          <cell r="D1160" t="str">
            <v>Exp Of Turbine Plant</v>
          </cell>
          <cell r="E1160">
            <v>306696.81</v>
          </cell>
          <cell r="F1160" t="str">
            <v>505</v>
          </cell>
          <cell r="G1160">
            <v>43100</v>
          </cell>
        </row>
        <row r="1161">
          <cell r="C1161" t="str">
            <v>505422</v>
          </cell>
          <cell r="D1161" t="str">
            <v>Electric Expense - Iatan</v>
          </cell>
          <cell r="E1161">
            <v>392634.84</v>
          </cell>
          <cell r="F1161" t="str">
            <v>505</v>
          </cell>
          <cell r="G1161">
            <v>43100</v>
          </cell>
        </row>
        <row r="1162">
          <cell r="C1162" t="str">
            <v>505426</v>
          </cell>
          <cell r="D1162" t="str">
            <v>Electric Ops &amp; Supervision</v>
          </cell>
          <cell r="E1162">
            <v>168226.44</v>
          </cell>
          <cell r="F1162" t="str">
            <v>505</v>
          </cell>
          <cell r="G1162">
            <v>43100</v>
          </cell>
        </row>
        <row r="1163">
          <cell r="C1163" t="str">
            <v>506025</v>
          </cell>
          <cell r="D1163" t="str">
            <v>Safety Expenses-Prod</v>
          </cell>
          <cell r="E1163">
            <v>132091.22</v>
          </cell>
          <cell r="F1163" t="str">
            <v>506</v>
          </cell>
          <cell r="G1163">
            <v>43100</v>
          </cell>
        </row>
        <row r="1164">
          <cell r="C1164" t="str">
            <v>506126</v>
          </cell>
          <cell r="D1164" t="str">
            <v>Misc Steam Power Expenses</v>
          </cell>
          <cell r="E1164">
            <v>1104012.81</v>
          </cell>
          <cell r="F1164" t="str">
            <v>506</v>
          </cell>
          <cell r="G1164">
            <v>43100</v>
          </cell>
        </row>
        <row r="1165">
          <cell r="C1165" t="str">
            <v>506168</v>
          </cell>
          <cell r="D1165" t="str">
            <v>Exp of Catalytic Reducer - Opr</v>
          </cell>
          <cell r="E1165">
            <v>50007.54</v>
          </cell>
          <cell r="F1165" t="str">
            <v>506</v>
          </cell>
          <cell r="G1165">
            <v>43100</v>
          </cell>
        </row>
        <row r="1166">
          <cell r="C1166" t="str">
            <v>506173</v>
          </cell>
          <cell r="D1166" t="str">
            <v>Exp of Scrubber</v>
          </cell>
          <cell r="E1166">
            <v>15587.2</v>
          </cell>
          <cell r="F1166" t="str">
            <v>506</v>
          </cell>
          <cell r="G1166">
            <v>43100</v>
          </cell>
        </row>
        <row r="1167">
          <cell r="C1167" t="str">
            <v>506175</v>
          </cell>
          <cell r="D1167" t="str">
            <v>Exp of Baghouse</v>
          </cell>
          <cell r="E1167">
            <v>15503.6</v>
          </cell>
          <cell r="F1167" t="str">
            <v>506</v>
          </cell>
          <cell r="G1167">
            <v>43100</v>
          </cell>
        </row>
        <row r="1168">
          <cell r="C1168" t="str">
            <v>506176</v>
          </cell>
          <cell r="D1168" t="str">
            <v>Exp of Hydrator</v>
          </cell>
          <cell r="E1168">
            <v>1952.52</v>
          </cell>
          <cell r="F1168" t="str">
            <v>506</v>
          </cell>
          <cell r="G1168">
            <v>43100</v>
          </cell>
        </row>
        <row r="1169">
          <cell r="C1169" t="str">
            <v>506201</v>
          </cell>
          <cell r="D1169" t="str">
            <v>Limestone Expense</v>
          </cell>
          <cell r="E1169">
            <v>834448.19</v>
          </cell>
          <cell r="F1169" t="str">
            <v>506</v>
          </cell>
          <cell r="G1169">
            <v>43100</v>
          </cell>
        </row>
        <row r="1170">
          <cell r="C1170" t="str">
            <v>506202</v>
          </cell>
          <cell r="D1170" t="str">
            <v>Ammonia Expense</v>
          </cell>
          <cell r="E1170">
            <v>542097.63</v>
          </cell>
          <cell r="F1170" t="str">
            <v>506</v>
          </cell>
          <cell r="G1170">
            <v>43100</v>
          </cell>
        </row>
        <row r="1171">
          <cell r="C1171" t="str">
            <v>506203</v>
          </cell>
          <cell r="D1171" t="str">
            <v>Powdered Activated Carbon</v>
          </cell>
          <cell r="E1171">
            <v>134750.64000000001</v>
          </cell>
          <cell r="F1171" t="str">
            <v>506</v>
          </cell>
          <cell r="G1171">
            <v>43100</v>
          </cell>
        </row>
        <row r="1172">
          <cell r="C1172" t="str">
            <v>506204</v>
          </cell>
          <cell r="D1172" t="str">
            <v>Lime Expense</v>
          </cell>
          <cell r="E1172">
            <v>211047.14</v>
          </cell>
          <cell r="F1172" t="str">
            <v>506</v>
          </cell>
          <cell r="G1172">
            <v>43100</v>
          </cell>
        </row>
        <row r="1173">
          <cell r="C1173" t="str">
            <v>506205</v>
          </cell>
          <cell r="D1173" t="str">
            <v>Ash and FGD By product Disposa</v>
          </cell>
          <cell r="E1173">
            <v>149134.94</v>
          </cell>
          <cell r="F1173" t="str">
            <v>506</v>
          </cell>
          <cell r="G1173">
            <v>43100</v>
          </cell>
        </row>
        <row r="1174">
          <cell r="C1174" t="str">
            <v>507129</v>
          </cell>
          <cell r="D1174" t="str">
            <v>Rents - Energy Supply</v>
          </cell>
          <cell r="E1174">
            <v>55185.120000000003</v>
          </cell>
          <cell r="F1174" t="str">
            <v>507</v>
          </cell>
          <cell r="G1174">
            <v>43100</v>
          </cell>
        </row>
        <row r="1175">
          <cell r="C1175" t="str">
            <v>510030</v>
          </cell>
          <cell r="D1175" t="str">
            <v>Mtce Supervision &amp; Engineer</v>
          </cell>
          <cell r="E1175">
            <v>951999.52</v>
          </cell>
          <cell r="F1175" t="str">
            <v>510</v>
          </cell>
          <cell r="G1175">
            <v>43100</v>
          </cell>
        </row>
        <row r="1176">
          <cell r="C1176" t="str">
            <v>510994</v>
          </cell>
          <cell r="D1176" t="str">
            <v>Iatan2 Mtc Rg Adj Amortization</v>
          </cell>
          <cell r="E1176">
            <v>-32736.84</v>
          </cell>
          <cell r="F1176" t="str">
            <v>510</v>
          </cell>
          <cell r="G1176">
            <v>43100</v>
          </cell>
        </row>
        <row r="1177">
          <cell r="C1177" t="str">
            <v>510995</v>
          </cell>
          <cell r="D1177" t="str">
            <v>IatCom Mtc Rg Adj Amortization</v>
          </cell>
          <cell r="E1177">
            <v>126513.36</v>
          </cell>
          <cell r="F1177" t="str">
            <v>510</v>
          </cell>
          <cell r="G1177">
            <v>43100</v>
          </cell>
        </row>
        <row r="1178">
          <cell r="C1178" t="str">
            <v>510996</v>
          </cell>
          <cell r="D1178" t="str">
            <v>PP Mtc Trk Rg Adj Amortization</v>
          </cell>
          <cell r="E1178">
            <v>18384.599999999999</v>
          </cell>
          <cell r="F1178" t="str">
            <v>510</v>
          </cell>
          <cell r="G1178">
            <v>43100</v>
          </cell>
        </row>
        <row r="1179">
          <cell r="C1179" t="str">
            <v>511127</v>
          </cell>
          <cell r="D1179" t="str">
            <v>Mtce Of Structures</v>
          </cell>
          <cell r="E1179">
            <v>1216820.68</v>
          </cell>
          <cell r="F1179" t="str">
            <v>511</v>
          </cell>
          <cell r="G1179">
            <v>43100</v>
          </cell>
        </row>
        <row r="1180">
          <cell r="C1180" t="str">
            <v>511132</v>
          </cell>
          <cell r="D1180" t="str">
            <v>Mtce Of Structures - Environ</v>
          </cell>
          <cell r="E1180">
            <v>8503.44</v>
          </cell>
          <cell r="F1180" t="str">
            <v>511</v>
          </cell>
          <cell r="G1180">
            <v>43100</v>
          </cell>
        </row>
        <row r="1181">
          <cell r="C1181" t="str">
            <v>511135</v>
          </cell>
          <cell r="D1181" t="str">
            <v>Mtce Of Structures - Other</v>
          </cell>
          <cell r="E1181">
            <v>298239.96000000002</v>
          </cell>
          <cell r="F1181" t="str">
            <v>511</v>
          </cell>
          <cell r="G1181">
            <v>43100</v>
          </cell>
        </row>
        <row r="1182">
          <cell r="C1182" t="str">
            <v>512138</v>
          </cell>
          <cell r="D1182" t="str">
            <v>Mtce Coalhandling</v>
          </cell>
          <cell r="E1182">
            <v>471296.94</v>
          </cell>
          <cell r="F1182" t="str">
            <v>512</v>
          </cell>
          <cell r="G1182">
            <v>43100</v>
          </cell>
        </row>
        <row r="1183">
          <cell r="C1183" t="str">
            <v>512139</v>
          </cell>
          <cell r="D1183" t="str">
            <v>Mtce Of Rotary Dumper</v>
          </cell>
          <cell r="E1183">
            <v>109769.29</v>
          </cell>
          <cell r="F1183" t="str">
            <v>512</v>
          </cell>
          <cell r="G1183">
            <v>43100</v>
          </cell>
        </row>
        <row r="1184">
          <cell r="C1184" t="str">
            <v>512141</v>
          </cell>
          <cell r="D1184" t="str">
            <v>Mtce Of Coal Sampler &amp; Lab</v>
          </cell>
          <cell r="E1184">
            <v>4287.21</v>
          </cell>
          <cell r="F1184" t="str">
            <v>512</v>
          </cell>
          <cell r="G1184">
            <v>43100</v>
          </cell>
        </row>
        <row r="1185">
          <cell r="C1185" t="str">
            <v>512144</v>
          </cell>
          <cell r="D1185" t="str">
            <v>Mtce Of C.E.M. Equipment</v>
          </cell>
          <cell r="E1185">
            <v>16843.37</v>
          </cell>
          <cell r="F1185" t="str">
            <v>512</v>
          </cell>
          <cell r="G1185">
            <v>43100</v>
          </cell>
        </row>
        <row r="1186">
          <cell r="C1186" t="str">
            <v>512147</v>
          </cell>
          <cell r="D1186" t="str">
            <v>Mtce Of Coal Dozers</v>
          </cell>
          <cell r="E1186">
            <v>172421.61</v>
          </cell>
          <cell r="F1186" t="str">
            <v>512</v>
          </cell>
          <cell r="G1186">
            <v>43100</v>
          </cell>
        </row>
        <row r="1187">
          <cell r="C1187" t="str">
            <v>512150</v>
          </cell>
          <cell r="D1187" t="str">
            <v>Mtce Of Feeders</v>
          </cell>
          <cell r="E1187">
            <v>34803.769999999997</v>
          </cell>
          <cell r="F1187" t="str">
            <v>512</v>
          </cell>
          <cell r="G1187">
            <v>43100</v>
          </cell>
        </row>
        <row r="1188">
          <cell r="C1188" t="str">
            <v>512153</v>
          </cell>
          <cell r="D1188" t="str">
            <v>Mtce Of Bottom &amp; Fly Ash Syste</v>
          </cell>
          <cell r="E1188">
            <v>235432</v>
          </cell>
          <cell r="F1188" t="str">
            <v>512</v>
          </cell>
          <cell r="G1188">
            <v>43100</v>
          </cell>
        </row>
        <row r="1189">
          <cell r="C1189" t="str">
            <v>512156</v>
          </cell>
          <cell r="D1189" t="str">
            <v>Mtce Instrmnt &amp; Meters Boiler</v>
          </cell>
          <cell r="E1189">
            <v>50797.54</v>
          </cell>
          <cell r="F1189" t="str">
            <v>512</v>
          </cell>
          <cell r="G1189">
            <v>43100</v>
          </cell>
        </row>
        <row r="1190">
          <cell r="C1190" t="str">
            <v>512160</v>
          </cell>
          <cell r="D1190" t="str">
            <v>Mtce Of Furnace</v>
          </cell>
          <cell r="E1190">
            <v>264983.15999999997</v>
          </cell>
          <cell r="F1190" t="str">
            <v>512</v>
          </cell>
          <cell r="G1190">
            <v>43100</v>
          </cell>
        </row>
        <row r="1191">
          <cell r="C1191" t="str">
            <v>512161</v>
          </cell>
          <cell r="D1191" t="str">
            <v>Mtce Of Cyclones</v>
          </cell>
          <cell r="E1191">
            <v>486224.73</v>
          </cell>
          <cell r="F1191" t="str">
            <v>512</v>
          </cell>
          <cell r="G1191">
            <v>43100</v>
          </cell>
        </row>
        <row r="1192">
          <cell r="C1192" t="str">
            <v>512162</v>
          </cell>
          <cell r="D1192" t="str">
            <v>Mtce Of Draft Systems</v>
          </cell>
          <cell r="E1192">
            <v>278175.44</v>
          </cell>
          <cell r="F1192" t="str">
            <v>512</v>
          </cell>
          <cell r="G1192">
            <v>43100</v>
          </cell>
        </row>
        <row r="1193">
          <cell r="C1193" t="str">
            <v>512163</v>
          </cell>
          <cell r="D1193" t="str">
            <v>Mtce Of Feedwater System Equip</v>
          </cell>
          <cell r="E1193">
            <v>70836.94</v>
          </cell>
          <cell r="F1193" t="str">
            <v>512</v>
          </cell>
          <cell r="G1193">
            <v>43100</v>
          </cell>
        </row>
        <row r="1194">
          <cell r="C1194" t="str">
            <v>512164</v>
          </cell>
          <cell r="D1194" t="str">
            <v>Mtce Of Fuel Oil &amp; Igniter Sys</v>
          </cell>
          <cell r="E1194">
            <v>23587.4</v>
          </cell>
          <cell r="F1194" t="str">
            <v>512</v>
          </cell>
          <cell r="G1194">
            <v>43100</v>
          </cell>
        </row>
        <row r="1195">
          <cell r="C1195" t="str">
            <v>512165</v>
          </cell>
          <cell r="D1195" t="str">
            <v>Mtce Of Boiler Plant-Other</v>
          </cell>
          <cell r="E1195">
            <v>3357225.4</v>
          </cell>
          <cell r="F1195" t="str">
            <v>512</v>
          </cell>
          <cell r="G1195">
            <v>43100</v>
          </cell>
        </row>
        <row r="1196">
          <cell r="C1196" t="str">
            <v>512166</v>
          </cell>
          <cell r="D1196" t="str">
            <v>Mtce Of Burners</v>
          </cell>
          <cell r="E1196">
            <v>49579.8</v>
          </cell>
          <cell r="F1196" t="str">
            <v>512</v>
          </cell>
          <cell r="G1196">
            <v>43100</v>
          </cell>
        </row>
        <row r="1197">
          <cell r="C1197" t="str">
            <v>512167</v>
          </cell>
          <cell r="D1197" t="str">
            <v>Mtce Of Boiler Drums &amp; Headers</v>
          </cell>
          <cell r="E1197">
            <v>30926.14</v>
          </cell>
          <cell r="F1197" t="str">
            <v>512</v>
          </cell>
          <cell r="G1197">
            <v>43100</v>
          </cell>
        </row>
        <row r="1198">
          <cell r="C1198" t="str">
            <v>512168</v>
          </cell>
          <cell r="D1198" t="str">
            <v>Sel Catalytic Reduction - Mtce</v>
          </cell>
          <cell r="E1198">
            <v>29514.09</v>
          </cell>
          <cell r="F1198" t="str">
            <v>512</v>
          </cell>
          <cell r="G1198">
            <v>43100</v>
          </cell>
        </row>
        <row r="1199">
          <cell r="C1199" t="str">
            <v>512169</v>
          </cell>
          <cell r="D1199" t="str">
            <v>Mtce - Water Supply System</v>
          </cell>
          <cell r="E1199">
            <v>22082.73</v>
          </cell>
          <cell r="F1199" t="str">
            <v>512</v>
          </cell>
          <cell r="G1199">
            <v>43100</v>
          </cell>
        </row>
        <row r="1200">
          <cell r="C1200" t="str">
            <v>513122</v>
          </cell>
          <cell r="D1200" t="str">
            <v>Mtce Of Electrical Equipment</v>
          </cell>
          <cell r="E1200">
            <v>21813.68</v>
          </cell>
          <cell r="F1200" t="str">
            <v>513</v>
          </cell>
          <cell r="G1200">
            <v>43100</v>
          </cell>
        </row>
        <row r="1201">
          <cell r="C1201" t="str">
            <v>513168</v>
          </cell>
          <cell r="D1201" t="str">
            <v>Mtce Of Turbine Plant</v>
          </cell>
          <cell r="E1201">
            <v>1445481.63</v>
          </cell>
          <cell r="F1201" t="str">
            <v>513</v>
          </cell>
          <cell r="G1201">
            <v>43100</v>
          </cell>
        </row>
        <row r="1202">
          <cell r="C1202" t="str">
            <v>513172</v>
          </cell>
          <cell r="D1202" t="str">
            <v>Mtce Of Turbine Inst. &amp; Meters</v>
          </cell>
          <cell r="E1202">
            <v>12843.95</v>
          </cell>
          <cell r="F1202" t="str">
            <v>513</v>
          </cell>
          <cell r="G1202">
            <v>43100</v>
          </cell>
        </row>
        <row r="1203">
          <cell r="C1203" t="str">
            <v>513174</v>
          </cell>
          <cell r="D1203" t="str">
            <v>Mtce Of Cooling Tower</v>
          </cell>
          <cell r="E1203">
            <v>69400.22</v>
          </cell>
          <cell r="F1203" t="str">
            <v>513</v>
          </cell>
          <cell r="G1203">
            <v>43100</v>
          </cell>
        </row>
        <row r="1204">
          <cell r="C1204" t="str">
            <v>513175</v>
          </cell>
          <cell r="D1204" t="str">
            <v>Mtce Of Cooling Lake</v>
          </cell>
          <cell r="E1204">
            <v>56530.47</v>
          </cell>
          <cell r="F1204" t="str">
            <v>513</v>
          </cell>
          <cell r="G1204">
            <v>43100</v>
          </cell>
        </row>
        <row r="1205">
          <cell r="C1205" t="str">
            <v>513178</v>
          </cell>
          <cell r="D1205" t="str">
            <v>Mtce Of Electrical Equipment</v>
          </cell>
          <cell r="E1205">
            <v>98567.75</v>
          </cell>
          <cell r="F1205" t="str">
            <v>513</v>
          </cell>
          <cell r="G1205">
            <v>43100</v>
          </cell>
        </row>
        <row r="1206">
          <cell r="C1206" t="str">
            <v>513181</v>
          </cell>
          <cell r="D1206" t="str">
            <v>Mtce Of Condensing Equipment</v>
          </cell>
          <cell r="E1206">
            <v>29402.48</v>
          </cell>
          <cell r="F1206" t="str">
            <v>513</v>
          </cell>
          <cell r="G1206">
            <v>43100</v>
          </cell>
        </row>
        <row r="1207">
          <cell r="C1207" t="str">
            <v>513182</v>
          </cell>
          <cell r="D1207" t="str">
            <v>Mtce Of Lube/Control Oil Equip</v>
          </cell>
          <cell r="E1207">
            <v>23265.599999999999</v>
          </cell>
          <cell r="F1207" t="str">
            <v>513</v>
          </cell>
          <cell r="G1207">
            <v>43100</v>
          </cell>
        </row>
        <row r="1208">
          <cell r="C1208" t="str">
            <v>514144</v>
          </cell>
          <cell r="D1208" t="str">
            <v>Mtce of C.E.M. Equipment</v>
          </cell>
          <cell r="E1208">
            <v>41298.68</v>
          </cell>
          <cell r="F1208" t="str">
            <v>514</v>
          </cell>
          <cell r="G1208">
            <v>43100</v>
          </cell>
        </row>
        <row r="1209">
          <cell r="C1209" t="str">
            <v>514158</v>
          </cell>
          <cell r="D1209" t="str">
            <v>Mtc Of Auxiliary Plant Equip</v>
          </cell>
          <cell r="E1209">
            <v>346897.75</v>
          </cell>
          <cell r="F1209" t="str">
            <v>514</v>
          </cell>
          <cell r="G1209">
            <v>43100</v>
          </cell>
        </row>
        <row r="1210">
          <cell r="C1210" t="str">
            <v>514168</v>
          </cell>
          <cell r="D1210" t="str">
            <v>Mtce of SCR Catalytic Reducer</v>
          </cell>
          <cell r="E1210">
            <v>187412.62</v>
          </cell>
          <cell r="F1210" t="str">
            <v>514</v>
          </cell>
          <cell r="G1210">
            <v>43100</v>
          </cell>
        </row>
        <row r="1211">
          <cell r="C1211" t="str">
            <v>514171</v>
          </cell>
          <cell r="D1211" t="str">
            <v>Mtce Of Misc Steam Plant</v>
          </cell>
          <cell r="E1211">
            <v>90591.75</v>
          </cell>
          <cell r="F1211" t="str">
            <v>514</v>
          </cell>
          <cell r="G1211">
            <v>43100</v>
          </cell>
        </row>
        <row r="1212">
          <cell r="C1212" t="str">
            <v>514173</v>
          </cell>
          <cell r="D1212" t="str">
            <v>Mtce of Scrubber</v>
          </cell>
          <cell r="E1212">
            <v>104730.46</v>
          </cell>
          <cell r="F1212" t="str">
            <v>514</v>
          </cell>
          <cell r="G1212">
            <v>43100</v>
          </cell>
        </row>
        <row r="1213">
          <cell r="C1213" t="str">
            <v>514175</v>
          </cell>
          <cell r="D1213" t="str">
            <v>Mtce of Baghouse</v>
          </cell>
          <cell r="E1213">
            <v>194793.09</v>
          </cell>
          <cell r="F1213" t="str">
            <v>514</v>
          </cell>
          <cell r="G1213">
            <v>43100</v>
          </cell>
        </row>
        <row r="1214">
          <cell r="C1214" t="str">
            <v>514176</v>
          </cell>
          <cell r="D1214" t="str">
            <v>Mtce of Hydrator</v>
          </cell>
          <cell r="E1214">
            <v>62203.8</v>
          </cell>
          <cell r="F1214" t="str">
            <v>514</v>
          </cell>
          <cell r="G1214">
            <v>43100</v>
          </cell>
        </row>
        <row r="1215">
          <cell r="C1215" t="str">
            <v>535011</v>
          </cell>
          <cell r="D1215" t="str">
            <v>Conv &amp; Seminar-Hydro</v>
          </cell>
          <cell r="E1215">
            <v>299.54000000000002</v>
          </cell>
          <cell r="F1215" t="str">
            <v>535</v>
          </cell>
          <cell r="G1215">
            <v>43100</v>
          </cell>
        </row>
        <row r="1216">
          <cell r="C1216" t="str">
            <v>535301</v>
          </cell>
          <cell r="D1216" t="str">
            <v>Oper Supervision &amp; Eng-Hydro</v>
          </cell>
          <cell r="E1216">
            <v>57557.17</v>
          </cell>
          <cell r="F1216" t="str">
            <v>535</v>
          </cell>
          <cell r="G1216">
            <v>43100</v>
          </cell>
        </row>
        <row r="1217">
          <cell r="C1217" t="str">
            <v>537316</v>
          </cell>
          <cell r="D1217" t="str">
            <v>Other Expenses - Hydro</v>
          </cell>
          <cell r="E1217">
            <v>20704.669999999998</v>
          </cell>
          <cell r="F1217" t="str">
            <v>537</v>
          </cell>
          <cell r="G1217">
            <v>43100</v>
          </cell>
        </row>
        <row r="1218">
          <cell r="C1218" t="str">
            <v>538325</v>
          </cell>
          <cell r="D1218" t="str">
            <v>Electric Expenses - Hydro</v>
          </cell>
          <cell r="E1218">
            <v>31220.61</v>
          </cell>
          <cell r="F1218" t="str">
            <v>538</v>
          </cell>
          <cell r="G1218">
            <v>43100</v>
          </cell>
        </row>
        <row r="1219">
          <cell r="C1219" t="str">
            <v>539025</v>
          </cell>
          <cell r="D1219" t="str">
            <v>Safety Expenses-Hydro</v>
          </cell>
          <cell r="E1219">
            <v>22687.29</v>
          </cell>
          <cell r="F1219" t="str">
            <v>539</v>
          </cell>
          <cell r="G1219">
            <v>43100</v>
          </cell>
        </row>
        <row r="1220">
          <cell r="C1220" t="str">
            <v>539332</v>
          </cell>
          <cell r="D1220" t="str">
            <v>Misc Hydro Generation Exp</v>
          </cell>
          <cell r="E1220">
            <v>202277.86</v>
          </cell>
          <cell r="F1220" t="str">
            <v>539</v>
          </cell>
          <cell r="G1220">
            <v>43100</v>
          </cell>
        </row>
        <row r="1221">
          <cell r="C1221" t="str">
            <v>541304</v>
          </cell>
          <cell r="D1221" t="str">
            <v>Maint Supervision &amp; Eng-Hydro</v>
          </cell>
          <cell r="E1221">
            <v>39705.83</v>
          </cell>
          <cell r="F1221" t="str">
            <v>541</v>
          </cell>
          <cell r="G1221">
            <v>43100</v>
          </cell>
        </row>
        <row r="1222">
          <cell r="C1222" t="str">
            <v>542307</v>
          </cell>
          <cell r="D1222" t="str">
            <v>House Expenses - Hydro</v>
          </cell>
          <cell r="E1222">
            <v>39530.54</v>
          </cell>
          <cell r="F1222" t="str">
            <v>542</v>
          </cell>
          <cell r="G1222">
            <v>43100</v>
          </cell>
        </row>
        <row r="1223">
          <cell r="C1223" t="str">
            <v>542337</v>
          </cell>
          <cell r="D1223" t="str">
            <v>Maint Of Structures - Hydro</v>
          </cell>
          <cell r="E1223">
            <v>14249.18</v>
          </cell>
          <cell r="F1223" t="str">
            <v>542</v>
          </cell>
          <cell r="G1223">
            <v>43100</v>
          </cell>
        </row>
        <row r="1224">
          <cell r="C1224" t="str">
            <v>543334</v>
          </cell>
          <cell r="D1224" t="str">
            <v>Maint Reservoirs Dam &amp; Waterwy</v>
          </cell>
          <cell r="E1224">
            <v>162615.21</v>
          </cell>
          <cell r="F1224" t="str">
            <v>543</v>
          </cell>
          <cell r="G1224">
            <v>43100</v>
          </cell>
        </row>
        <row r="1225">
          <cell r="C1225" t="str">
            <v>544340</v>
          </cell>
          <cell r="D1225" t="str">
            <v>Maint Of Electric Plant- Hydro</v>
          </cell>
          <cell r="E1225">
            <v>38438.080000000002</v>
          </cell>
          <cell r="F1225" t="str">
            <v>544</v>
          </cell>
          <cell r="G1225">
            <v>43100</v>
          </cell>
        </row>
        <row r="1226">
          <cell r="C1226" t="str">
            <v>545343</v>
          </cell>
          <cell r="D1226" t="str">
            <v>Maint-Hydro Plt Not Recreation</v>
          </cell>
          <cell r="E1226">
            <v>70682.460000000006</v>
          </cell>
          <cell r="F1226" t="str">
            <v>545</v>
          </cell>
          <cell r="G1226">
            <v>43100</v>
          </cell>
        </row>
        <row r="1227">
          <cell r="C1227" t="str">
            <v>545346</v>
          </cell>
          <cell r="D1227" t="str">
            <v>Maint-Misc Hydro Plt-Recreatn</v>
          </cell>
          <cell r="E1227">
            <v>38808.31</v>
          </cell>
          <cell r="F1227" t="str">
            <v>545</v>
          </cell>
          <cell r="G1227">
            <v>43100</v>
          </cell>
        </row>
        <row r="1228">
          <cell r="C1228" t="str">
            <v>546011</v>
          </cell>
          <cell r="D1228" t="str">
            <v>Conv &amp; Seminars</v>
          </cell>
          <cell r="E1228">
            <v>2508.9499999999998</v>
          </cell>
          <cell r="F1228" t="str">
            <v>546</v>
          </cell>
          <cell r="G1228">
            <v>43100</v>
          </cell>
        </row>
        <row r="1229">
          <cell r="C1229" t="str">
            <v>546204</v>
          </cell>
          <cell r="D1229" t="str">
            <v>Oper Super&amp;Eng-Air Abate&amp;Monit</v>
          </cell>
          <cell r="E1229">
            <v>53276.26</v>
          </cell>
          <cell r="F1229" t="str">
            <v>546</v>
          </cell>
          <cell r="G1229">
            <v>43100</v>
          </cell>
        </row>
        <row r="1230">
          <cell r="C1230" t="str">
            <v>546205</v>
          </cell>
          <cell r="D1230" t="str">
            <v>Op Supv - Environmental</v>
          </cell>
          <cell r="E1230">
            <v>41155.08</v>
          </cell>
          <cell r="F1230" t="str">
            <v>546</v>
          </cell>
          <cell r="G1230">
            <v>43100</v>
          </cell>
        </row>
        <row r="1231">
          <cell r="C1231" t="str">
            <v>546207</v>
          </cell>
          <cell r="D1231" t="str">
            <v>Oper Supervision &amp; Eng</v>
          </cell>
          <cell r="E1231">
            <v>745342.82</v>
          </cell>
          <cell r="F1231" t="str">
            <v>546</v>
          </cell>
          <cell r="G1231">
            <v>43100</v>
          </cell>
        </row>
        <row r="1232">
          <cell r="C1232" t="str">
            <v>547210</v>
          </cell>
          <cell r="D1232" t="str">
            <v>Combust Turb Fuel Natural Gas</v>
          </cell>
          <cell r="E1232">
            <v>69020837.239999995</v>
          </cell>
          <cell r="F1232" t="str">
            <v>547</v>
          </cell>
          <cell r="G1232">
            <v>43100</v>
          </cell>
        </row>
        <row r="1233">
          <cell r="C1233" t="str">
            <v>547213</v>
          </cell>
          <cell r="D1233" t="str">
            <v>Fuel - No 2 Oil Fuel</v>
          </cell>
          <cell r="E1233">
            <v>264144</v>
          </cell>
          <cell r="F1233" t="str">
            <v>547</v>
          </cell>
          <cell r="G1233">
            <v>43100</v>
          </cell>
        </row>
        <row r="1234">
          <cell r="C1234" t="str">
            <v>547300</v>
          </cell>
          <cell r="D1234" t="str">
            <v>MO/KS Deriv Unrecov Fuel Exp</v>
          </cell>
          <cell r="E1234">
            <v>423001.03</v>
          </cell>
          <cell r="F1234" t="str">
            <v>547</v>
          </cell>
          <cell r="G1234">
            <v>43100</v>
          </cell>
        </row>
        <row r="1235">
          <cell r="C1235" t="str">
            <v>547301</v>
          </cell>
          <cell r="D1235" t="str">
            <v>NonFAS133 Deriv (Gain)/Loss</v>
          </cell>
          <cell r="E1235">
            <v>1225752.17</v>
          </cell>
          <cell r="F1235" t="str">
            <v>547</v>
          </cell>
          <cell r="G1235">
            <v>43100</v>
          </cell>
        </row>
        <row r="1236">
          <cell r="C1236" t="str">
            <v>547603</v>
          </cell>
          <cell r="D1236" t="str">
            <v>Fuel Adm Riverton Gas</v>
          </cell>
          <cell r="E1236">
            <v>812.1</v>
          </cell>
          <cell r="F1236" t="str">
            <v>547</v>
          </cell>
          <cell r="G1236">
            <v>43100</v>
          </cell>
        </row>
        <row r="1237">
          <cell r="C1237" t="str">
            <v>547605</v>
          </cell>
          <cell r="D1237" t="str">
            <v>Fuel Adm State Line</v>
          </cell>
          <cell r="E1237">
            <v>1739.29</v>
          </cell>
          <cell r="F1237" t="str">
            <v>547</v>
          </cell>
          <cell r="G1237">
            <v>43100</v>
          </cell>
        </row>
        <row r="1238">
          <cell r="C1238" t="str">
            <v>547606</v>
          </cell>
          <cell r="D1238" t="str">
            <v>Fuel Adm Energy Center</v>
          </cell>
          <cell r="E1238">
            <v>1333.24</v>
          </cell>
          <cell r="F1238" t="str">
            <v>547</v>
          </cell>
          <cell r="G1238">
            <v>43100</v>
          </cell>
        </row>
        <row r="1239">
          <cell r="C1239" t="str">
            <v>547607</v>
          </cell>
          <cell r="D1239" t="str">
            <v>Fuel Adm E Traders Commission</v>
          </cell>
          <cell r="E1239">
            <v>31014.1</v>
          </cell>
          <cell r="F1239" t="str">
            <v>547</v>
          </cell>
          <cell r="G1239">
            <v>43100</v>
          </cell>
        </row>
        <row r="1240">
          <cell r="C1240" t="str">
            <v>547609</v>
          </cell>
          <cell r="D1240" t="str">
            <v>Other Hedging Expenses</v>
          </cell>
          <cell r="E1240">
            <v>0</v>
          </cell>
          <cell r="F1240" t="str">
            <v>547</v>
          </cell>
          <cell r="G1240">
            <v>43100</v>
          </cell>
        </row>
        <row r="1241">
          <cell r="C1241" t="str">
            <v>548123</v>
          </cell>
          <cell r="D1241" t="str">
            <v>Exp Of Prime Movers</v>
          </cell>
          <cell r="E1241">
            <v>2684265.7999999998</v>
          </cell>
          <cell r="F1241" t="str">
            <v>548</v>
          </cell>
          <cell r="G1241">
            <v>43100</v>
          </cell>
        </row>
        <row r="1242">
          <cell r="C1242" t="str">
            <v>548124</v>
          </cell>
          <cell r="D1242" t="str">
            <v>Exp of Environmental Devices</v>
          </cell>
          <cell r="E1242">
            <v>191197.63</v>
          </cell>
          <cell r="F1242" t="str">
            <v>548</v>
          </cell>
          <cell r="G1242">
            <v>43100</v>
          </cell>
        </row>
        <row r="1243">
          <cell r="C1243" t="str">
            <v>548125</v>
          </cell>
          <cell r="D1243" t="str">
            <v>Exp of Generators</v>
          </cell>
          <cell r="E1243">
            <v>36427.54</v>
          </cell>
          <cell r="F1243" t="str">
            <v>548</v>
          </cell>
          <cell r="G1243">
            <v>43100</v>
          </cell>
        </row>
        <row r="1244">
          <cell r="C1244" t="str">
            <v>548126</v>
          </cell>
          <cell r="D1244" t="str">
            <v>Exp of Accessory Elec Equip</v>
          </cell>
          <cell r="E1244">
            <v>28906.61</v>
          </cell>
          <cell r="F1244" t="str">
            <v>548</v>
          </cell>
          <cell r="G1244">
            <v>43100</v>
          </cell>
        </row>
        <row r="1245">
          <cell r="C1245" t="str">
            <v>548202</v>
          </cell>
          <cell r="D1245" t="str">
            <v>Ammonia Expense</v>
          </cell>
          <cell r="E1245">
            <v>199493.53</v>
          </cell>
          <cell r="F1245" t="str">
            <v>548</v>
          </cell>
          <cell r="G1245">
            <v>43100</v>
          </cell>
        </row>
        <row r="1246">
          <cell r="C1246" t="str">
            <v>548216</v>
          </cell>
          <cell r="D1246" t="str">
            <v>Gener Exp-Water Injection Sys</v>
          </cell>
          <cell r="E1246">
            <v>11876</v>
          </cell>
          <cell r="F1246" t="str">
            <v>548</v>
          </cell>
          <cell r="G1246">
            <v>43100</v>
          </cell>
        </row>
        <row r="1247">
          <cell r="C1247" t="str">
            <v>548219</v>
          </cell>
          <cell r="D1247" t="str">
            <v>Generation Expense - Other</v>
          </cell>
          <cell r="E1247">
            <v>468879.8</v>
          </cell>
          <cell r="F1247" t="str">
            <v>548</v>
          </cell>
          <cell r="G1247">
            <v>43100</v>
          </cell>
        </row>
        <row r="1248">
          <cell r="C1248" t="str">
            <v>549025</v>
          </cell>
          <cell r="D1248" t="str">
            <v>Safety Expenses-Comb Turbine</v>
          </cell>
          <cell r="E1248">
            <v>43201.14</v>
          </cell>
          <cell r="F1248" t="str">
            <v>549</v>
          </cell>
          <cell r="G1248">
            <v>43100</v>
          </cell>
        </row>
        <row r="1249">
          <cell r="C1249" t="str">
            <v>549046</v>
          </cell>
          <cell r="D1249" t="str">
            <v>Micro Software - Comb Turbine</v>
          </cell>
          <cell r="E1249">
            <v>483.07</v>
          </cell>
          <cell r="F1249" t="str">
            <v>549</v>
          </cell>
          <cell r="G1249">
            <v>43100</v>
          </cell>
        </row>
        <row r="1250">
          <cell r="C1250" t="str">
            <v>549120</v>
          </cell>
          <cell r="D1250" t="str">
            <v>Exp of Misc Other Power</v>
          </cell>
          <cell r="E1250">
            <v>1311886.5</v>
          </cell>
          <cell r="F1250" t="str">
            <v>549</v>
          </cell>
          <cell r="G1250">
            <v>43100</v>
          </cell>
        </row>
        <row r="1251">
          <cell r="C1251" t="str">
            <v>549169</v>
          </cell>
          <cell r="D1251" t="str">
            <v>Riverton OprTrk MO ER2016-0023</v>
          </cell>
          <cell r="E1251">
            <v>-351102.29</v>
          </cell>
          <cell r="F1251" t="str">
            <v>549</v>
          </cell>
          <cell r="G1251">
            <v>43100</v>
          </cell>
        </row>
        <row r="1252">
          <cell r="C1252" t="str">
            <v>549222</v>
          </cell>
          <cell r="D1252" t="str">
            <v>Misc Other Power Expense</v>
          </cell>
          <cell r="E1252">
            <v>172714.51</v>
          </cell>
          <cell r="F1252" t="str">
            <v>549</v>
          </cell>
          <cell r="G1252">
            <v>43100</v>
          </cell>
        </row>
        <row r="1253">
          <cell r="C1253" t="str">
            <v>551201</v>
          </cell>
          <cell r="D1253" t="str">
            <v>Maint Supervision &amp; Engineer</v>
          </cell>
          <cell r="E1253">
            <v>781280.35</v>
          </cell>
          <cell r="F1253" t="str">
            <v>551</v>
          </cell>
          <cell r="G1253">
            <v>43100</v>
          </cell>
        </row>
        <row r="1254">
          <cell r="C1254" t="str">
            <v>552121</v>
          </cell>
          <cell r="D1254" t="str">
            <v>Exp of Structures</v>
          </cell>
          <cell r="E1254">
            <v>84317.92</v>
          </cell>
          <cell r="F1254" t="str">
            <v>552</v>
          </cell>
          <cell r="G1254">
            <v>43100</v>
          </cell>
        </row>
        <row r="1255">
          <cell r="C1255" t="str">
            <v>552122</v>
          </cell>
          <cell r="D1255" t="str">
            <v>Exp of Structures Fuel</v>
          </cell>
          <cell r="E1255">
            <v>2238.0500000000002</v>
          </cell>
          <cell r="F1255" t="str">
            <v>552</v>
          </cell>
          <cell r="G1255">
            <v>43100</v>
          </cell>
        </row>
        <row r="1256">
          <cell r="C1256" t="str">
            <v>552135</v>
          </cell>
          <cell r="D1256" t="str">
            <v>Mtce Of Structures - SL</v>
          </cell>
          <cell r="E1256">
            <v>162518.35999999999</v>
          </cell>
          <cell r="F1256" t="str">
            <v>552</v>
          </cell>
          <cell r="G1256">
            <v>43100</v>
          </cell>
        </row>
        <row r="1257">
          <cell r="C1257" t="str">
            <v>552136</v>
          </cell>
          <cell r="D1257" t="str">
            <v>Mtce of Structures Fires</v>
          </cell>
          <cell r="E1257">
            <v>15340.26</v>
          </cell>
          <cell r="F1257" t="str">
            <v>552</v>
          </cell>
          <cell r="G1257">
            <v>43100</v>
          </cell>
        </row>
        <row r="1258">
          <cell r="C1258" t="str">
            <v>552137</v>
          </cell>
          <cell r="D1258" t="str">
            <v>Mtce of Structures Fuel</v>
          </cell>
          <cell r="E1258">
            <v>11039.42</v>
          </cell>
          <cell r="F1258" t="str">
            <v>552</v>
          </cell>
          <cell r="G1258">
            <v>43100</v>
          </cell>
        </row>
        <row r="1259">
          <cell r="C1259" t="str">
            <v>553157</v>
          </cell>
          <cell r="D1259" t="str">
            <v>Mtce of Duct Burners</v>
          </cell>
          <cell r="E1259">
            <v>9758.39</v>
          </cell>
          <cell r="F1259" t="str">
            <v>553</v>
          </cell>
          <cell r="G1259">
            <v>43100</v>
          </cell>
        </row>
        <row r="1260">
          <cell r="C1260" t="str">
            <v>553160</v>
          </cell>
          <cell r="D1260" t="str">
            <v>Mtce of Turbines</v>
          </cell>
          <cell r="E1260">
            <v>6012528.8099999996</v>
          </cell>
          <cell r="F1260" t="str">
            <v>553</v>
          </cell>
          <cell r="G1260">
            <v>43100</v>
          </cell>
        </row>
        <row r="1261">
          <cell r="C1261" t="str">
            <v>553161</v>
          </cell>
          <cell r="D1261" t="str">
            <v>Mtce of Turbine Aux Equip</v>
          </cell>
          <cell r="E1261">
            <v>232009.32</v>
          </cell>
          <cell r="F1261" t="str">
            <v>553</v>
          </cell>
          <cell r="G1261">
            <v>43100</v>
          </cell>
        </row>
        <row r="1262">
          <cell r="C1262" t="str">
            <v>553162</v>
          </cell>
          <cell r="D1262" t="str">
            <v>Mtce Of Hrsg Enclosure&amp;Structr</v>
          </cell>
          <cell r="E1262">
            <v>12055.5</v>
          </cell>
          <cell r="F1262" t="str">
            <v>553</v>
          </cell>
          <cell r="G1262">
            <v>43100</v>
          </cell>
        </row>
        <row r="1263">
          <cell r="C1263" t="str">
            <v>553163</v>
          </cell>
          <cell r="D1263" t="str">
            <v>Mtce Of Hrsg Pressure Parts</v>
          </cell>
          <cell r="E1263">
            <v>330108.11</v>
          </cell>
          <cell r="F1263" t="str">
            <v>553</v>
          </cell>
          <cell r="G1263">
            <v>43100</v>
          </cell>
        </row>
        <row r="1264">
          <cell r="C1264" t="str">
            <v>553164</v>
          </cell>
          <cell r="D1264" t="str">
            <v>Mtce of Environmental Devices</v>
          </cell>
          <cell r="E1264">
            <v>159650.29999999999</v>
          </cell>
          <cell r="F1264" t="str">
            <v>553</v>
          </cell>
          <cell r="G1264">
            <v>43100</v>
          </cell>
        </row>
        <row r="1265">
          <cell r="C1265" t="str">
            <v>553165</v>
          </cell>
          <cell r="D1265" t="str">
            <v>Mtce of Cooling Systems</v>
          </cell>
          <cell r="E1265">
            <v>133869.51</v>
          </cell>
          <cell r="F1265" t="str">
            <v>553</v>
          </cell>
          <cell r="G1265">
            <v>43100</v>
          </cell>
        </row>
        <row r="1266">
          <cell r="C1266" t="str">
            <v>553166</v>
          </cell>
          <cell r="D1266" t="str">
            <v>Mtce of Feedwater Systems</v>
          </cell>
          <cell r="E1266">
            <v>83902.47</v>
          </cell>
          <cell r="F1266" t="str">
            <v>553</v>
          </cell>
          <cell r="G1266">
            <v>43100</v>
          </cell>
        </row>
        <row r="1267">
          <cell r="C1267" t="str">
            <v>553167</v>
          </cell>
          <cell r="D1267" t="str">
            <v>Mtce of Steam &amp; Wtr Systems</v>
          </cell>
          <cell r="E1267">
            <v>139185.10999999999</v>
          </cell>
          <cell r="F1267" t="str">
            <v>553</v>
          </cell>
          <cell r="G1267">
            <v>43100</v>
          </cell>
        </row>
        <row r="1268">
          <cell r="C1268" t="str">
            <v>553168</v>
          </cell>
          <cell r="D1268" t="str">
            <v>Riverton Deferred Maintenance</v>
          </cell>
          <cell r="E1268">
            <v>5505653.54</v>
          </cell>
          <cell r="F1268" t="str">
            <v>553</v>
          </cell>
          <cell r="G1268">
            <v>43100</v>
          </cell>
        </row>
        <row r="1269">
          <cell r="C1269" t="str">
            <v>553169</v>
          </cell>
          <cell r="D1269" t="str">
            <v>Riverton MtcTrk MO ER2014-0351</v>
          </cell>
          <cell r="E1269">
            <v>-3159832.19</v>
          </cell>
          <cell r="F1269" t="str">
            <v>553</v>
          </cell>
          <cell r="G1269">
            <v>43100</v>
          </cell>
        </row>
        <row r="1270">
          <cell r="C1270" t="str">
            <v>553170</v>
          </cell>
          <cell r="D1270" t="str">
            <v>Mtce of Generators</v>
          </cell>
          <cell r="E1270">
            <v>673682.82</v>
          </cell>
          <cell r="F1270" t="str">
            <v>553</v>
          </cell>
          <cell r="G1270">
            <v>43100</v>
          </cell>
        </row>
        <row r="1271">
          <cell r="C1271" t="str">
            <v>553171</v>
          </cell>
          <cell r="D1271" t="str">
            <v>Mtce of Gen Excitation Sys</v>
          </cell>
          <cell r="E1271">
            <v>47798.31</v>
          </cell>
          <cell r="F1271" t="str">
            <v>553</v>
          </cell>
          <cell r="G1271">
            <v>43100</v>
          </cell>
        </row>
        <row r="1272">
          <cell r="C1272" t="str">
            <v>553172</v>
          </cell>
          <cell r="D1272" t="str">
            <v>Mtce of Generator Aux Equip</v>
          </cell>
          <cell r="E1272">
            <v>14688.8</v>
          </cell>
          <cell r="F1272" t="str">
            <v>553</v>
          </cell>
          <cell r="G1272">
            <v>43100</v>
          </cell>
        </row>
        <row r="1273">
          <cell r="C1273" t="str">
            <v>553173</v>
          </cell>
          <cell r="D1273" t="str">
            <v>Mtce of Station Transformers</v>
          </cell>
          <cell r="E1273">
            <v>42818.03</v>
          </cell>
          <cell r="F1273" t="str">
            <v>553</v>
          </cell>
          <cell r="G1273">
            <v>43100</v>
          </cell>
        </row>
        <row r="1274">
          <cell r="C1274" t="str">
            <v>553174</v>
          </cell>
          <cell r="D1274" t="str">
            <v>Mtce of Accessory Elec Equip</v>
          </cell>
          <cell r="E1274">
            <v>63642.33</v>
          </cell>
          <cell r="F1274" t="str">
            <v>553</v>
          </cell>
          <cell r="G1274">
            <v>43100</v>
          </cell>
        </row>
        <row r="1275">
          <cell r="C1275" t="str">
            <v>553175</v>
          </cell>
          <cell r="D1275" t="str">
            <v>Mtce of Elec Control System</v>
          </cell>
          <cell r="E1275">
            <v>202050.7</v>
          </cell>
          <cell r="F1275" t="str">
            <v>553</v>
          </cell>
          <cell r="G1275">
            <v>43100</v>
          </cell>
        </row>
        <row r="1276">
          <cell r="C1276" t="str">
            <v>553181</v>
          </cell>
          <cell r="D1276" t="str">
            <v>Mtce of Condenser</v>
          </cell>
          <cell r="E1276">
            <v>18181.830000000002</v>
          </cell>
          <cell r="F1276" t="str">
            <v>553</v>
          </cell>
          <cell r="G1276">
            <v>43100</v>
          </cell>
        </row>
        <row r="1277">
          <cell r="C1277" t="str">
            <v>553182</v>
          </cell>
          <cell r="D1277" t="str">
            <v>Mtce of Auxiliary steam system</v>
          </cell>
          <cell r="E1277">
            <v>34588.43</v>
          </cell>
          <cell r="F1277" t="str">
            <v>553</v>
          </cell>
          <cell r="G1277">
            <v>43100</v>
          </cell>
        </row>
        <row r="1278">
          <cell r="C1278" t="str">
            <v>553184</v>
          </cell>
          <cell r="D1278" t="str">
            <v>Mtce of Cooling Water Supply</v>
          </cell>
          <cell r="E1278">
            <v>18610.240000000002</v>
          </cell>
          <cell r="F1278" t="str">
            <v>553</v>
          </cell>
          <cell r="G1278">
            <v>43100</v>
          </cell>
        </row>
        <row r="1279">
          <cell r="C1279" t="str">
            <v>553228</v>
          </cell>
          <cell r="D1279" t="str">
            <v>Mtc Oth Gen&amp;Elec Equip Wat Inj</v>
          </cell>
          <cell r="E1279">
            <v>39563.5</v>
          </cell>
          <cell r="F1279" t="str">
            <v>553</v>
          </cell>
          <cell r="G1279">
            <v>43100</v>
          </cell>
        </row>
        <row r="1280">
          <cell r="C1280" t="str">
            <v>553231</v>
          </cell>
          <cell r="D1280" t="str">
            <v>Maint Of Gen &amp; Elect Eq-Other</v>
          </cell>
          <cell r="E1280">
            <v>1202772.77</v>
          </cell>
          <cell r="F1280" t="str">
            <v>553</v>
          </cell>
          <cell r="G1280">
            <v>43100</v>
          </cell>
        </row>
        <row r="1281">
          <cell r="C1281" t="str">
            <v>553232</v>
          </cell>
          <cell r="D1281" t="str">
            <v>Unit #12 Combustion Turbine</v>
          </cell>
          <cell r="E1281">
            <v>-1170.83</v>
          </cell>
          <cell r="F1281" t="str">
            <v>553</v>
          </cell>
          <cell r="G1281">
            <v>43100</v>
          </cell>
        </row>
        <row r="1282">
          <cell r="C1282" t="str">
            <v>553260</v>
          </cell>
          <cell r="D1282" t="str">
            <v>Mtce of Turbines - Unit 10,11</v>
          </cell>
          <cell r="E1282">
            <v>148796.62</v>
          </cell>
          <cell r="F1282" t="str">
            <v>553</v>
          </cell>
          <cell r="G1282">
            <v>43100</v>
          </cell>
        </row>
        <row r="1283">
          <cell r="C1283" t="str">
            <v>554110</v>
          </cell>
          <cell r="D1283" t="str">
            <v>Exp of Misc Power Plant Equip</v>
          </cell>
          <cell r="E1283">
            <v>91331.59</v>
          </cell>
          <cell r="F1283" t="str">
            <v>554</v>
          </cell>
          <cell r="G1283">
            <v>43100</v>
          </cell>
        </row>
        <row r="1284">
          <cell r="C1284" t="str">
            <v>554130</v>
          </cell>
          <cell r="D1284" t="str">
            <v>Mtce of Misc Plant Systems</v>
          </cell>
          <cell r="E1284">
            <v>311935.07</v>
          </cell>
          <cell r="F1284" t="str">
            <v>554</v>
          </cell>
          <cell r="G1284">
            <v>43100</v>
          </cell>
        </row>
        <row r="1285">
          <cell r="C1285" t="str">
            <v>554131</v>
          </cell>
          <cell r="D1285" t="str">
            <v>Mtce Of Misc Plant Tools</v>
          </cell>
          <cell r="E1285">
            <v>74959.710000000006</v>
          </cell>
          <cell r="F1285" t="str">
            <v>554</v>
          </cell>
          <cell r="G1285">
            <v>43100</v>
          </cell>
        </row>
        <row r="1286">
          <cell r="C1286" t="str">
            <v>554234</v>
          </cell>
          <cell r="D1286" t="str">
            <v>Maint- Misc Oth Power Gen Plt</v>
          </cell>
          <cell r="E1286">
            <v>276331</v>
          </cell>
          <cell r="F1286" t="str">
            <v>554</v>
          </cell>
          <cell r="G1286">
            <v>43100</v>
          </cell>
        </row>
        <row r="1287">
          <cell r="C1287" t="str">
            <v>555430</v>
          </cell>
          <cell r="D1287" t="str">
            <v>Direct Purchases</v>
          </cell>
          <cell r="E1287">
            <v>49454402.07</v>
          </cell>
          <cell r="F1287" t="str">
            <v>555</v>
          </cell>
          <cell r="G1287">
            <v>43100</v>
          </cell>
        </row>
        <row r="1288">
          <cell r="C1288" t="str">
            <v>555800</v>
          </cell>
          <cell r="D1288" t="str">
            <v>DA Asset Energy Purchase</v>
          </cell>
          <cell r="E1288">
            <v>6214746.5499999998</v>
          </cell>
          <cell r="F1288" t="str">
            <v>555</v>
          </cell>
          <cell r="G1288">
            <v>43100</v>
          </cell>
        </row>
        <row r="1289">
          <cell r="C1289" t="str">
            <v>555820</v>
          </cell>
          <cell r="D1289" t="str">
            <v>DA Virtual Energy Purchase</v>
          </cell>
          <cell r="E1289">
            <v>852157.03</v>
          </cell>
          <cell r="F1289" t="str">
            <v>555</v>
          </cell>
          <cell r="G1289">
            <v>43100</v>
          </cell>
        </row>
        <row r="1290">
          <cell r="C1290" t="str">
            <v>555840</v>
          </cell>
          <cell r="D1290" t="str">
            <v>DA Reg Up Cost</v>
          </cell>
          <cell r="E1290">
            <v>216840.09</v>
          </cell>
          <cell r="F1290" t="str">
            <v>555</v>
          </cell>
          <cell r="G1290">
            <v>43100</v>
          </cell>
        </row>
        <row r="1291">
          <cell r="C1291" t="str">
            <v>555850</v>
          </cell>
          <cell r="D1291" t="str">
            <v>DA Reg Down Cost</v>
          </cell>
          <cell r="E1291">
            <v>75684.710000000006</v>
          </cell>
          <cell r="F1291" t="str">
            <v>555</v>
          </cell>
          <cell r="G1291">
            <v>43100</v>
          </cell>
        </row>
        <row r="1292">
          <cell r="C1292" t="str">
            <v>555860</v>
          </cell>
          <cell r="D1292" t="str">
            <v>DA Spin Reserve Cost</v>
          </cell>
          <cell r="E1292">
            <v>290674.88</v>
          </cell>
          <cell r="F1292" t="str">
            <v>555</v>
          </cell>
          <cell r="G1292">
            <v>43100</v>
          </cell>
        </row>
        <row r="1293">
          <cell r="C1293" t="str">
            <v>555870</v>
          </cell>
          <cell r="D1293" t="str">
            <v>DA Supp Reserve Cost</v>
          </cell>
          <cell r="E1293">
            <v>82206.880000000005</v>
          </cell>
          <cell r="F1293" t="str">
            <v>555</v>
          </cell>
          <cell r="G1293">
            <v>43100</v>
          </cell>
        </row>
        <row r="1294">
          <cell r="C1294" t="str">
            <v>555880</v>
          </cell>
          <cell r="D1294" t="str">
            <v>DA Other PP Expense</v>
          </cell>
          <cell r="E1294">
            <v>739710.14</v>
          </cell>
          <cell r="F1294" t="str">
            <v>555</v>
          </cell>
          <cell r="G1294">
            <v>43100</v>
          </cell>
        </row>
        <row r="1295">
          <cell r="C1295" t="str">
            <v>555900</v>
          </cell>
          <cell r="D1295" t="str">
            <v>RT Asset Energy Purchase</v>
          </cell>
          <cell r="E1295">
            <v>6335576.9900000002</v>
          </cell>
          <cell r="F1295" t="str">
            <v>555</v>
          </cell>
          <cell r="G1295">
            <v>43100</v>
          </cell>
        </row>
        <row r="1296">
          <cell r="C1296" t="str">
            <v>555920</v>
          </cell>
          <cell r="D1296" t="str">
            <v>RT Virtual Energy Purchase</v>
          </cell>
          <cell r="E1296">
            <v>558527.16</v>
          </cell>
          <cell r="F1296" t="str">
            <v>555</v>
          </cell>
          <cell r="G1296">
            <v>43100</v>
          </cell>
        </row>
        <row r="1297">
          <cell r="C1297" t="str">
            <v>555940</v>
          </cell>
          <cell r="D1297" t="str">
            <v>RT Reg Up Cost</v>
          </cell>
          <cell r="E1297">
            <v>488460.77</v>
          </cell>
          <cell r="F1297" t="str">
            <v>555</v>
          </cell>
          <cell r="G1297">
            <v>43100</v>
          </cell>
        </row>
        <row r="1298">
          <cell r="C1298" t="str">
            <v>555950</v>
          </cell>
          <cell r="D1298" t="str">
            <v>RT Reg Down Cost</v>
          </cell>
          <cell r="E1298">
            <v>923057.1</v>
          </cell>
          <cell r="F1298" t="str">
            <v>555</v>
          </cell>
          <cell r="G1298">
            <v>43100</v>
          </cell>
        </row>
        <row r="1299">
          <cell r="C1299" t="str">
            <v>555960</v>
          </cell>
          <cell r="D1299" t="str">
            <v>RT Spin Reserve Cost</v>
          </cell>
          <cell r="E1299">
            <v>275100.26</v>
          </cell>
          <cell r="F1299" t="str">
            <v>555</v>
          </cell>
          <cell r="G1299">
            <v>43100</v>
          </cell>
        </row>
        <row r="1300">
          <cell r="C1300" t="str">
            <v>555970</v>
          </cell>
          <cell r="D1300" t="str">
            <v>RT Supp Reserve Cost</v>
          </cell>
          <cell r="E1300">
            <v>6500.46</v>
          </cell>
          <cell r="F1300" t="str">
            <v>555</v>
          </cell>
          <cell r="G1300">
            <v>43100</v>
          </cell>
        </row>
        <row r="1301">
          <cell r="C1301" t="str">
            <v>555980</v>
          </cell>
          <cell r="D1301" t="str">
            <v>RT Other PP Expense</v>
          </cell>
          <cell r="E1301">
            <v>-815012.48</v>
          </cell>
          <cell r="F1301" t="str">
            <v>555</v>
          </cell>
          <cell r="G1301">
            <v>43100</v>
          </cell>
        </row>
        <row r="1302">
          <cell r="C1302" t="str">
            <v>555990</v>
          </cell>
          <cell r="D1302" t="str">
            <v>TCR Settlements</v>
          </cell>
          <cell r="E1302">
            <v>-19017255.59</v>
          </cell>
          <cell r="F1302" t="str">
            <v>555</v>
          </cell>
          <cell r="G1302">
            <v>43100</v>
          </cell>
        </row>
        <row r="1303">
          <cell r="C1303" t="str">
            <v>555995</v>
          </cell>
          <cell r="D1303" t="str">
            <v>Auction Revenue Rights</v>
          </cell>
          <cell r="E1303">
            <v>-5942504.3600000003</v>
          </cell>
          <cell r="F1303" t="str">
            <v>555</v>
          </cell>
          <cell r="G1303">
            <v>43100</v>
          </cell>
        </row>
        <row r="1304">
          <cell r="C1304" t="str">
            <v>556001</v>
          </cell>
          <cell r="D1304" t="str">
            <v>Mgmt &amp; Admin- Trans Operations</v>
          </cell>
          <cell r="E1304">
            <v>25708.82</v>
          </cell>
          <cell r="F1304" t="str">
            <v>556</v>
          </cell>
          <cell r="G1304">
            <v>43100</v>
          </cell>
        </row>
        <row r="1305">
          <cell r="C1305" t="str">
            <v>556012</v>
          </cell>
          <cell r="D1305" t="str">
            <v>Sys Control/Load Disp Training</v>
          </cell>
          <cell r="E1305">
            <v>51879.28</v>
          </cell>
          <cell r="F1305" t="str">
            <v>556</v>
          </cell>
          <cell r="G1305">
            <v>43100</v>
          </cell>
        </row>
        <row r="1306">
          <cell r="C1306" t="str">
            <v>556023</v>
          </cell>
          <cell r="D1306" t="str">
            <v>Building Operations-Sys Cntrl</v>
          </cell>
          <cell r="E1306">
            <v>88742.59</v>
          </cell>
          <cell r="F1306" t="str">
            <v>556</v>
          </cell>
          <cell r="G1306">
            <v>43100</v>
          </cell>
        </row>
        <row r="1307">
          <cell r="C1307" t="str">
            <v>556025</v>
          </cell>
          <cell r="D1307" t="str">
            <v>Safety Exp</v>
          </cell>
          <cell r="E1307">
            <v>7599.9</v>
          </cell>
          <cell r="F1307" t="str">
            <v>556</v>
          </cell>
          <cell r="G1307">
            <v>43100</v>
          </cell>
        </row>
        <row r="1308">
          <cell r="C1308" t="str">
            <v>556201</v>
          </cell>
          <cell r="D1308" t="str">
            <v>Janitorial Exp-System Ops</v>
          </cell>
          <cell r="E1308">
            <v>14879.51</v>
          </cell>
          <cell r="F1308" t="str">
            <v>556</v>
          </cell>
          <cell r="G1308">
            <v>43100</v>
          </cell>
        </row>
        <row r="1309">
          <cell r="C1309" t="str">
            <v>556205</v>
          </cell>
          <cell r="D1309" t="str">
            <v>Utilities - System Operations</v>
          </cell>
          <cell r="E1309">
            <v>910.83</v>
          </cell>
          <cell r="F1309" t="str">
            <v>556</v>
          </cell>
          <cell r="G1309">
            <v>43100</v>
          </cell>
        </row>
        <row r="1310">
          <cell r="C1310" t="str">
            <v>556401</v>
          </cell>
          <cell r="D1310" t="str">
            <v>Sys Control &amp; Generation Disp</v>
          </cell>
          <cell r="E1310">
            <v>388690.89</v>
          </cell>
          <cell r="F1310" t="str">
            <v>556</v>
          </cell>
          <cell r="G1310">
            <v>43100</v>
          </cell>
        </row>
        <row r="1311">
          <cell r="C1311" t="str">
            <v>556410</v>
          </cell>
          <cell r="D1311" t="str">
            <v>EMS System Maintenance</v>
          </cell>
          <cell r="E1311">
            <v>210418.82</v>
          </cell>
          <cell r="F1311" t="str">
            <v>556</v>
          </cell>
          <cell r="G1311">
            <v>43100</v>
          </cell>
        </row>
        <row r="1312">
          <cell r="C1312" t="str">
            <v>556411</v>
          </cell>
          <cell r="D1312" t="str">
            <v>Computer Operations</v>
          </cell>
          <cell r="E1312">
            <v>390</v>
          </cell>
          <cell r="F1312" t="str">
            <v>556</v>
          </cell>
          <cell r="G1312">
            <v>43100</v>
          </cell>
        </row>
        <row r="1313">
          <cell r="C1313" t="str">
            <v>556412</v>
          </cell>
          <cell r="D1313" t="str">
            <v>Energy Trading</v>
          </cell>
          <cell r="E1313">
            <v>619997.34</v>
          </cell>
          <cell r="F1313" t="str">
            <v>556</v>
          </cell>
          <cell r="G1313">
            <v>43100</v>
          </cell>
        </row>
        <row r="1314">
          <cell r="C1314" t="str">
            <v>556413</v>
          </cell>
          <cell r="D1314" t="str">
            <v>Energy Accounting</v>
          </cell>
          <cell r="E1314">
            <v>526237.76</v>
          </cell>
          <cell r="F1314" t="str">
            <v>556</v>
          </cell>
          <cell r="G1314">
            <v>43100</v>
          </cell>
        </row>
        <row r="1315">
          <cell r="C1315" t="str">
            <v>556415</v>
          </cell>
          <cell r="D1315" t="str">
            <v>REC Fees &amp; Commissions</v>
          </cell>
          <cell r="E1315">
            <v>19695.990000000002</v>
          </cell>
          <cell r="F1315" t="str">
            <v>556</v>
          </cell>
          <cell r="G1315">
            <v>43100</v>
          </cell>
        </row>
        <row r="1316">
          <cell r="C1316" t="str">
            <v>556523</v>
          </cell>
          <cell r="D1316" t="str">
            <v>Other Fiber Utility</v>
          </cell>
          <cell r="E1316">
            <v>1379352</v>
          </cell>
          <cell r="F1316" t="str">
            <v>556</v>
          </cell>
          <cell r="G1316">
            <v>43100</v>
          </cell>
        </row>
        <row r="1317">
          <cell r="C1317" t="str">
            <v>557410</v>
          </cell>
          <cell r="D1317" t="str">
            <v>Pool Operation</v>
          </cell>
          <cell r="E1317">
            <v>297734.38</v>
          </cell>
          <cell r="F1317" t="str">
            <v>557</v>
          </cell>
          <cell r="G1317">
            <v>43100</v>
          </cell>
        </row>
        <row r="1318">
          <cell r="C1318" t="str">
            <v>557448</v>
          </cell>
          <cell r="D1318" t="str">
            <v>Other Pwr Supply Expense</v>
          </cell>
          <cell r="E1318">
            <v>214731.54</v>
          </cell>
          <cell r="F1318" t="str">
            <v>557</v>
          </cell>
          <cell r="G1318">
            <v>43100</v>
          </cell>
        </row>
        <row r="1319">
          <cell r="C1319" t="str">
            <v>560011</v>
          </cell>
          <cell r="D1319" t="str">
            <v>Conv &amp; Seminar-Transm Op</v>
          </cell>
          <cell r="E1319">
            <v>94511.53</v>
          </cell>
          <cell r="F1319" t="str">
            <v>560</v>
          </cell>
          <cell r="G1319">
            <v>43100</v>
          </cell>
        </row>
        <row r="1320">
          <cell r="C1320" t="str">
            <v>560025</v>
          </cell>
          <cell r="D1320" t="str">
            <v>Safety Expenses-Line Eng</v>
          </cell>
          <cell r="E1320">
            <v>527.92999999999995</v>
          </cell>
          <cell r="F1320" t="str">
            <v>560</v>
          </cell>
          <cell r="G1320">
            <v>43100</v>
          </cell>
        </row>
        <row r="1321">
          <cell r="C1321" t="str">
            <v>560046</v>
          </cell>
          <cell r="D1321" t="str">
            <v>Computer Software-Engineer</v>
          </cell>
          <cell r="E1321">
            <v>40611.050000000003</v>
          </cell>
          <cell r="F1321" t="str">
            <v>560</v>
          </cell>
          <cell r="G1321">
            <v>43100</v>
          </cell>
        </row>
        <row r="1322">
          <cell r="C1322" t="str">
            <v>560628</v>
          </cell>
          <cell r="D1322" t="str">
            <v>T &amp; D Eng-Oper Supervision</v>
          </cell>
          <cell r="E1322">
            <v>105700.85</v>
          </cell>
          <cell r="F1322" t="str">
            <v>560</v>
          </cell>
          <cell r="G1322">
            <v>43100</v>
          </cell>
        </row>
        <row r="1323">
          <cell r="C1323" t="str">
            <v>560629</v>
          </cell>
          <cell r="D1323" t="str">
            <v>Transmission System Planning</v>
          </cell>
          <cell r="E1323">
            <v>193285.07</v>
          </cell>
          <cell r="F1323" t="str">
            <v>560</v>
          </cell>
          <cell r="G1323">
            <v>43100</v>
          </cell>
        </row>
        <row r="1324">
          <cell r="C1324" t="str">
            <v>561012</v>
          </cell>
          <cell r="D1324" t="str">
            <v>Load Dispatching Training</v>
          </cell>
          <cell r="E1324">
            <v>246.81</v>
          </cell>
          <cell r="F1324" t="str">
            <v>561</v>
          </cell>
          <cell r="G1324">
            <v>43100</v>
          </cell>
        </row>
        <row r="1325">
          <cell r="C1325" t="str">
            <v>561404</v>
          </cell>
          <cell r="D1325" t="str">
            <v>Transm System Operations</v>
          </cell>
          <cell r="E1325">
            <v>606113.82999999996</v>
          </cell>
          <cell r="F1325" t="str">
            <v>561</v>
          </cell>
          <cell r="G1325">
            <v>43100</v>
          </cell>
        </row>
        <row r="1326">
          <cell r="C1326" t="str">
            <v>561450</v>
          </cell>
          <cell r="D1326" t="str">
            <v>Transm Oper-Load Dispatching</v>
          </cell>
          <cell r="E1326">
            <v>1300.52</v>
          </cell>
          <cell r="F1326" t="str">
            <v>561</v>
          </cell>
          <cell r="G1326">
            <v>43100</v>
          </cell>
        </row>
        <row r="1327">
          <cell r="C1327" t="str">
            <v>561505</v>
          </cell>
          <cell r="D1327" t="str">
            <v>Power Line Carrier Expenses</v>
          </cell>
          <cell r="E1327">
            <v>27321.65</v>
          </cell>
          <cell r="F1327" t="str">
            <v>561</v>
          </cell>
          <cell r="G1327">
            <v>43100</v>
          </cell>
        </row>
        <row r="1328">
          <cell r="C1328" t="str">
            <v>562010</v>
          </cell>
          <cell r="D1328" t="str">
            <v>Transm Substation Operations</v>
          </cell>
          <cell r="E1328">
            <v>210034.8</v>
          </cell>
          <cell r="F1328" t="str">
            <v>562</v>
          </cell>
          <cell r="G1328">
            <v>43100</v>
          </cell>
        </row>
        <row r="1329">
          <cell r="C1329" t="str">
            <v>562111</v>
          </cell>
          <cell r="D1329" t="str">
            <v>Exp of Substation &amp; Switchyard</v>
          </cell>
          <cell r="E1329">
            <v>3528.17</v>
          </cell>
          <cell r="F1329" t="str">
            <v>562</v>
          </cell>
          <cell r="G1329">
            <v>43100</v>
          </cell>
        </row>
        <row r="1330">
          <cell r="C1330" t="str">
            <v>562121</v>
          </cell>
          <cell r="D1330" t="str">
            <v>Substation Expenses</v>
          </cell>
          <cell r="E1330">
            <v>3451.13</v>
          </cell>
          <cell r="F1330" t="str">
            <v>562</v>
          </cell>
          <cell r="G1330">
            <v>43100</v>
          </cell>
        </row>
        <row r="1331">
          <cell r="C1331" t="str">
            <v>562134</v>
          </cell>
          <cell r="D1331" t="str">
            <v>Mtce Of Substation Switchyard</v>
          </cell>
          <cell r="E1331">
            <v>279304.64</v>
          </cell>
          <cell r="F1331" t="str">
            <v>562</v>
          </cell>
          <cell r="G1331">
            <v>43100</v>
          </cell>
        </row>
        <row r="1332">
          <cell r="C1332" t="str">
            <v>563011</v>
          </cell>
          <cell r="D1332" t="str">
            <v>Overhead Trans Line Oper-161Kv</v>
          </cell>
          <cell r="E1332">
            <v>5436.4</v>
          </cell>
          <cell r="F1332" t="str">
            <v>563</v>
          </cell>
          <cell r="G1332">
            <v>43100</v>
          </cell>
        </row>
        <row r="1333">
          <cell r="C1333" t="str">
            <v>563012</v>
          </cell>
          <cell r="D1333" t="str">
            <v>Overhead Trans Line Oper-69 Kv</v>
          </cell>
          <cell r="E1333">
            <v>34649.78</v>
          </cell>
          <cell r="F1333" t="str">
            <v>563</v>
          </cell>
          <cell r="G1333">
            <v>43100</v>
          </cell>
        </row>
        <row r="1334">
          <cell r="C1334" t="str">
            <v>563014</v>
          </cell>
          <cell r="D1334" t="str">
            <v>Overhead Trans Ln Oper-34.5 Kv</v>
          </cell>
          <cell r="E1334">
            <v>2631.51</v>
          </cell>
          <cell r="F1334" t="str">
            <v>563</v>
          </cell>
          <cell r="G1334">
            <v>43100</v>
          </cell>
        </row>
        <row r="1335">
          <cell r="C1335" t="str">
            <v>563015</v>
          </cell>
          <cell r="D1335" t="str">
            <v>Overhead Trans Line Oper-Other</v>
          </cell>
          <cell r="E1335">
            <v>4657.24</v>
          </cell>
          <cell r="F1335" t="str">
            <v>563</v>
          </cell>
          <cell r="G1335">
            <v>43100</v>
          </cell>
        </row>
        <row r="1336">
          <cell r="C1336" t="str">
            <v>565413</v>
          </cell>
          <cell r="D1336" t="str">
            <v>Trans Of Electricity By Others</v>
          </cell>
          <cell r="E1336">
            <v>0</v>
          </cell>
          <cell r="F1336" t="str">
            <v>565</v>
          </cell>
          <cell r="G1336">
            <v>43100</v>
          </cell>
        </row>
        <row r="1337">
          <cell r="C1337" t="str">
            <v>565414</v>
          </cell>
          <cell r="D1337" t="str">
            <v>SPP Fixed Chg - Native Load</v>
          </cell>
          <cell r="E1337">
            <v>14640246.23</v>
          </cell>
          <cell r="F1337" t="str">
            <v>565</v>
          </cell>
          <cell r="G1337">
            <v>43100</v>
          </cell>
        </row>
        <row r="1338">
          <cell r="C1338" t="str">
            <v>565415</v>
          </cell>
          <cell r="D1338" t="str">
            <v>SPP Var Chg - Native Load</v>
          </cell>
          <cell r="E1338">
            <v>314070.48</v>
          </cell>
          <cell r="F1338" t="str">
            <v>565</v>
          </cell>
          <cell r="G1338">
            <v>43100</v>
          </cell>
        </row>
        <row r="1339">
          <cell r="C1339" t="str">
            <v>565416</v>
          </cell>
          <cell r="D1339" t="str">
            <v>Non SPP Fixed Chg -Native Load</v>
          </cell>
          <cell r="E1339">
            <v>3936506.18</v>
          </cell>
          <cell r="F1339" t="str">
            <v>565</v>
          </cell>
          <cell r="G1339">
            <v>43100</v>
          </cell>
        </row>
        <row r="1340">
          <cell r="C1340" t="str">
            <v>566450</v>
          </cell>
          <cell r="D1340" t="str">
            <v>RTO/ISO Development</v>
          </cell>
          <cell r="E1340">
            <v>152528.32999999999</v>
          </cell>
          <cell r="F1340" t="str">
            <v>566</v>
          </cell>
          <cell r="G1340">
            <v>43100</v>
          </cell>
        </row>
        <row r="1341">
          <cell r="C1341" t="str">
            <v>566458</v>
          </cell>
          <cell r="D1341" t="str">
            <v>Misc Transmission Expenses</v>
          </cell>
          <cell r="E1341">
            <v>122.56</v>
          </cell>
          <cell r="F1341" t="str">
            <v>566</v>
          </cell>
          <cell r="G1341">
            <v>43100</v>
          </cell>
        </row>
        <row r="1342">
          <cell r="C1342" t="str">
            <v>566459</v>
          </cell>
          <cell r="D1342" t="str">
            <v>NERC Compliance/CIPS (706)</v>
          </cell>
          <cell r="E1342">
            <v>104539.13</v>
          </cell>
          <cell r="F1342" t="str">
            <v>566</v>
          </cell>
          <cell r="G1342">
            <v>43100</v>
          </cell>
        </row>
        <row r="1343">
          <cell r="C1343" t="str">
            <v>566462</v>
          </cell>
          <cell r="D1343" t="str">
            <v>NERC Compliance/EOP (693)</v>
          </cell>
          <cell r="E1343">
            <v>87079.95</v>
          </cell>
          <cell r="F1343" t="str">
            <v>566</v>
          </cell>
          <cell r="G1343">
            <v>43100</v>
          </cell>
        </row>
        <row r="1344">
          <cell r="C1344" t="str">
            <v>567007</v>
          </cell>
          <cell r="D1344" t="str">
            <v>Rents - Transmission</v>
          </cell>
          <cell r="E1344">
            <v>175</v>
          </cell>
          <cell r="F1344" t="str">
            <v>567</v>
          </cell>
          <cell r="G1344">
            <v>43100</v>
          </cell>
        </row>
        <row r="1345">
          <cell r="C1345" t="str">
            <v>568631</v>
          </cell>
          <cell r="D1345" t="str">
            <v>T &amp; D Eng-Maint Supervision</v>
          </cell>
          <cell r="E1345">
            <v>132282.12</v>
          </cell>
          <cell r="F1345" t="str">
            <v>568</v>
          </cell>
          <cell r="G1345">
            <v>43100</v>
          </cell>
        </row>
        <row r="1346">
          <cell r="C1346" t="str">
            <v>569037</v>
          </cell>
          <cell r="D1346" t="str">
            <v>Trans Substa Structure Maint</v>
          </cell>
          <cell r="E1346">
            <v>8566.52</v>
          </cell>
          <cell r="F1346" t="str">
            <v>569</v>
          </cell>
          <cell r="G1346">
            <v>43100</v>
          </cell>
        </row>
        <row r="1347">
          <cell r="C1347" t="str">
            <v>569203</v>
          </cell>
          <cell r="D1347" t="str">
            <v>General Maint-System Ops</v>
          </cell>
          <cell r="E1347">
            <v>7689.19</v>
          </cell>
          <cell r="F1347" t="str">
            <v>569</v>
          </cell>
          <cell r="G1347">
            <v>43100</v>
          </cell>
        </row>
        <row r="1348">
          <cell r="C1348" t="str">
            <v>570040</v>
          </cell>
          <cell r="D1348" t="str">
            <v>Trans Substa Equip Maintenance</v>
          </cell>
          <cell r="E1348">
            <v>422019.26</v>
          </cell>
          <cell r="F1348" t="str">
            <v>570</v>
          </cell>
          <cell r="G1348">
            <v>43100</v>
          </cell>
        </row>
        <row r="1349">
          <cell r="C1349" t="str">
            <v>570043</v>
          </cell>
          <cell r="D1349" t="str">
            <v>Trans Sub Breaker Routine Mtce</v>
          </cell>
          <cell r="E1349">
            <v>120260.32</v>
          </cell>
          <cell r="F1349" t="str">
            <v>570</v>
          </cell>
          <cell r="G1349">
            <v>43100</v>
          </cell>
        </row>
        <row r="1350">
          <cell r="C1350" t="str">
            <v>570044</v>
          </cell>
          <cell r="D1350" t="str">
            <v>TransSub Trnsfrmr Routine Mtce</v>
          </cell>
          <cell r="E1350">
            <v>144274.5</v>
          </cell>
          <cell r="F1350" t="str">
            <v>570</v>
          </cell>
          <cell r="G1350">
            <v>43100</v>
          </cell>
        </row>
        <row r="1351">
          <cell r="C1351" t="str">
            <v>570060</v>
          </cell>
          <cell r="D1351" t="str">
            <v>Trans Substation Inspections</v>
          </cell>
          <cell r="E1351">
            <v>69416.19</v>
          </cell>
          <cell r="F1351" t="str">
            <v>570</v>
          </cell>
          <cell r="G1351">
            <v>43100</v>
          </cell>
        </row>
        <row r="1352">
          <cell r="C1352" t="str">
            <v>570177</v>
          </cell>
          <cell r="D1352" t="str">
            <v>Substation Maintenance - Plant</v>
          </cell>
          <cell r="E1352">
            <v>39189.129999999997</v>
          </cell>
          <cell r="F1352" t="str">
            <v>570</v>
          </cell>
          <cell r="G1352">
            <v>43100</v>
          </cell>
        </row>
        <row r="1353">
          <cell r="C1353" t="str">
            <v>570472</v>
          </cell>
          <cell r="D1353" t="str">
            <v>Transmission-Relays &amp; Misc Eq</v>
          </cell>
          <cell r="E1353">
            <v>368467.58</v>
          </cell>
          <cell r="F1353" t="str">
            <v>570</v>
          </cell>
          <cell r="G1353">
            <v>43100</v>
          </cell>
        </row>
        <row r="1354">
          <cell r="C1354" t="str">
            <v>570475</v>
          </cell>
          <cell r="D1354" t="str">
            <v>Generation - Relays &amp; Misc Eq</v>
          </cell>
          <cell r="E1354">
            <v>36878.89</v>
          </cell>
          <cell r="F1354" t="str">
            <v>570</v>
          </cell>
          <cell r="G1354">
            <v>43100</v>
          </cell>
        </row>
        <row r="1355">
          <cell r="C1355" t="str">
            <v>570511</v>
          </cell>
          <cell r="D1355" t="str">
            <v>Protection Relaying Channel Eq</v>
          </cell>
          <cell r="E1355">
            <v>6418.56</v>
          </cell>
          <cell r="F1355" t="str">
            <v>570</v>
          </cell>
          <cell r="G1355">
            <v>43100</v>
          </cell>
        </row>
        <row r="1356">
          <cell r="C1356" t="str">
            <v>570517</v>
          </cell>
          <cell r="D1356" t="str">
            <v>Scada</v>
          </cell>
          <cell r="E1356">
            <v>359932.02</v>
          </cell>
          <cell r="F1356" t="str">
            <v>570</v>
          </cell>
          <cell r="G1356">
            <v>43100</v>
          </cell>
        </row>
        <row r="1357">
          <cell r="C1357" t="str">
            <v>571001</v>
          </cell>
          <cell r="D1357" t="str">
            <v>OH Trans Tree Trimming Superv</v>
          </cell>
          <cell r="E1357">
            <v>170602.09</v>
          </cell>
          <cell r="F1357" t="str">
            <v>571</v>
          </cell>
          <cell r="G1357">
            <v>43100</v>
          </cell>
        </row>
        <row r="1358">
          <cell r="C1358" t="str">
            <v>571041</v>
          </cell>
          <cell r="D1358" t="str">
            <v>Oh Trans Line Maint-161Kv</v>
          </cell>
          <cell r="E1358">
            <v>-15242.2</v>
          </cell>
          <cell r="F1358" t="str">
            <v>571</v>
          </cell>
          <cell r="G1358">
            <v>43100</v>
          </cell>
        </row>
        <row r="1359">
          <cell r="C1359" t="str">
            <v>571042</v>
          </cell>
          <cell r="D1359" t="str">
            <v>Overhead Trans Line Maint-69Kv</v>
          </cell>
          <cell r="E1359">
            <v>30297.55</v>
          </cell>
          <cell r="F1359" t="str">
            <v>571</v>
          </cell>
          <cell r="G1359">
            <v>43100</v>
          </cell>
        </row>
        <row r="1360">
          <cell r="C1360" t="str">
            <v>571043</v>
          </cell>
          <cell r="D1360" t="str">
            <v>Oh Trans Line Maint-345 Kv</v>
          </cell>
          <cell r="E1360">
            <v>90758.67</v>
          </cell>
          <cell r="F1360" t="str">
            <v>571</v>
          </cell>
          <cell r="G1360">
            <v>43100</v>
          </cell>
        </row>
        <row r="1361">
          <cell r="C1361" t="str">
            <v>571044</v>
          </cell>
          <cell r="D1361" t="str">
            <v>Oh Trans Line Maint-34.5Kv</v>
          </cell>
          <cell r="E1361">
            <v>464.82</v>
          </cell>
          <cell r="F1361" t="str">
            <v>571</v>
          </cell>
          <cell r="G1361">
            <v>43100</v>
          </cell>
        </row>
        <row r="1362">
          <cell r="C1362" t="str">
            <v>571045</v>
          </cell>
          <cell r="D1362" t="str">
            <v>Oh Trans Line Maint-Other</v>
          </cell>
          <cell r="E1362">
            <v>10568.95</v>
          </cell>
          <cell r="F1362" t="str">
            <v>571</v>
          </cell>
          <cell r="G1362">
            <v>43100</v>
          </cell>
        </row>
        <row r="1363">
          <cell r="C1363" t="str">
            <v>571046</v>
          </cell>
          <cell r="D1363" t="str">
            <v>Oh Trans Line Tree Trim-345 Kv</v>
          </cell>
          <cell r="E1363">
            <v>49910.74</v>
          </cell>
          <cell r="F1363" t="str">
            <v>571</v>
          </cell>
          <cell r="G1363">
            <v>43100</v>
          </cell>
        </row>
        <row r="1364">
          <cell r="C1364" t="str">
            <v>571047</v>
          </cell>
          <cell r="D1364" t="str">
            <v>Oh Trans Line Tree Trim-161Kv</v>
          </cell>
          <cell r="E1364">
            <v>28385.4</v>
          </cell>
          <cell r="F1364" t="str">
            <v>571</v>
          </cell>
          <cell r="G1364">
            <v>43100</v>
          </cell>
        </row>
        <row r="1365">
          <cell r="C1365" t="str">
            <v>571048</v>
          </cell>
          <cell r="D1365" t="str">
            <v>Oh Trans Line Tree Trim-69 Kv</v>
          </cell>
          <cell r="E1365">
            <v>110881.67</v>
          </cell>
          <cell r="F1365" t="str">
            <v>571</v>
          </cell>
          <cell r="G1365">
            <v>43100</v>
          </cell>
        </row>
        <row r="1366">
          <cell r="C1366" t="str">
            <v>571050</v>
          </cell>
          <cell r="D1366" t="str">
            <v>Oh Trans Ln Tree Trim-34.5 Kv</v>
          </cell>
          <cell r="E1366">
            <v>5250.3</v>
          </cell>
          <cell r="F1366" t="str">
            <v>571</v>
          </cell>
          <cell r="G1366">
            <v>43100</v>
          </cell>
        </row>
        <row r="1367">
          <cell r="C1367" t="str">
            <v>571062</v>
          </cell>
          <cell r="D1367" t="str">
            <v>Trans OH reliab - labor&amp;other</v>
          </cell>
          <cell r="E1367">
            <v>19306.41</v>
          </cell>
          <cell r="F1367" t="str">
            <v>571</v>
          </cell>
          <cell r="G1367">
            <v>43100</v>
          </cell>
        </row>
        <row r="1368">
          <cell r="C1368" t="str">
            <v>571146</v>
          </cell>
          <cell r="D1368" t="str">
            <v>Chemical Tree Trim 345Kv</v>
          </cell>
          <cell r="E1368">
            <v>52572.2</v>
          </cell>
          <cell r="F1368" t="str">
            <v>571</v>
          </cell>
          <cell r="G1368">
            <v>43100</v>
          </cell>
        </row>
        <row r="1369">
          <cell r="C1369" t="str">
            <v>571147</v>
          </cell>
          <cell r="D1369" t="str">
            <v>Chemical Tree Trim 161Kv</v>
          </cell>
          <cell r="E1369">
            <v>812589.21</v>
          </cell>
          <cell r="F1369" t="str">
            <v>571</v>
          </cell>
          <cell r="G1369">
            <v>43100</v>
          </cell>
        </row>
        <row r="1370">
          <cell r="C1370" t="str">
            <v>571148</v>
          </cell>
          <cell r="D1370" t="str">
            <v>Chemical Tree Trim 69Kv</v>
          </cell>
          <cell r="E1370">
            <v>326493.76</v>
          </cell>
          <cell r="F1370" t="str">
            <v>571</v>
          </cell>
          <cell r="G1370">
            <v>43100</v>
          </cell>
        </row>
        <row r="1371">
          <cell r="C1371" t="str">
            <v>571150</v>
          </cell>
          <cell r="D1371" t="str">
            <v>Chemical Tree Trim 34.5Kv</v>
          </cell>
          <cell r="E1371">
            <v>0</v>
          </cell>
          <cell r="F1371" t="str">
            <v>571</v>
          </cell>
          <cell r="G1371">
            <v>43100</v>
          </cell>
        </row>
        <row r="1372">
          <cell r="C1372" t="str">
            <v>571248</v>
          </cell>
          <cell r="D1372" t="str">
            <v>Side Trimming 69Kv</v>
          </cell>
          <cell r="E1372">
            <v>28981.05</v>
          </cell>
          <cell r="F1372" t="str">
            <v>571</v>
          </cell>
          <cell r="G1372">
            <v>43100</v>
          </cell>
        </row>
        <row r="1373">
          <cell r="C1373" t="str">
            <v>571250</v>
          </cell>
          <cell r="D1373" t="str">
            <v>Side Trimming 34.5Kv</v>
          </cell>
          <cell r="E1373">
            <v>5147.45</v>
          </cell>
          <cell r="F1373" t="str">
            <v>571</v>
          </cell>
          <cell r="G1373">
            <v>43100</v>
          </cell>
        </row>
        <row r="1374">
          <cell r="C1374" t="str">
            <v>571347</v>
          </cell>
          <cell r="D1374" t="str">
            <v>Transm Tree Trimming 161Kv</v>
          </cell>
          <cell r="E1374">
            <v>2080.1999999999998</v>
          </cell>
          <cell r="F1374" t="str">
            <v>571</v>
          </cell>
          <cell r="G1374">
            <v>43100</v>
          </cell>
        </row>
        <row r="1375">
          <cell r="C1375" t="str">
            <v>571348</v>
          </cell>
          <cell r="D1375" t="str">
            <v>Trans Tree Trimming 69Kv</v>
          </cell>
          <cell r="E1375">
            <v>764.59</v>
          </cell>
          <cell r="F1375" t="str">
            <v>571</v>
          </cell>
          <cell r="G1375">
            <v>43100</v>
          </cell>
        </row>
        <row r="1376">
          <cell r="C1376" t="str">
            <v>571350</v>
          </cell>
          <cell r="D1376" t="str">
            <v>Transm Tree Trimming 34.5Kv</v>
          </cell>
          <cell r="E1376">
            <v>520.29999999999995</v>
          </cell>
          <cell r="F1376" t="str">
            <v>571</v>
          </cell>
          <cell r="G1376">
            <v>43100</v>
          </cell>
        </row>
        <row r="1377">
          <cell r="C1377" t="str">
            <v>571448</v>
          </cell>
          <cell r="D1377" t="str">
            <v>Hydro-Ax Tree Trim 69Kv</v>
          </cell>
          <cell r="E1377">
            <v>51333</v>
          </cell>
          <cell r="F1377" t="str">
            <v>571</v>
          </cell>
          <cell r="G1377">
            <v>43100</v>
          </cell>
        </row>
        <row r="1378">
          <cell r="C1378" t="str">
            <v>571450</v>
          </cell>
          <cell r="D1378" t="str">
            <v>Hydro-Ax Tree Trim 34.5Kv</v>
          </cell>
          <cell r="E1378">
            <v>250</v>
          </cell>
          <cell r="F1378" t="str">
            <v>571</v>
          </cell>
          <cell r="G1378">
            <v>43100</v>
          </cell>
        </row>
        <row r="1379">
          <cell r="C1379" t="str">
            <v>571547</v>
          </cell>
          <cell r="D1379" t="str">
            <v>Tree Grinder-Tree Trim 161kv</v>
          </cell>
          <cell r="E1379">
            <v>13468</v>
          </cell>
          <cell r="F1379" t="str">
            <v>571</v>
          </cell>
          <cell r="G1379">
            <v>43100</v>
          </cell>
        </row>
        <row r="1380">
          <cell r="C1380" t="str">
            <v>571548</v>
          </cell>
          <cell r="D1380" t="str">
            <v>Tree Grinder-Tree Trim69kv</v>
          </cell>
          <cell r="E1380">
            <v>73776.42</v>
          </cell>
          <cell r="F1380" t="str">
            <v>571</v>
          </cell>
          <cell r="G1380">
            <v>43100</v>
          </cell>
        </row>
        <row r="1381">
          <cell r="C1381" t="str">
            <v>571646</v>
          </cell>
          <cell r="D1381" t="str">
            <v>Dozer-Tree Trim 345kv</v>
          </cell>
          <cell r="E1381">
            <v>0</v>
          </cell>
          <cell r="F1381" t="str">
            <v>571</v>
          </cell>
          <cell r="G1381">
            <v>43100</v>
          </cell>
        </row>
        <row r="1382">
          <cell r="C1382" t="str">
            <v>571647</v>
          </cell>
          <cell r="D1382" t="str">
            <v>Dozer-Tree Trim 161kv</v>
          </cell>
          <cell r="E1382">
            <v>577.48</v>
          </cell>
          <cell r="F1382" t="str">
            <v>571</v>
          </cell>
          <cell r="G1382">
            <v>43100</v>
          </cell>
        </row>
        <row r="1383">
          <cell r="C1383" t="str">
            <v>571648</v>
          </cell>
          <cell r="D1383" t="str">
            <v>Dozer-Tree Trim 69kv</v>
          </cell>
          <cell r="E1383">
            <v>172430.3</v>
          </cell>
          <cell r="F1383" t="str">
            <v>571</v>
          </cell>
          <cell r="G1383">
            <v>43100</v>
          </cell>
        </row>
        <row r="1384">
          <cell r="C1384" t="str">
            <v>571652</v>
          </cell>
          <cell r="D1384" t="str">
            <v>Trans 69Kv Pole Inspctn&amp;Trmnt</v>
          </cell>
          <cell r="E1384">
            <v>35000</v>
          </cell>
          <cell r="F1384" t="str">
            <v>571</v>
          </cell>
          <cell r="G1384">
            <v>43100</v>
          </cell>
        </row>
        <row r="1385">
          <cell r="C1385" t="str">
            <v>571656</v>
          </cell>
          <cell r="D1385" t="str">
            <v>Trans 345Kv Pole Insptn&amp;Trmnt</v>
          </cell>
          <cell r="E1385">
            <v>60183</v>
          </cell>
          <cell r="F1385" t="str">
            <v>571</v>
          </cell>
          <cell r="G1385">
            <v>43100</v>
          </cell>
        </row>
        <row r="1386">
          <cell r="C1386" t="str">
            <v>571658</v>
          </cell>
          <cell r="D1386" t="str">
            <v>Trans 34.5Kv Pole Insptn&amp;Trmnt</v>
          </cell>
          <cell r="E1386">
            <v>425.5</v>
          </cell>
          <cell r="F1386" t="str">
            <v>571</v>
          </cell>
          <cell r="G1386">
            <v>43100</v>
          </cell>
        </row>
        <row r="1387">
          <cell r="C1387" t="str">
            <v>571740</v>
          </cell>
          <cell r="D1387" t="str">
            <v>TGR Tree Trimming-Transmission</v>
          </cell>
          <cell r="E1387">
            <v>4747.1400000000003</v>
          </cell>
          <cell r="F1387" t="str">
            <v>571</v>
          </cell>
          <cell r="G1387">
            <v>43100</v>
          </cell>
        </row>
        <row r="1388">
          <cell r="C1388" t="str">
            <v>571910</v>
          </cell>
          <cell r="D1388" t="str">
            <v>Transm Maint 161KV Reliability</v>
          </cell>
          <cell r="E1388">
            <v>38081.08</v>
          </cell>
          <cell r="F1388" t="str">
            <v>571</v>
          </cell>
          <cell r="G1388">
            <v>43100</v>
          </cell>
        </row>
        <row r="1389">
          <cell r="C1389" t="str">
            <v>571911</v>
          </cell>
          <cell r="D1389" t="str">
            <v>Transm Maint 69KV Reliability</v>
          </cell>
          <cell r="E1389">
            <v>-64494.75</v>
          </cell>
          <cell r="F1389" t="str">
            <v>571</v>
          </cell>
          <cell r="G1389">
            <v>43100</v>
          </cell>
        </row>
        <row r="1390">
          <cell r="C1390" t="str">
            <v>571912</v>
          </cell>
          <cell r="D1390" t="str">
            <v>Transm Maint 345KV Reliability</v>
          </cell>
          <cell r="E1390">
            <v>2134.4</v>
          </cell>
          <cell r="F1390" t="str">
            <v>571</v>
          </cell>
          <cell r="G1390">
            <v>43100</v>
          </cell>
        </row>
        <row r="1391">
          <cell r="C1391" t="str">
            <v>571913</v>
          </cell>
          <cell r="D1391" t="str">
            <v>Trans Maint 34.5KV Reliability</v>
          </cell>
          <cell r="E1391">
            <v>659.32</v>
          </cell>
          <cell r="F1391" t="str">
            <v>571</v>
          </cell>
          <cell r="G1391">
            <v>43100</v>
          </cell>
        </row>
        <row r="1392">
          <cell r="C1392" t="str">
            <v>571920</v>
          </cell>
          <cell r="D1392" t="str">
            <v>Transm 69KV Pole Inspec Reliab</v>
          </cell>
          <cell r="E1392">
            <v>280715.40999999997</v>
          </cell>
          <cell r="F1392" t="str">
            <v>571</v>
          </cell>
          <cell r="G1392">
            <v>43100</v>
          </cell>
        </row>
        <row r="1393">
          <cell r="C1393" t="str">
            <v>571998</v>
          </cell>
          <cell r="D1393" t="str">
            <v>Trans Reliab Reg Adj Amort</v>
          </cell>
          <cell r="E1393">
            <v>61980.36</v>
          </cell>
          <cell r="F1393" t="str">
            <v>571</v>
          </cell>
          <cell r="G1393">
            <v>43100</v>
          </cell>
        </row>
        <row r="1394">
          <cell r="C1394" t="str">
            <v>580001</v>
          </cell>
          <cell r="D1394" t="str">
            <v>Supervision Distribution Oper</v>
          </cell>
          <cell r="E1394">
            <v>830093.95</v>
          </cell>
          <cell r="F1394" t="str">
            <v>580</v>
          </cell>
          <cell r="G1394">
            <v>43100</v>
          </cell>
        </row>
        <row r="1395">
          <cell r="C1395" t="str">
            <v>580002</v>
          </cell>
          <cell r="D1395" t="str">
            <v>System Perform Mgmt &amp; Admin</v>
          </cell>
          <cell r="E1395">
            <v>9506.4599999999991</v>
          </cell>
          <cell r="F1395" t="str">
            <v>580</v>
          </cell>
          <cell r="G1395">
            <v>43100</v>
          </cell>
        </row>
        <row r="1396">
          <cell r="C1396" t="str">
            <v>580011</v>
          </cell>
          <cell r="D1396" t="str">
            <v>Conv &amp; Seminar-Distrib Op</v>
          </cell>
          <cell r="E1396">
            <v>48539.92</v>
          </cell>
          <cell r="F1396" t="str">
            <v>580</v>
          </cell>
          <cell r="G1396">
            <v>43100</v>
          </cell>
        </row>
        <row r="1397">
          <cell r="C1397" t="str">
            <v>580016</v>
          </cell>
          <cell r="D1397" t="str">
            <v>Engineering Recruiting Exp</v>
          </cell>
          <cell r="E1397">
            <v>13016.66</v>
          </cell>
          <cell r="F1397" t="str">
            <v>580</v>
          </cell>
          <cell r="G1397">
            <v>43100</v>
          </cell>
        </row>
        <row r="1398">
          <cell r="C1398" t="str">
            <v>580046</v>
          </cell>
          <cell r="D1398" t="str">
            <v>Software - Transf Superviser</v>
          </cell>
          <cell r="E1398">
            <v>460</v>
          </cell>
          <cell r="F1398" t="str">
            <v>580</v>
          </cell>
          <cell r="G1398">
            <v>43100</v>
          </cell>
        </row>
        <row r="1399">
          <cell r="C1399" t="str">
            <v>580627</v>
          </cell>
          <cell r="D1399" t="str">
            <v>Line Eng - Distrib Operations</v>
          </cell>
          <cell r="E1399">
            <v>169213.66</v>
          </cell>
          <cell r="F1399" t="str">
            <v>580</v>
          </cell>
          <cell r="G1399">
            <v>43100</v>
          </cell>
        </row>
        <row r="1400">
          <cell r="C1400" t="str">
            <v>580628</v>
          </cell>
          <cell r="D1400" t="str">
            <v>Distribution System Planning</v>
          </cell>
          <cell r="E1400">
            <v>93023.33</v>
          </cell>
          <cell r="F1400" t="str">
            <v>580</v>
          </cell>
          <cell r="G1400">
            <v>43100</v>
          </cell>
        </row>
        <row r="1401">
          <cell r="C1401" t="str">
            <v>580686</v>
          </cell>
          <cell r="D1401" t="str">
            <v>Maintain Construction Standard</v>
          </cell>
          <cell r="E1401">
            <v>53997.94</v>
          </cell>
          <cell r="F1401" t="str">
            <v>580</v>
          </cell>
          <cell r="G1401">
            <v>43100</v>
          </cell>
        </row>
        <row r="1402">
          <cell r="C1402" t="str">
            <v>580690</v>
          </cell>
          <cell r="D1402" t="str">
            <v>AVL Mobile Operations</v>
          </cell>
          <cell r="E1402">
            <v>44076.91</v>
          </cell>
          <cell r="F1402" t="str">
            <v>580</v>
          </cell>
          <cell r="G1402">
            <v>43100</v>
          </cell>
        </row>
        <row r="1403">
          <cell r="C1403" t="str">
            <v>582016</v>
          </cell>
          <cell r="D1403" t="str">
            <v>Distribution Substa Operations</v>
          </cell>
          <cell r="E1403">
            <v>203644.13</v>
          </cell>
          <cell r="F1403" t="str">
            <v>582</v>
          </cell>
          <cell r="G1403">
            <v>43100</v>
          </cell>
        </row>
        <row r="1404">
          <cell r="C1404" t="str">
            <v>583019</v>
          </cell>
          <cell r="D1404" t="str">
            <v>Oh Distribution Line Oper</v>
          </cell>
          <cell r="E1404">
            <v>1059188.1299999999</v>
          </cell>
          <cell r="F1404" t="str">
            <v>583</v>
          </cell>
          <cell r="G1404">
            <v>43100</v>
          </cell>
        </row>
        <row r="1405">
          <cell r="C1405" t="str">
            <v>583020</v>
          </cell>
          <cell r="D1405" t="str">
            <v>Truck Down Time - Line Oper</v>
          </cell>
          <cell r="E1405">
            <v>122892.31</v>
          </cell>
          <cell r="F1405" t="str">
            <v>583</v>
          </cell>
          <cell r="G1405">
            <v>43100</v>
          </cell>
        </row>
        <row r="1406">
          <cell r="C1406" t="str">
            <v>583021</v>
          </cell>
          <cell r="D1406" t="str">
            <v>Truck Traveling Time - Line Op</v>
          </cell>
          <cell r="E1406">
            <v>2217.59</v>
          </cell>
          <cell r="F1406" t="str">
            <v>583</v>
          </cell>
          <cell r="G1406">
            <v>43100</v>
          </cell>
        </row>
        <row r="1407">
          <cell r="C1407" t="str">
            <v>583025</v>
          </cell>
          <cell r="D1407" t="str">
            <v>Safety Exp-Oh Distrib Lines</v>
          </cell>
          <cell r="E1407">
            <v>18208.38</v>
          </cell>
          <cell r="F1407" t="str">
            <v>583</v>
          </cell>
          <cell r="G1407">
            <v>43100</v>
          </cell>
        </row>
        <row r="1408">
          <cell r="C1408" t="str">
            <v>583172</v>
          </cell>
          <cell r="D1408" t="str">
            <v>Electric Testing-Oh Dis Lines</v>
          </cell>
          <cell r="E1408">
            <v>75872.47</v>
          </cell>
          <cell r="F1408" t="str">
            <v>583</v>
          </cell>
          <cell r="G1408">
            <v>43100</v>
          </cell>
        </row>
        <row r="1409">
          <cell r="C1409" t="str">
            <v>583500</v>
          </cell>
          <cell r="D1409" t="str">
            <v>Training Dist Operations-Ovhd</v>
          </cell>
          <cell r="E1409">
            <v>21151.33</v>
          </cell>
          <cell r="F1409" t="str">
            <v>583</v>
          </cell>
          <cell r="G1409">
            <v>43100</v>
          </cell>
        </row>
        <row r="1410">
          <cell r="C1410" t="str">
            <v>583501</v>
          </cell>
          <cell r="D1410" t="str">
            <v>Distr OH Training Stipend</v>
          </cell>
          <cell r="E1410">
            <v>1677.07</v>
          </cell>
          <cell r="F1410" t="str">
            <v>583</v>
          </cell>
          <cell r="G1410">
            <v>43100</v>
          </cell>
        </row>
        <row r="1411">
          <cell r="C1411" t="str">
            <v>584022</v>
          </cell>
          <cell r="D1411" t="str">
            <v>Underground Distrib Line Oper</v>
          </cell>
          <cell r="E1411">
            <v>543174.52</v>
          </cell>
          <cell r="F1411" t="str">
            <v>584</v>
          </cell>
          <cell r="G1411">
            <v>43100</v>
          </cell>
        </row>
        <row r="1412">
          <cell r="C1412" t="str">
            <v>584025</v>
          </cell>
          <cell r="D1412" t="str">
            <v>URG Dist Line Locates</v>
          </cell>
          <cell r="E1412">
            <v>372222.1</v>
          </cell>
          <cell r="F1412" t="str">
            <v>584</v>
          </cell>
          <cell r="G1412">
            <v>43100</v>
          </cell>
        </row>
        <row r="1413">
          <cell r="C1413" t="str">
            <v>585025</v>
          </cell>
          <cell r="D1413" t="str">
            <v>Street Lightg &amp; Signal Sys Exp</v>
          </cell>
          <cell r="E1413">
            <v>43759.05</v>
          </cell>
          <cell r="F1413" t="str">
            <v>585</v>
          </cell>
          <cell r="G1413">
            <v>43100</v>
          </cell>
        </row>
        <row r="1414">
          <cell r="C1414" t="str">
            <v>586025</v>
          </cell>
          <cell r="D1414" t="str">
            <v>Safety Expenses-Meters</v>
          </cell>
          <cell r="E1414">
            <v>2399.14</v>
          </cell>
          <cell r="F1414" t="str">
            <v>586</v>
          </cell>
          <cell r="G1414">
            <v>43100</v>
          </cell>
        </row>
        <row r="1415">
          <cell r="C1415" t="str">
            <v>586028</v>
          </cell>
          <cell r="D1415" t="str">
            <v>Meter Expense</v>
          </cell>
          <cell r="E1415">
            <v>1395889.06</v>
          </cell>
          <cell r="F1415" t="str">
            <v>586</v>
          </cell>
          <cell r="G1415">
            <v>43100</v>
          </cell>
        </row>
        <row r="1416">
          <cell r="C1416" t="str">
            <v>586029</v>
          </cell>
          <cell r="D1416" t="str">
            <v>Disconnects &amp; Reconnects</v>
          </cell>
          <cell r="E1416">
            <v>1165143.26</v>
          </cell>
          <cell r="F1416" t="str">
            <v>586</v>
          </cell>
          <cell r="G1416">
            <v>43100</v>
          </cell>
        </row>
        <row r="1417">
          <cell r="C1417" t="str">
            <v>586120</v>
          </cell>
          <cell r="D1417" t="str">
            <v>Field Testing - Old</v>
          </cell>
          <cell r="E1417">
            <v>263066.71000000002</v>
          </cell>
          <cell r="F1417" t="str">
            <v>586</v>
          </cell>
          <cell r="G1417">
            <v>43100</v>
          </cell>
        </row>
        <row r="1418">
          <cell r="C1418" t="str">
            <v>586135</v>
          </cell>
          <cell r="D1418" t="str">
            <v>Load Research-Meters</v>
          </cell>
          <cell r="E1418">
            <v>161412.20000000001</v>
          </cell>
          <cell r="F1418" t="str">
            <v>586</v>
          </cell>
          <cell r="G1418">
            <v>43100</v>
          </cell>
        </row>
        <row r="1419">
          <cell r="C1419" t="str">
            <v>586140</v>
          </cell>
          <cell r="D1419" t="str">
            <v>Power Quality Investiagtions</v>
          </cell>
          <cell r="E1419">
            <v>19988.73</v>
          </cell>
          <cell r="F1419" t="str">
            <v>586</v>
          </cell>
          <cell r="G1419">
            <v>43100</v>
          </cell>
        </row>
        <row r="1420">
          <cell r="C1420" t="str">
            <v>586150</v>
          </cell>
          <cell r="D1420" t="str">
            <v>AMR Fixed Network - Meters</v>
          </cell>
          <cell r="E1420">
            <v>70.900000000000006</v>
          </cell>
          <cell r="F1420" t="str">
            <v>586</v>
          </cell>
          <cell r="G1420">
            <v>43100</v>
          </cell>
        </row>
        <row r="1421">
          <cell r="C1421" t="str">
            <v>586155</v>
          </cell>
          <cell r="D1421" t="str">
            <v>AMR Radio - Meters</v>
          </cell>
          <cell r="E1421">
            <v>39621.03</v>
          </cell>
          <cell r="F1421" t="str">
            <v>586</v>
          </cell>
          <cell r="G1421">
            <v>43100</v>
          </cell>
        </row>
        <row r="1422">
          <cell r="C1422" t="str">
            <v>587031</v>
          </cell>
          <cell r="D1422" t="str">
            <v>Service Call Expense</v>
          </cell>
          <cell r="E1422">
            <v>75420.31</v>
          </cell>
          <cell r="F1422" t="str">
            <v>587</v>
          </cell>
          <cell r="G1422">
            <v>43100</v>
          </cell>
        </row>
        <row r="1423">
          <cell r="C1423" t="str">
            <v>587038</v>
          </cell>
          <cell r="D1423" t="str">
            <v>Customer Facilities Expense</v>
          </cell>
          <cell r="E1423">
            <v>63486.15</v>
          </cell>
          <cell r="F1423" t="str">
            <v>587</v>
          </cell>
          <cell r="G1423">
            <v>43100</v>
          </cell>
        </row>
        <row r="1424">
          <cell r="C1424" t="str">
            <v>587126</v>
          </cell>
          <cell r="D1424" t="str">
            <v>Complaint Test</v>
          </cell>
          <cell r="E1424">
            <v>76017.27</v>
          </cell>
          <cell r="F1424" t="str">
            <v>587</v>
          </cell>
          <cell r="G1424">
            <v>43100</v>
          </cell>
        </row>
        <row r="1425">
          <cell r="C1425" t="str">
            <v>587146</v>
          </cell>
          <cell r="D1425" t="str">
            <v>Current Diversions</v>
          </cell>
          <cell r="E1425">
            <v>4984.9399999999996</v>
          </cell>
          <cell r="F1425" t="str">
            <v>587</v>
          </cell>
          <cell r="G1425">
            <v>43100</v>
          </cell>
        </row>
        <row r="1426">
          <cell r="C1426" t="str">
            <v>587147</v>
          </cell>
          <cell r="D1426" t="str">
            <v>Meter Base Repair</v>
          </cell>
          <cell r="E1426">
            <v>2761.92</v>
          </cell>
          <cell r="F1426" t="str">
            <v>587</v>
          </cell>
          <cell r="G1426">
            <v>43100</v>
          </cell>
        </row>
        <row r="1427">
          <cell r="C1427" t="str">
            <v>587148</v>
          </cell>
          <cell r="D1427" t="str">
            <v>Customer Co-Gen Facilities</v>
          </cell>
          <cell r="E1427">
            <v>-13987.37</v>
          </cell>
          <cell r="F1427" t="str">
            <v>587</v>
          </cell>
          <cell r="G1427">
            <v>43100</v>
          </cell>
        </row>
        <row r="1428">
          <cell r="C1428" t="str">
            <v>587519</v>
          </cell>
          <cell r="D1428" t="str">
            <v>Location-Radio &amp; Tv Interfer</v>
          </cell>
          <cell r="E1428">
            <v>3805.33</v>
          </cell>
          <cell r="F1428" t="str">
            <v>587</v>
          </cell>
          <cell r="G1428">
            <v>43100</v>
          </cell>
        </row>
        <row r="1429">
          <cell r="C1429" t="str">
            <v>588011</v>
          </cell>
          <cell r="D1429" t="str">
            <v>Conv &amp; Seminar-Misc Distrib</v>
          </cell>
          <cell r="E1429">
            <v>62303.48</v>
          </cell>
          <cell r="F1429" t="str">
            <v>588</v>
          </cell>
          <cell r="G1429">
            <v>43100</v>
          </cell>
        </row>
        <row r="1430">
          <cell r="C1430" t="str">
            <v>588023</v>
          </cell>
          <cell r="D1430" t="str">
            <v>Building Operations - Expenses</v>
          </cell>
          <cell r="E1430">
            <v>493268.27</v>
          </cell>
          <cell r="F1430" t="str">
            <v>588</v>
          </cell>
          <cell r="G1430">
            <v>43100</v>
          </cell>
        </row>
        <row r="1431">
          <cell r="C1431" t="str">
            <v>588025</v>
          </cell>
          <cell r="D1431" t="str">
            <v>Safety Equipment</v>
          </cell>
          <cell r="E1431">
            <v>291189.01</v>
          </cell>
          <cell r="F1431" t="str">
            <v>588</v>
          </cell>
          <cell r="G1431">
            <v>43100</v>
          </cell>
        </row>
        <row r="1432">
          <cell r="C1432" t="str">
            <v>588100</v>
          </cell>
          <cell r="D1432" t="str">
            <v>Miscellaneous Distribution</v>
          </cell>
          <cell r="E1432">
            <v>287773.57</v>
          </cell>
          <cell r="F1432" t="str">
            <v>588</v>
          </cell>
          <cell r="G1432">
            <v>43100</v>
          </cell>
        </row>
        <row r="1433">
          <cell r="C1433" t="str">
            <v>588101</v>
          </cell>
          <cell r="D1433" t="str">
            <v>Janitorial Exp - Meter Shop</v>
          </cell>
          <cell r="E1433">
            <v>29.13</v>
          </cell>
          <cell r="F1433" t="str">
            <v>588</v>
          </cell>
          <cell r="G1433">
            <v>43100</v>
          </cell>
        </row>
        <row r="1434">
          <cell r="C1434" t="str">
            <v>588105</v>
          </cell>
          <cell r="D1434" t="str">
            <v>Utilities - Meter Shop</v>
          </cell>
          <cell r="E1434">
            <v>816.62</v>
          </cell>
          <cell r="F1434" t="str">
            <v>588</v>
          </cell>
          <cell r="G1434">
            <v>43100</v>
          </cell>
        </row>
        <row r="1435">
          <cell r="C1435" t="str">
            <v>588120</v>
          </cell>
          <cell r="D1435" t="str">
            <v>Misc Dist - Right-of-way</v>
          </cell>
          <cell r="E1435">
            <v>60476.29</v>
          </cell>
          <cell r="F1435" t="str">
            <v>588</v>
          </cell>
          <cell r="G1435">
            <v>43100</v>
          </cell>
        </row>
        <row r="1436">
          <cell r="C1436" t="str">
            <v>588130</v>
          </cell>
          <cell r="D1436" t="str">
            <v>Misc Dist. - Joint Use</v>
          </cell>
          <cell r="E1436">
            <v>75480.84</v>
          </cell>
          <cell r="F1436" t="str">
            <v>588</v>
          </cell>
          <cell r="G1436">
            <v>43100</v>
          </cell>
        </row>
        <row r="1437">
          <cell r="C1437" t="str">
            <v>588305</v>
          </cell>
          <cell r="D1437" t="str">
            <v>Utilities - MO Steel</v>
          </cell>
          <cell r="E1437">
            <v>2967.46</v>
          </cell>
          <cell r="F1437" t="str">
            <v>588</v>
          </cell>
          <cell r="G1437">
            <v>43100</v>
          </cell>
        </row>
        <row r="1438">
          <cell r="C1438" t="str">
            <v>588401</v>
          </cell>
          <cell r="D1438" t="str">
            <v>Janitorial Exp - Garage</v>
          </cell>
          <cell r="E1438">
            <v>864.99</v>
          </cell>
          <cell r="F1438" t="str">
            <v>588</v>
          </cell>
          <cell r="G1438">
            <v>43100</v>
          </cell>
        </row>
        <row r="1439">
          <cell r="C1439" t="str">
            <v>588405</v>
          </cell>
          <cell r="D1439" t="str">
            <v>Utilities - Garage</v>
          </cell>
          <cell r="E1439">
            <v>845.28</v>
          </cell>
          <cell r="F1439" t="str">
            <v>588</v>
          </cell>
          <cell r="G1439">
            <v>43100</v>
          </cell>
        </row>
        <row r="1440">
          <cell r="C1440" t="str">
            <v>588501</v>
          </cell>
          <cell r="D1440" t="str">
            <v>Janitorial Exp - 4Th &amp; Rr</v>
          </cell>
          <cell r="E1440">
            <v>121.47</v>
          </cell>
          <cell r="F1440" t="str">
            <v>588</v>
          </cell>
          <cell r="G1440">
            <v>43100</v>
          </cell>
        </row>
        <row r="1441">
          <cell r="C1441" t="str">
            <v>588505</v>
          </cell>
          <cell r="D1441" t="str">
            <v>Utilities - 4Th &amp; Rr</v>
          </cell>
          <cell r="E1441">
            <v>204.48</v>
          </cell>
          <cell r="F1441" t="str">
            <v>588</v>
          </cell>
          <cell r="G1441">
            <v>43100</v>
          </cell>
        </row>
        <row r="1442">
          <cell r="C1442" t="str">
            <v>588621</v>
          </cell>
          <cell r="D1442" t="str">
            <v>GIS Operations</v>
          </cell>
          <cell r="E1442">
            <v>75920.91</v>
          </cell>
          <cell r="F1442" t="str">
            <v>588</v>
          </cell>
          <cell r="G1442">
            <v>43100</v>
          </cell>
        </row>
        <row r="1443">
          <cell r="C1443" t="str">
            <v>588622</v>
          </cell>
          <cell r="D1443" t="str">
            <v>GIS Quality Assurance/Control</v>
          </cell>
          <cell r="E1443">
            <v>6436.46</v>
          </cell>
          <cell r="F1443" t="str">
            <v>588</v>
          </cell>
          <cell r="G1443">
            <v>43100</v>
          </cell>
        </row>
        <row r="1444">
          <cell r="C1444" t="str">
            <v>588623</v>
          </cell>
          <cell r="D1444" t="str">
            <v>GIS Analysis</v>
          </cell>
          <cell r="E1444">
            <v>21169.57</v>
          </cell>
          <cell r="F1444" t="str">
            <v>588</v>
          </cell>
          <cell r="G1444">
            <v>43100</v>
          </cell>
        </row>
        <row r="1445">
          <cell r="C1445" t="str">
            <v>588630</v>
          </cell>
          <cell r="D1445" t="str">
            <v>OMS Operations</v>
          </cell>
          <cell r="E1445">
            <v>119847.18</v>
          </cell>
          <cell r="F1445" t="str">
            <v>588</v>
          </cell>
          <cell r="G1445">
            <v>43100</v>
          </cell>
        </row>
        <row r="1446">
          <cell r="C1446" t="str">
            <v>589034</v>
          </cell>
          <cell r="D1446" t="str">
            <v>Rents - Distribution</v>
          </cell>
          <cell r="E1446">
            <v>2765.89</v>
          </cell>
          <cell r="F1446" t="str">
            <v>589</v>
          </cell>
          <cell r="G1446">
            <v>43100</v>
          </cell>
        </row>
        <row r="1447">
          <cell r="C1447" t="str">
            <v>590001</v>
          </cell>
          <cell r="D1447" t="str">
            <v>Supervision Distribution Maint</v>
          </cell>
          <cell r="E1447">
            <v>93621.99</v>
          </cell>
          <cell r="F1447" t="str">
            <v>590</v>
          </cell>
          <cell r="G1447">
            <v>43100</v>
          </cell>
        </row>
        <row r="1448">
          <cell r="C1448" t="str">
            <v>590620</v>
          </cell>
          <cell r="D1448" t="str">
            <v>GIS Maintenance/Updates</v>
          </cell>
          <cell r="E1448">
            <v>46191.86</v>
          </cell>
          <cell r="F1448" t="str">
            <v>590</v>
          </cell>
          <cell r="G1448">
            <v>43100</v>
          </cell>
        </row>
        <row r="1449">
          <cell r="C1449" t="str">
            <v>590630</v>
          </cell>
          <cell r="D1449" t="str">
            <v>Line Eng Distribution Maint</v>
          </cell>
          <cell r="E1449">
            <v>129156.93</v>
          </cell>
          <cell r="F1449" t="str">
            <v>590</v>
          </cell>
          <cell r="G1449">
            <v>43100</v>
          </cell>
        </row>
        <row r="1450">
          <cell r="C1450" t="str">
            <v>591024</v>
          </cell>
          <cell r="D1450" t="str">
            <v>Building Maint-Line Operations</v>
          </cell>
          <cell r="E1450">
            <v>63957.8</v>
          </cell>
          <cell r="F1450" t="str">
            <v>591</v>
          </cell>
          <cell r="G1450">
            <v>43100</v>
          </cell>
        </row>
        <row r="1451">
          <cell r="C1451" t="str">
            <v>591049</v>
          </cell>
          <cell r="D1451" t="str">
            <v>Dist Substa Structure Maint</v>
          </cell>
          <cell r="E1451">
            <v>5880.89</v>
          </cell>
          <cell r="F1451" t="str">
            <v>591</v>
          </cell>
          <cell r="G1451">
            <v>43100</v>
          </cell>
        </row>
        <row r="1452">
          <cell r="C1452" t="str">
            <v>591103</v>
          </cell>
          <cell r="D1452" t="str">
            <v>General Maint. - Meter Shop</v>
          </cell>
          <cell r="E1452">
            <v>171</v>
          </cell>
          <cell r="F1452" t="str">
            <v>591</v>
          </cell>
          <cell r="G1452">
            <v>43100</v>
          </cell>
        </row>
        <row r="1453">
          <cell r="C1453" t="str">
            <v>591403</v>
          </cell>
          <cell r="D1453" t="str">
            <v>General Maint. - Garage</v>
          </cell>
          <cell r="E1453">
            <v>1734.89</v>
          </cell>
          <cell r="F1453" t="str">
            <v>591</v>
          </cell>
          <cell r="G1453">
            <v>43100</v>
          </cell>
        </row>
        <row r="1454">
          <cell r="C1454" t="str">
            <v>591503</v>
          </cell>
          <cell r="D1454" t="str">
            <v>General Maint. - 4Th &amp; Rr</v>
          </cell>
          <cell r="E1454">
            <v>49.27</v>
          </cell>
          <cell r="F1454" t="str">
            <v>591</v>
          </cell>
          <cell r="G1454">
            <v>43100</v>
          </cell>
        </row>
        <row r="1455">
          <cell r="C1455" t="str">
            <v>592052</v>
          </cell>
          <cell r="D1455" t="str">
            <v>Dist Substation Equip Maint</v>
          </cell>
          <cell r="E1455">
            <v>888848.77</v>
          </cell>
          <cell r="F1455" t="str">
            <v>592</v>
          </cell>
          <cell r="G1455">
            <v>43100</v>
          </cell>
        </row>
        <row r="1456">
          <cell r="C1456" t="str">
            <v>592053</v>
          </cell>
          <cell r="D1456" t="str">
            <v>Dist Sub Breaker Routine Mtce</v>
          </cell>
          <cell r="E1456">
            <v>144508.62</v>
          </cell>
          <cell r="F1456" t="str">
            <v>592</v>
          </cell>
          <cell r="G1456">
            <v>43100</v>
          </cell>
        </row>
        <row r="1457">
          <cell r="C1457" t="str">
            <v>592054</v>
          </cell>
          <cell r="D1457" t="str">
            <v>Dist Sub Trnsfrmr Routine Mtce</v>
          </cell>
          <cell r="E1457">
            <v>383056.63</v>
          </cell>
          <cell r="F1457" t="str">
            <v>592</v>
          </cell>
          <cell r="G1457">
            <v>43100</v>
          </cell>
        </row>
        <row r="1458">
          <cell r="C1458" t="str">
            <v>592060</v>
          </cell>
          <cell r="D1458" t="str">
            <v>Dist Substation Inspections</v>
          </cell>
          <cell r="E1458">
            <v>229910.66</v>
          </cell>
          <cell r="F1458" t="str">
            <v>592</v>
          </cell>
          <cell r="G1458">
            <v>43100</v>
          </cell>
        </row>
        <row r="1459">
          <cell r="C1459" t="str">
            <v>592469</v>
          </cell>
          <cell r="D1459" t="str">
            <v>Distribution-Relays &amp; Misc Eq</v>
          </cell>
          <cell r="E1459">
            <v>74666.080000000002</v>
          </cell>
          <cell r="F1459" t="str">
            <v>592</v>
          </cell>
          <cell r="G1459">
            <v>43100</v>
          </cell>
        </row>
        <row r="1460">
          <cell r="C1460" t="str">
            <v>593001</v>
          </cell>
          <cell r="D1460" t="str">
            <v>OH Dist Line Tree Trimming Spr</v>
          </cell>
          <cell r="E1460">
            <v>1102101.3799999999</v>
          </cell>
          <cell r="F1460" t="str">
            <v>593</v>
          </cell>
          <cell r="G1460">
            <v>43100</v>
          </cell>
        </row>
        <row r="1461">
          <cell r="C1461" t="str">
            <v>593011</v>
          </cell>
          <cell r="D1461" t="str">
            <v>Conv &amp; Seminar - Tree Trimming</v>
          </cell>
          <cell r="E1461">
            <v>11586.57</v>
          </cell>
          <cell r="F1461" t="str">
            <v>593</v>
          </cell>
          <cell r="G1461">
            <v>43100</v>
          </cell>
        </row>
        <row r="1462">
          <cell r="C1462" t="str">
            <v>593025</v>
          </cell>
          <cell r="D1462" t="str">
            <v>Safety Expense - Tree Trimming</v>
          </cell>
          <cell r="E1462">
            <v>1186</v>
          </cell>
          <cell r="F1462" t="str">
            <v>593</v>
          </cell>
          <cell r="G1462">
            <v>43100</v>
          </cell>
        </row>
        <row r="1463">
          <cell r="C1463" t="str">
            <v>593058</v>
          </cell>
          <cell r="D1463" t="str">
            <v>Oh Dist Line Tree Trimming</v>
          </cell>
          <cell r="E1463">
            <v>2920039.24</v>
          </cell>
          <cell r="F1463" t="str">
            <v>593</v>
          </cell>
          <cell r="G1463">
            <v>43100</v>
          </cell>
        </row>
        <row r="1464">
          <cell r="C1464" t="str">
            <v>593062</v>
          </cell>
          <cell r="D1464" t="str">
            <v>Dist OH reliab - labor &amp; other</v>
          </cell>
          <cell r="E1464">
            <v>294266.51</v>
          </cell>
          <cell r="F1464" t="str">
            <v>593</v>
          </cell>
          <cell r="G1464">
            <v>43100</v>
          </cell>
        </row>
        <row r="1465">
          <cell r="C1465" t="str">
            <v>593158</v>
          </cell>
          <cell r="D1465" t="str">
            <v>Chemical Tree Trim 12Kv</v>
          </cell>
          <cell r="E1465">
            <v>1390186.25</v>
          </cell>
          <cell r="F1465" t="str">
            <v>593</v>
          </cell>
          <cell r="G1465">
            <v>43100</v>
          </cell>
        </row>
        <row r="1466">
          <cell r="C1466" t="str">
            <v>593258</v>
          </cell>
          <cell r="D1466" t="str">
            <v>Side Trimming 12Kv</v>
          </cell>
          <cell r="E1466">
            <v>129379.54</v>
          </cell>
          <cell r="F1466" t="str">
            <v>593</v>
          </cell>
          <cell r="G1466">
            <v>43100</v>
          </cell>
        </row>
        <row r="1467">
          <cell r="C1467" t="str">
            <v>593458</v>
          </cell>
          <cell r="D1467" t="str">
            <v>Hydro-Ax Tree Trimming 12 Kv</v>
          </cell>
          <cell r="E1467">
            <v>967085.2</v>
          </cell>
          <cell r="F1467" t="str">
            <v>593</v>
          </cell>
          <cell r="G1467">
            <v>43100</v>
          </cell>
        </row>
        <row r="1468">
          <cell r="C1468" t="str">
            <v>593500</v>
          </cell>
          <cell r="D1468" t="str">
            <v>Misc Repair Expense</v>
          </cell>
          <cell r="E1468">
            <v>9885.2000000000007</v>
          </cell>
          <cell r="F1468" t="str">
            <v>593</v>
          </cell>
          <cell r="G1468">
            <v>43100</v>
          </cell>
        </row>
        <row r="1469">
          <cell r="C1469" t="str">
            <v>593510</v>
          </cell>
          <cell r="D1469" t="str">
            <v>General Office Expense</v>
          </cell>
          <cell r="E1469">
            <v>107740.99</v>
          </cell>
          <cell r="F1469" t="str">
            <v>593</v>
          </cell>
          <cell r="G1469">
            <v>43100</v>
          </cell>
        </row>
        <row r="1470">
          <cell r="C1470" t="str">
            <v>593555</v>
          </cell>
          <cell r="D1470" t="str">
            <v>Oh Dist Line Maintenance</v>
          </cell>
          <cell r="E1470">
            <v>2190185.06</v>
          </cell>
          <cell r="F1470" t="str">
            <v>593</v>
          </cell>
          <cell r="G1470">
            <v>43100</v>
          </cell>
        </row>
        <row r="1471">
          <cell r="C1471" t="str">
            <v>593556</v>
          </cell>
          <cell r="D1471" t="str">
            <v>OhDist Line Capacitor BankMtce</v>
          </cell>
          <cell r="E1471">
            <v>100816.38</v>
          </cell>
          <cell r="F1471" t="str">
            <v>593</v>
          </cell>
          <cell r="G1471">
            <v>43100</v>
          </cell>
        </row>
        <row r="1472">
          <cell r="C1472" t="str">
            <v>593558</v>
          </cell>
          <cell r="D1472" t="str">
            <v>Tree Grinder-Tree Trim 12kv</v>
          </cell>
          <cell r="E1472">
            <v>526589.18999999994</v>
          </cell>
          <cell r="F1472" t="str">
            <v>593</v>
          </cell>
          <cell r="G1472">
            <v>43100</v>
          </cell>
        </row>
        <row r="1473">
          <cell r="C1473" t="str">
            <v>593560</v>
          </cell>
          <cell r="D1473" t="str">
            <v>OH Dist Line Oper Storms</v>
          </cell>
          <cell r="E1473">
            <v>8701.4699999999993</v>
          </cell>
          <cell r="F1473" t="str">
            <v>593</v>
          </cell>
          <cell r="G1473">
            <v>43100</v>
          </cell>
        </row>
        <row r="1474">
          <cell r="C1474" t="str">
            <v>593570</v>
          </cell>
          <cell r="D1474" t="str">
            <v>Reclosers Sect &amp; Oil Switches</v>
          </cell>
          <cell r="E1474">
            <v>116664.47</v>
          </cell>
          <cell r="F1474" t="str">
            <v>593</v>
          </cell>
          <cell r="G1474">
            <v>43100</v>
          </cell>
        </row>
        <row r="1475">
          <cell r="C1475" t="str">
            <v>593575</v>
          </cell>
          <cell r="D1475" t="str">
            <v>Misc Repair &amp; Testing</v>
          </cell>
          <cell r="E1475">
            <v>40384.160000000003</v>
          </cell>
          <cell r="F1475" t="str">
            <v>593</v>
          </cell>
          <cell r="G1475">
            <v>43100</v>
          </cell>
        </row>
        <row r="1476">
          <cell r="C1476" t="str">
            <v>593597</v>
          </cell>
          <cell r="D1476" t="str">
            <v>May 2011 Tornado O&amp;M Amort</v>
          </cell>
          <cell r="E1476">
            <v>84401.64</v>
          </cell>
          <cell r="F1476" t="str">
            <v>593</v>
          </cell>
          <cell r="G1476">
            <v>43100</v>
          </cell>
        </row>
        <row r="1477">
          <cell r="C1477" t="str">
            <v>593599</v>
          </cell>
          <cell r="D1477" t="str">
            <v>Amortization-ice storm expense</v>
          </cell>
          <cell r="E1477">
            <v>132680.88</v>
          </cell>
          <cell r="F1477" t="str">
            <v>593</v>
          </cell>
          <cell r="G1477">
            <v>43100</v>
          </cell>
        </row>
        <row r="1478">
          <cell r="C1478" t="str">
            <v>593658</v>
          </cell>
          <cell r="D1478" t="str">
            <v>Dozer-Tree Trim 12kv</v>
          </cell>
          <cell r="E1478">
            <v>14192.82</v>
          </cell>
          <cell r="F1478" t="str">
            <v>593</v>
          </cell>
          <cell r="G1478">
            <v>43100</v>
          </cell>
        </row>
        <row r="1479">
          <cell r="C1479" t="str">
            <v>593740</v>
          </cell>
          <cell r="D1479" t="str">
            <v>TGR Tree Trimming-Distribution</v>
          </cell>
          <cell r="E1479">
            <v>594478.84</v>
          </cell>
          <cell r="F1479" t="str">
            <v>593</v>
          </cell>
          <cell r="G1479">
            <v>43100</v>
          </cell>
        </row>
        <row r="1480">
          <cell r="C1480" t="str">
            <v>593910</v>
          </cell>
          <cell r="D1480" t="str">
            <v>OH Dist Line Maint Reliability</v>
          </cell>
          <cell r="E1480">
            <v>590219.72</v>
          </cell>
          <cell r="F1480" t="str">
            <v>593</v>
          </cell>
          <cell r="G1480">
            <v>43100</v>
          </cell>
        </row>
        <row r="1481">
          <cell r="C1481" t="str">
            <v>593920</v>
          </cell>
          <cell r="D1481" t="str">
            <v>OH Dist Pole Inspc Reliability</v>
          </cell>
          <cell r="E1481">
            <v>556761.98</v>
          </cell>
          <cell r="F1481" t="str">
            <v>593</v>
          </cell>
          <cell r="G1481">
            <v>43100</v>
          </cell>
        </row>
        <row r="1482">
          <cell r="C1482" t="str">
            <v>593930</v>
          </cell>
          <cell r="D1482" t="str">
            <v>General Office Exp Reliability</v>
          </cell>
          <cell r="E1482">
            <v>14.96</v>
          </cell>
          <cell r="F1482" t="str">
            <v>593</v>
          </cell>
          <cell r="G1482">
            <v>43100</v>
          </cell>
        </row>
        <row r="1483">
          <cell r="C1483" t="str">
            <v>593932</v>
          </cell>
          <cell r="D1483" t="str">
            <v>Utilities Exp - Reliability</v>
          </cell>
          <cell r="E1483">
            <v>3492.83</v>
          </cell>
          <cell r="F1483" t="str">
            <v>593</v>
          </cell>
          <cell r="G1483">
            <v>43100</v>
          </cell>
        </row>
        <row r="1484">
          <cell r="C1484" t="str">
            <v>593940</v>
          </cell>
          <cell r="D1484" t="str">
            <v>Reliability Wildlife Cover Up</v>
          </cell>
          <cell r="E1484">
            <v>11693.52</v>
          </cell>
          <cell r="F1484" t="str">
            <v>593</v>
          </cell>
          <cell r="G1484">
            <v>43100</v>
          </cell>
        </row>
        <row r="1485">
          <cell r="C1485" t="str">
            <v>593998</v>
          </cell>
          <cell r="D1485" t="str">
            <v>Dist OH Reliab Reg Adj Amort</v>
          </cell>
          <cell r="E1485">
            <v>357478.32</v>
          </cell>
          <cell r="F1485" t="str">
            <v>593</v>
          </cell>
          <cell r="G1485">
            <v>43100</v>
          </cell>
        </row>
        <row r="1486">
          <cell r="C1486" t="str">
            <v>594061</v>
          </cell>
          <cell r="D1486" t="str">
            <v>Underground Dist Line Maint</v>
          </cell>
          <cell r="E1486">
            <v>468554.06</v>
          </cell>
          <cell r="F1486" t="str">
            <v>594</v>
          </cell>
          <cell r="G1486">
            <v>43100</v>
          </cell>
        </row>
        <row r="1487">
          <cell r="C1487" t="str">
            <v>594062</v>
          </cell>
          <cell r="D1487" t="str">
            <v>Dist UG reliab - labor &amp; other</v>
          </cell>
          <cell r="E1487">
            <v>22797.64</v>
          </cell>
          <cell r="F1487" t="str">
            <v>594</v>
          </cell>
          <cell r="G1487">
            <v>43100</v>
          </cell>
        </row>
        <row r="1488">
          <cell r="C1488" t="str">
            <v>594910</v>
          </cell>
          <cell r="D1488" t="str">
            <v>Dist UG Line Maint Reliability</v>
          </cell>
          <cell r="E1488">
            <v>169407.71</v>
          </cell>
          <cell r="F1488" t="str">
            <v>594</v>
          </cell>
          <cell r="G1488">
            <v>43100</v>
          </cell>
        </row>
        <row r="1489">
          <cell r="C1489" t="str">
            <v>594998</v>
          </cell>
          <cell r="D1489" t="str">
            <v>Dist UG Reliab Reg Adj Amort</v>
          </cell>
          <cell r="E1489">
            <v>17022.72</v>
          </cell>
          <cell r="F1489" t="str">
            <v>594</v>
          </cell>
          <cell r="G1489">
            <v>43100</v>
          </cell>
        </row>
        <row r="1490">
          <cell r="C1490" t="str">
            <v>595064</v>
          </cell>
          <cell r="D1490" t="str">
            <v>Dist Transformer Maintenance</v>
          </cell>
          <cell r="E1490">
            <v>5107.7</v>
          </cell>
          <cell r="F1490" t="str">
            <v>595</v>
          </cell>
          <cell r="G1490">
            <v>43100</v>
          </cell>
        </row>
        <row r="1491">
          <cell r="C1491" t="str">
            <v>595161</v>
          </cell>
          <cell r="D1491" t="str">
            <v>Overhead Transformers - Old</v>
          </cell>
          <cell r="E1491">
            <v>402759.12</v>
          </cell>
          <cell r="F1491" t="str">
            <v>595</v>
          </cell>
          <cell r="G1491">
            <v>43100</v>
          </cell>
        </row>
        <row r="1492">
          <cell r="C1492" t="str">
            <v>595164</v>
          </cell>
          <cell r="D1492" t="str">
            <v>Underground Transformers - Old</v>
          </cell>
          <cell r="E1492">
            <v>37375.47</v>
          </cell>
          <cell r="F1492" t="str">
            <v>595</v>
          </cell>
          <cell r="G1492">
            <v>43100</v>
          </cell>
        </row>
        <row r="1493">
          <cell r="C1493" t="str">
            <v>596067</v>
          </cell>
          <cell r="D1493" t="str">
            <v>Strt Light&amp;Signal Sys Maint Ex</v>
          </cell>
          <cell r="E1493">
            <v>318133.18</v>
          </cell>
          <cell r="F1493" t="str">
            <v>596</v>
          </cell>
          <cell r="G1493">
            <v>43100</v>
          </cell>
        </row>
        <row r="1494">
          <cell r="C1494" t="str">
            <v>597123</v>
          </cell>
          <cell r="D1494" t="str">
            <v>Shop Test &amp; Repair</v>
          </cell>
          <cell r="E1494">
            <v>328163.68</v>
          </cell>
          <cell r="F1494" t="str">
            <v>597</v>
          </cell>
          <cell r="G1494">
            <v>43100</v>
          </cell>
        </row>
        <row r="1495">
          <cell r="C1495" t="str">
            <v>597138</v>
          </cell>
          <cell r="D1495" t="str">
            <v>Load Research Equipment Repair</v>
          </cell>
          <cell r="E1495">
            <v>40776.03</v>
          </cell>
          <cell r="F1495" t="str">
            <v>597</v>
          </cell>
          <cell r="G1495">
            <v>43100</v>
          </cell>
        </row>
        <row r="1496">
          <cell r="C1496" t="str">
            <v>598073</v>
          </cell>
          <cell r="D1496" t="str">
            <v>Maint Of Misc Distrib Plant</v>
          </cell>
          <cell r="E1496">
            <v>268086.15999999997</v>
          </cell>
          <cell r="F1496" t="str">
            <v>598</v>
          </cell>
          <cell r="G1496">
            <v>43100</v>
          </cell>
        </row>
        <row r="1497">
          <cell r="C1497" t="str">
            <v>600704</v>
          </cell>
          <cell r="D1497" t="str">
            <v>Source Of Supply Operations</v>
          </cell>
          <cell r="E1497">
            <v>452.64</v>
          </cell>
          <cell r="F1497" t="str">
            <v>600</v>
          </cell>
          <cell r="G1497">
            <v>43100</v>
          </cell>
        </row>
        <row r="1498">
          <cell r="C1498" t="str">
            <v>610707</v>
          </cell>
          <cell r="D1498" t="str">
            <v>Source Of Supply-Maintenance</v>
          </cell>
          <cell r="E1498">
            <v>1533.92</v>
          </cell>
          <cell r="F1498" t="str">
            <v>610</v>
          </cell>
          <cell r="G1498">
            <v>43100</v>
          </cell>
        </row>
        <row r="1499">
          <cell r="C1499" t="str">
            <v>620710</v>
          </cell>
          <cell r="D1499" t="str">
            <v>Pumping Expense - Operations</v>
          </cell>
          <cell r="E1499">
            <v>22860.33</v>
          </cell>
          <cell r="F1499" t="str">
            <v>620</v>
          </cell>
          <cell r="G1499">
            <v>43100</v>
          </cell>
        </row>
        <row r="1500">
          <cell r="C1500" t="str">
            <v>623713</v>
          </cell>
          <cell r="D1500" t="str">
            <v>Power Purchased For Pumping</v>
          </cell>
          <cell r="E1500">
            <v>141439.71</v>
          </cell>
          <cell r="F1500" t="str">
            <v>623</v>
          </cell>
          <cell r="G1500">
            <v>43100</v>
          </cell>
        </row>
        <row r="1501">
          <cell r="C1501" t="str">
            <v>630716</v>
          </cell>
          <cell r="D1501" t="str">
            <v>Maint Of Pumping Plant</v>
          </cell>
          <cell r="E1501">
            <v>23500.11</v>
          </cell>
          <cell r="F1501" t="str">
            <v>630</v>
          </cell>
          <cell r="G1501">
            <v>43100</v>
          </cell>
        </row>
        <row r="1502">
          <cell r="C1502" t="str">
            <v>640719</v>
          </cell>
          <cell r="D1502" t="str">
            <v>Water Treatment Exp-Operations</v>
          </cell>
          <cell r="E1502">
            <v>42592.3</v>
          </cell>
          <cell r="F1502" t="str">
            <v>640</v>
          </cell>
          <cell r="G1502">
            <v>43100</v>
          </cell>
        </row>
        <row r="1503">
          <cell r="C1503" t="str">
            <v>660725</v>
          </cell>
          <cell r="D1503" t="str">
            <v>T&amp;D Line Oper Expense</v>
          </cell>
          <cell r="E1503">
            <v>450.65</v>
          </cell>
          <cell r="F1503" t="str">
            <v>660</v>
          </cell>
          <cell r="G1503">
            <v>43100</v>
          </cell>
        </row>
        <row r="1504">
          <cell r="C1504" t="str">
            <v>662728</v>
          </cell>
          <cell r="D1504" t="str">
            <v>Other T&amp;D Line Oper Expense</v>
          </cell>
          <cell r="E1504">
            <v>140367.69</v>
          </cell>
          <cell r="F1504" t="str">
            <v>662</v>
          </cell>
          <cell r="G1504">
            <v>43100</v>
          </cell>
        </row>
        <row r="1505">
          <cell r="C1505" t="str">
            <v>671731</v>
          </cell>
          <cell r="D1505" t="str">
            <v>Maint Of Structures-Water</v>
          </cell>
          <cell r="E1505">
            <v>5100</v>
          </cell>
          <cell r="F1505" t="str">
            <v>671</v>
          </cell>
          <cell r="G1505">
            <v>43100</v>
          </cell>
        </row>
        <row r="1506">
          <cell r="C1506" t="str">
            <v>672734</v>
          </cell>
          <cell r="D1506" t="str">
            <v>Maint-Dist Reserve &amp; Standpipe</v>
          </cell>
          <cell r="E1506">
            <v>24797.98</v>
          </cell>
          <cell r="F1506" t="str">
            <v>672</v>
          </cell>
          <cell r="G1506">
            <v>43100</v>
          </cell>
        </row>
        <row r="1507">
          <cell r="C1507" t="str">
            <v>673001</v>
          </cell>
          <cell r="D1507" t="str">
            <v>Water Utility Supervision</v>
          </cell>
          <cell r="E1507">
            <v>-1532.8</v>
          </cell>
          <cell r="F1507" t="str">
            <v>673</v>
          </cell>
          <cell r="G1507">
            <v>43100</v>
          </cell>
        </row>
        <row r="1508">
          <cell r="C1508" t="str">
            <v>673011</v>
          </cell>
          <cell r="D1508" t="str">
            <v>Conv &amp; Seminar - Water Superv</v>
          </cell>
          <cell r="E1508">
            <v>2047.37</v>
          </cell>
          <cell r="F1508" t="str">
            <v>673</v>
          </cell>
          <cell r="G1508">
            <v>43100</v>
          </cell>
        </row>
        <row r="1509">
          <cell r="C1509" t="str">
            <v>673025</v>
          </cell>
          <cell r="D1509" t="str">
            <v>Safety Expense - Water</v>
          </cell>
          <cell r="E1509">
            <v>211.63</v>
          </cell>
          <cell r="F1509" t="str">
            <v>673</v>
          </cell>
          <cell r="G1509">
            <v>43100</v>
          </cell>
        </row>
        <row r="1510">
          <cell r="C1510" t="str">
            <v>673046</v>
          </cell>
          <cell r="D1510" t="str">
            <v>Software - Water Supervision</v>
          </cell>
          <cell r="E1510">
            <v>1262</v>
          </cell>
          <cell r="F1510" t="str">
            <v>673</v>
          </cell>
          <cell r="G1510">
            <v>43100</v>
          </cell>
        </row>
        <row r="1511">
          <cell r="C1511" t="str">
            <v>673737</v>
          </cell>
          <cell r="D1511" t="str">
            <v>Maint Of T&amp;D Mains</v>
          </cell>
          <cell r="E1511">
            <v>136919.45000000001</v>
          </cell>
          <cell r="F1511" t="str">
            <v>673</v>
          </cell>
          <cell r="G1511">
            <v>43100</v>
          </cell>
        </row>
        <row r="1512">
          <cell r="C1512" t="str">
            <v>673739</v>
          </cell>
          <cell r="D1512" t="str">
            <v>Maintenance - System Flushing</v>
          </cell>
          <cell r="E1512">
            <v>6415.39</v>
          </cell>
          <cell r="F1512" t="str">
            <v>673</v>
          </cell>
          <cell r="G1512">
            <v>43100</v>
          </cell>
        </row>
        <row r="1513">
          <cell r="C1513" t="str">
            <v>675740</v>
          </cell>
          <cell r="D1513" t="str">
            <v>Maint Of Services</v>
          </cell>
          <cell r="E1513">
            <v>215354.43</v>
          </cell>
          <cell r="F1513" t="str">
            <v>675</v>
          </cell>
          <cell r="G1513">
            <v>43100</v>
          </cell>
        </row>
        <row r="1514">
          <cell r="C1514" t="str">
            <v>680025</v>
          </cell>
          <cell r="D1514" t="str">
            <v>Mgmt &amp; Admin - Water</v>
          </cell>
          <cell r="E1514">
            <v>269377.09999999998</v>
          </cell>
          <cell r="F1514" t="str">
            <v>680</v>
          </cell>
          <cell r="G1514">
            <v>43100</v>
          </cell>
        </row>
        <row r="1515">
          <cell r="C1515" t="str">
            <v>681031</v>
          </cell>
          <cell r="D1515" t="str">
            <v>Read Meters - Water</v>
          </cell>
          <cell r="E1515">
            <v>63358.36</v>
          </cell>
          <cell r="F1515" t="str">
            <v>681</v>
          </cell>
          <cell r="G1515">
            <v>43100</v>
          </cell>
        </row>
        <row r="1516">
          <cell r="C1516" t="str">
            <v>682034</v>
          </cell>
          <cell r="D1516" t="str">
            <v>Billing Of Metered Accts-Water</v>
          </cell>
          <cell r="E1516">
            <v>26368.3</v>
          </cell>
          <cell r="F1516" t="str">
            <v>682</v>
          </cell>
          <cell r="G1516">
            <v>43100</v>
          </cell>
        </row>
        <row r="1517">
          <cell r="C1517" t="str">
            <v>682037</v>
          </cell>
          <cell r="D1517" t="str">
            <v>Collection Activities - Water</v>
          </cell>
          <cell r="E1517">
            <v>-5893</v>
          </cell>
          <cell r="F1517" t="str">
            <v>682</v>
          </cell>
          <cell r="G1517">
            <v>43100</v>
          </cell>
        </row>
        <row r="1518">
          <cell r="C1518" t="str">
            <v>683036</v>
          </cell>
          <cell r="D1518" t="str">
            <v>Uncollectible Accounts-Water</v>
          </cell>
          <cell r="E1518">
            <v>7725.21</v>
          </cell>
          <cell r="F1518" t="str">
            <v>683</v>
          </cell>
          <cell r="G1518">
            <v>43100</v>
          </cell>
        </row>
        <row r="1519">
          <cell r="C1519" t="str">
            <v>685002</v>
          </cell>
          <cell r="D1519" t="str">
            <v>Water Supervision</v>
          </cell>
          <cell r="E1519">
            <v>435.49</v>
          </cell>
          <cell r="F1519" t="str">
            <v>685</v>
          </cell>
          <cell r="G1519">
            <v>43100</v>
          </cell>
        </row>
        <row r="1520">
          <cell r="C1520" t="str">
            <v>687870</v>
          </cell>
          <cell r="D1520" t="str">
            <v>Outside Services - Water Dept</v>
          </cell>
          <cell r="E1520">
            <v>731.81</v>
          </cell>
          <cell r="F1520" t="str">
            <v>687</v>
          </cell>
          <cell r="G1520">
            <v>43100</v>
          </cell>
        </row>
        <row r="1521">
          <cell r="C1521" t="str">
            <v>687880</v>
          </cell>
          <cell r="D1521" t="str">
            <v>LUC Other Allocs to EDE Water</v>
          </cell>
          <cell r="E1521">
            <v>31802.65</v>
          </cell>
          <cell r="F1521" t="str">
            <v>687</v>
          </cell>
          <cell r="G1521">
            <v>43100</v>
          </cell>
        </row>
        <row r="1522">
          <cell r="C1522" t="str">
            <v>689000</v>
          </cell>
          <cell r="D1522" t="str">
            <v>Injury &amp; Damages Reserve-Water</v>
          </cell>
          <cell r="E1522">
            <v>6432.65</v>
          </cell>
          <cell r="F1522" t="str">
            <v>689</v>
          </cell>
          <cell r="G1522">
            <v>43100</v>
          </cell>
        </row>
        <row r="1523">
          <cell r="C1523" t="str">
            <v>690538</v>
          </cell>
          <cell r="D1523" t="str">
            <v>Pension SERP Def Ben-Water</v>
          </cell>
          <cell r="E1523">
            <v>13450</v>
          </cell>
          <cell r="F1523" t="str">
            <v>690</v>
          </cell>
          <cell r="G1523">
            <v>43100</v>
          </cell>
        </row>
        <row r="1524">
          <cell r="C1524" t="str">
            <v>690539</v>
          </cell>
          <cell r="D1524" t="str">
            <v>FAS87 Pension - Water (GAAP)</v>
          </cell>
          <cell r="E1524">
            <v>59703</v>
          </cell>
          <cell r="F1524" t="str">
            <v>690</v>
          </cell>
          <cell r="G1524">
            <v>43100</v>
          </cell>
        </row>
        <row r="1525">
          <cell r="C1525" t="str">
            <v>690542</v>
          </cell>
          <cell r="D1525" t="str">
            <v>FAS106 HC - Water (GAAP)</v>
          </cell>
          <cell r="E1525">
            <v>6928</v>
          </cell>
          <cell r="F1525" t="str">
            <v>690</v>
          </cell>
          <cell r="G1525">
            <v>43100</v>
          </cell>
        </row>
        <row r="1526">
          <cell r="C1526" t="str">
            <v>690543</v>
          </cell>
          <cell r="D1526" t="str">
            <v>Healthcare - Water</v>
          </cell>
          <cell r="E1526">
            <v>81499.64</v>
          </cell>
          <cell r="F1526" t="str">
            <v>690</v>
          </cell>
          <cell r="G1526">
            <v>43100</v>
          </cell>
        </row>
        <row r="1527">
          <cell r="C1527" t="str">
            <v>690550</v>
          </cell>
          <cell r="D1527" t="str">
            <v>Comp Expense - ESPP</v>
          </cell>
          <cell r="E1527">
            <v>768</v>
          </cell>
          <cell r="F1527" t="str">
            <v>690</v>
          </cell>
          <cell r="G1527">
            <v>43100</v>
          </cell>
        </row>
        <row r="1528">
          <cell r="C1528" t="str">
            <v>690557</v>
          </cell>
          <cell r="D1528" t="str">
            <v>401K - Water</v>
          </cell>
          <cell r="E1528">
            <v>9910.24</v>
          </cell>
          <cell r="F1528" t="str">
            <v>690</v>
          </cell>
          <cell r="G1528">
            <v>43100</v>
          </cell>
        </row>
        <row r="1529">
          <cell r="C1529" t="str">
            <v>692000</v>
          </cell>
          <cell r="D1529" t="str">
            <v>Regulatory Comm Exp-Water</v>
          </cell>
          <cell r="E1529">
            <v>24404.26</v>
          </cell>
          <cell r="F1529" t="str">
            <v>692</v>
          </cell>
          <cell r="G1529">
            <v>43100</v>
          </cell>
        </row>
        <row r="1530">
          <cell r="C1530" t="str">
            <v>695999</v>
          </cell>
          <cell r="D1530" t="str">
            <v>Merger Costs Water</v>
          </cell>
          <cell r="E1530">
            <v>253698.75</v>
          </cell>
          <cell r="F1530" t="str">
            <v>695</v>
          </cell>
          <cell r="G1530">
            <v>43100</v>
          </cell>
        </row>
        <row r="1531">
          <cell r="C1531" t="str">
            <v>800000</v>
          </cell>
          <cell r="D1531" t="str">
            <v>Plt In Serv-Nonutil Land &amp; Lr</v>
          </cell>
          <cell r="E1531">
            <v>0</v>
          </cell>
          <cell r="F1531" t="str">
            <v>800</v>
          </cell>
          <cell r="G1531">
            <v>43100</v>
          </cell>
        </row>
        <row r="1532">
          <cell r="C1532" t="str">
            <v>801000</v>
          </cell>
          <cell r="D1532" t="str">
            <v>Plt In Serv-Nonutil Struct&amp;Imp</v>
          </cell>
          <cell r="E1532">
            <v>0</v>
          </cell>
          <cell r="F1532" t="str">
            <v>801</v>
          </cell>
          <cell r="G1532">
            <v>43100</v>
          </cell>
        </row>
        <row r="1533">
          <cell r="C1533" t="str">
            <v>802000</v>
          </cell>
          <cell r="D1533" t="str">
            <v>Plt In Serv-Nonutility Equip</v>
          </cell>
          <cell r="E1533">
            <v>0</v>
          </cell>
          <cell r="F1533" t="str">
            <v>802</v>
          </cell>
          <cell r="G1533">
            <v>43100</v>
          </cell>
        </row>
        <row r="1534">
          <cell r="C1534" t="str">
            <v>805200</v>
          </cell>
          <cell r="D1534" t="str">
            <v>Plt In Ser-Nonutl Eqp-Fibop-Ks</v>
          </cell>
          <cell r="E1534">
            <v>0</v>
          </cell>
          <cell r="F1534" t="str">
            <v>805</v>
          </cell>
          <cell r="G1534">
            <v>43100</v>
          </cell>
        </row>
        <row r="1535">
          <cell r="C1535" t="str">
            <v>810000</v>
          </cell>
          <cell r="D1535" t="str">
            <v>Land &amp; Land Rights-Mo Water</v>
          </cell>
          <cell r="E1535">
            <v>0</v>
          </cell>
          <cell r="F1535" t="str">
            <v>810</v>
          </cell>
          <cell r="G1535">
            <v>43100</v>
          </cell>
        </row>
        <row r="1536">
          <cell r="C1536" t="str">
            <v>811000</v>
          </cell>
          <cell r="D1536" t="str">
            <v>Structures-Improvements-Mo Wat</v>
          </cell>
          <cell r="E1536">
            <v>0</v>
          </cell>
          <cell r="F1536" t="str">
            <v>811</v>
          </cell>
          <cell r="G1536">
            <v>43100</v>
          </cell>
        </row>
        <row r="1537">
          <cell r="C1537" t="str">
            <v>814000</v>
          </cell>
          <cell r="D1537" t="str">
            <v>Wells &amp; Springs-Mo Water</v>
          </cell>
          <cell r="E1537">
            <v>0</v>
          </cell>
          <cell r="F1537" t="str">
            <v>814</v>
          </cell>
          <cell r="G1537">
            <v>43100</v>
          </cell>
        </row>
        <row r="1538">
          <cell r="C1538" t="str">
            <v>825000</v>
          </cell>
          <cell r="D1538" t="str">
            <v>Electric Pumping Eqp-Mo Water</v>
          </cell>
          <cell r="E1538">
            <v>0</v>
          </cell>
          <cell r="F1538" t="str">
            <v>825</v>
          </cell>
          <cell r="G1538">
            <v>43100</v>
          </cell>
        </row>
        <row r="1539">
          <cell r="C1539" t="str">
            <v>832000</v>
          </cell>
          <cell r="D1539" t="str">
            <v>Water Treatment Equip-Mo Water</v>
          </cell>
          <cell r="E1539">
            <v>0</v>
          </cell>
          <cell r="F1539" t="str">
            <v>832</v>
          </cell>
          <cell r="G1539">
            <v>43100</v>
          </cell>
        </row>
        <row r="1540">
          <cell r="C1540" t="str">
            <v>840000</v>
          </cell>
          <cell r="D1540" t="str">
            <v>Land &amp; Land Rights-Mo Water</v>
          </cell>
          <cell r="E1540">
            <v>0</v>
          </cell>
          <cell r="F1540" t="str">
            <v>840</v>
          </cell>
          <cell r="G1540">
            <v>43100</v>
          </cell>
        </row>
        <row r="1541">
          <cell r="C1541" t="str">
            <v>842000</v>
          </cell>
          <cell r="D1541" t="str">
            <v>Dis Reservoirs&amp;Standpipe-Mo Wa</v>
          </cell>
          <cell r="E1541">
            <v>0</v>
          </cell>
          <cell r="F1541" t="str">
            <v>842</v>
          </cell>
          <cell r="G1541">
            <v>43100</v>
          </cell>
        </row>
        <row r="1542">
          <cell r="C1542" t="str">
            <v>843000</v>
          </cell>
          <cell r="D1542" t="str">
            <v>Transm &amp; Dist Mains-Mo Wat</v>
          </cell>
          <cell r="E1542">
            <v>0</v>
          </cell>
          <cell r="F1542" t="str">
            <v>843</v>
          </cell>
          <cell r="G1542">
            <v>43100</v>
          </cell>
        </row>
        <row r="1543">
          <cell r="C1543" t="str">
            <v>845000</v>
          </cell>
          <cell r="D1543" t="str">
            <v>Services-Mo Water</v>
          </cell>
          <cell r="E1543">
            <v>0</v>
          </cell>
          <cell r="F1543" t="str">
            <v>845</v>
          </cell>
          <cell r="G1543">
            <v>43100</v>
          </cell>
        </row>
        <row r="1544">
          <cell r="C1544" t="str">
            <v>846000</v>
          </cell>
          <cell r="D1544" t="str">
            <v>Meters &amp; Meter Install-Mo Wat</v>
          </cell>
          <cell r="E1544">
            <v>0</v>
          </cell>
          <cell r="F1544" t="str">
            <v>846</v>
          </cell>
          <cell r="G1544">
            <v>43100</v>
          </cell>
        </row>
        <row r="1545">
          <cell r="C1545" t="str">
            <v>848000</v>
          </cell>
          <cell r="D1545" t="str">
            <v>Hydrants-Mo Water</v>
          </cell>
          <cell r="E1545">
            <v>0</v>
          </cell>
          <cell r="F1545" t="str">
            <v>848</v>
          </cell>
          <cell r="G1545">
            <v>43100</v>
          </cell>
        </row>
        <row r="1546">
          <cell r="C1546" t="str">
            <v>891000</v>
          </cell>
          <cell r="D1546" t="str">
            <v>Office Furniture &amp; Equip-Mo Wa</v>
          </cell>
          <cell r="E1546">
            <v>0</v>
          </cell>
          <cell r="F1546" t="str">
            <v>891</v>
          </cell>
          <cell r="G1546">
            <v>43100</v>
          </cell>
        </row>
        <row r="1547">
          <cell r="C1547" t="str">
            <v>893000</v>
          </cell>
          <cell r="D1547" t="str">
            <v>Stores Equipment-Mo Water</v>
          </cell>
          <cell r="E1547">
            <v>0</v>
          </cell>
          <cell r="F1547" t="str">
            <v>893</v>
          </cell>
          <cell r="G1547">
            <v>43100</v>
          </cell>
        </row>
        <row r="1548">
          <cell r="C1548" t="str">
            <v>894000</v>
          </cell>
          <cell r="D1548" t="str">
            <v>Tools Shop&amp;Garage Equip-Mo Wat</v>
          </cell>
          <cell r="E1548">
            <v>0</v>
          </cell>
          <cell r="F1548" t="str">
            <v>894</v>
          </cell>
          <cell r="G1548">
            <v>43100</v>
          </cell>
        </row>
        <row r="1549">
          <cell r="C1549" t="str">
            <v>895000</v>
          </cell>
          <cell r="D1549" t="str">
            <v>Laboratory Equipment-Mo Water</v>
          </cell>
          <cell r="E1549">
            <v>0</v>
          </cell>
          <cell r="F1549" t="str">
            <v>895</v>
          </cell>
          <cell r="G1549">
            <v>43100</v>
          </cell>
        </row>
        <row r="1550">
          <cell r="C1550" t="str">
            <v>898000</v>
          </cell>
          <cell r="D1550" t="str">
            <v>Misc Equipment-Mo Water</v>
          </cell>
          <cell r="E1550">
            <v>0</v>
          </cell>
          <cell r="F1550" t="str">
            <v>898</v>
          </cell>
          <cell r="G1550">
            <v>43100</v>
          </cell>
        </row>
        <row r="1551">
          <cell r="C1551" t="str">
            <v>901001</v>
          </cell>
          <cell r="D1551" t="str">
            <v>Customer Service Mgmt &amp; Admin</v>
          </cell>
          <cell r="E1551">
            <v>636417.79</v>
          </cell>
          <cell r="F1551" t="str">
            <v>901</v>
          </cell>
          <cell r="G1551">
            <v>43100</v>
          </cell>
        </row>
        <row r="1552">
          <cell r="C1552" t="str">
            <v>901002</v>
          </cell>
          <cell r="D1552" t="str">
            <v>Cust Ser Mgmt &amp; Admin - Exp</v>
          </cell>
          <cell r="E1552">
            <v>17044.62</v>
          </cell>
          <cell r="F1552" t="str">
            <v>901</v>
          </cell>
          <cell r="G1552">
            <v>43100</v>
          </cell>
        </row>
        <row r="1553">
          <cell r="C1553" t="str">
            <v>901011</v>
          </cell>
          <cell r="D1553" t="str">
            <v>Conv &amp; Seminar-Cust Accts Dist</v>
          </cell>
          <cell r="E1553">
            <v>13470.39</v>
          </cell>
          <cell r="F1553" t="str">
            <v>901</v>
          </cell>
          <cell r="G1553">
            <v>43100</v>
          </cell>
        </row>
        <row r="1554">
          <cell r="C1554" t="str">
            <v>901025</v>
          </cell>
          <cell r="D1554" t="str">
            <v>Safety Exp-Customer Service</v>
          </cell>
          <cell r="E1554">
            <v>705.44</v>
          </cell>
          <cell r="F1554" t="str">
            <v>901</v>
          </cell>
          <cell r="G1554">
            <v>43100</v>
          </cell>
        </row>
        <row r="1555">
          <cell r="C1555" t="str">
            <v>901042</v>
          </cell>
          <cell r="D1555" t="str">
            <v>Outside Printing-Customer Serv</v>
          </cell>
          <cell r="E1555">
            <v>8824.68</v>
          </cell>
          <cell r="F1555" t="str">
            <v>901</v>
          </cell>
          <cell r="G1555">
            <v>43100</v>
          </cell>
        </row>
        <row r="1556">
          <cell r="C1556" t="str">
            <v>901201</v>
          </cell>
          <cell r="D1556" t="str">
            <v>Mgmt &amp; Administrative - Accoun</v>
          </cell>
          <cell r="E1556">
            <v>75862.25</v>
          </cell>
          <cell r="F1556" t="str">
            <v>901</v>
          </cell>
          <cell r="G1556">
            <v>43100</v>
          </cell>
        </row>
        <row r="1557">
          <cell r="C1557" t="str">
            <v>902005</v>
          </cell>
          <cell r="D1557" t="str">
            <v>Check Meter Reads - Electric</v>
          </cell>
          <cell r="E1557">
            <v>33048.480000000003</v>
          </cell>
          <cell r="F1557" t="str">
            <v>902</v>
          </cell>
          <cell r="G1557">
            <v>43100</v>
          </cell>
        </row>
        <row r="1558">
          <cell r="C1558" t="str">
            <v>902007</v>
          </cell>
          <cell r="D1558" t="str">
            <v>Read Meters - Electric</v>
          </cell>
          <cell r="E1558">
            <v>2011037.4</v>
          </cell>
          <cell r="F1558" t="str">
            <v>902</v>
          </cell>
          <cell r="G1558">
            <v>43100</v>
          </cell>
        </row>
        <row r="1559">
          <cell r="C1559" t="str">
            <v>903002</v>
          </cell>
          <cell r="D1559" t="str">
            <v>Collection Activities - Gas</v>
          </cell>
          <cell r="E1559">
            <v>675</v>
          </cell>
          <cell r="F1559" t="str">
            <v>903</v>
          </cell>
          <cell r="G1559">
            <v>43100</v>
          </cell>
        </row>
        <row r="1560">
          <cell r="C1560" t="str">
            <v>903013</v>
          </cell>
          <cell r="D1560" t="str">
            <v>Power Billing</v>
          </cell>
          <cell r="E1560">
            <v>4716.25</v>
          </cell>
          <cell r="F1560" t="str">
            <v>903</v>
          </cell>
          <cell r="G1560">
            <v>43100</v>
          </cell>
        </row>
        <row r="1561">
          <cell r="C1561" t="str">
            <v>903016</v>
          </cell>
          <cell r="D1561" t="str">
            <v>Collection Activities - Elec</v>
          </cell>
          <cell r="E1561">
            <v>182274.81</v>
          </cell>
          <cell r="F1561" t="str">
            <v>903</v>
          </cell>
          <cell r="G1561">
            <v>43100</v>
          </cell>
        </row>
        <row r="1562">
          <cell r="C1562" t="str">
            <v>903022</v>
          </cell>
          <cell r="D1562" t="str">
            <v>Cust Serv Accounting - Ele/Gas</v>
          </cell>
          <cell r="E1562">
            <v>1692356.47</v>
          </cell>
          <cell r="F1562" t="str">
            <v>903</v>
          </cell>
          <cell r="G1562">
            <v>43100</v>
          </cell>
        </row>
        <row r="1563">
          <cell r="C1563" t="str">
            <v>903023</v>
          </cell>
          <cell r="D1563" t="str">
            <v>Remittance Processing</v>
          </cell>
          <cell r="E1563">
            <v>114040.06</v>
          </cell>
          <cell r="F1563" t="str">
            <v>903</v>
          </cell>
          <cell r="G1563">
            <v>43100</v>
          </cell>
        </row>
        <row r="1564">
          <cell r="C1564" t="str">
            <v>903028</v>
          </cell>
          <cell r="D1564" t="str">
            <v>Credit &amp; Collections</v>
          </cell>
          <cell r="E1564">
            <v>163829.97</v>
          </cell>
          <cell r="F1564" t="str">
            <v>903</v>
          </cell>
          <cell r="G1564">
            <v>43100</v>
          </cell>
        </row>
        <row r="1565">
          <cell r="C1565" t="str">
            <v>903046</v>
          </cell>
          <cell r="D1565" t="str">
            <v>Micro Software-Rev Acct</v>
          </cell>
          <cell r="E1565">
            <v>587.74</v>
          </cell>
          <cell r="F1565" t="str">
            <v>903</v>
          </cell>
          <cell r="G1565">
            <v>43100</v>
          </cell>
        </row>
        <row r="1566">
          <cell r="C1566" t="str">
            <v>903110</v>
          </cell>
          <cell r="D1566" t="str">
            <v>Billing Of Metered Accts-Elec</v>
          </cell>
          <cell r="E1566">
            <v>1190936.29</v>
          </cell>
          <cell r="F1566" t="str">
            <v>903</v>
          </cell>
          <cell r="G1566">
            <v>43100</v>
          </cell>
        </row>
        <row r="1567">
          <cell r="C1567" t="str">
            <v>903146</v>
          </cell>
          <cell r="D1567" t="str">
            <v>Collectors' Fees</v>
          </cell>
          <cell r="E1567">
            <v>140377.49</v>
          </cell>
          <cell r="F1567" t="str">
            <v>903</v>
          </cell>
          <cell r="G1567">
            <v>43100</v>
          </cell>
        </row>
        <row r="1568">
          <cell r="C1568" t="str">
            <v>903148</v>
          </cell>
          <cell r="D1568" t="str">
            <v>Banking Fees - Mercantile</v>
          </cell>
          <cell r="E1568">
            <v>5899.82</v>
          </cell>
          <cell r="F1568" t="str">
            <v>903</v>
          </cell>
          <cell r="G1568">
            <v>43100</v>
          </cell>
        </row>
        <row r="1569">
          <cell r="C1569" t="str">
            <v>903150</v>
          </cell>
          <cell r="D1569" t="str">
            <v>Rating Agency Fees</v>
          </cell>
          <cell r="E1569">
            <v>149859.67000000001</v>
          </cell>
          <cell r="F1569" t="str">
            <v>903</v>
          </cell>
          <cell r="G1569">
            <v>43100</v>
          </cell>
        </row>
        <row r="1570">
          <cell r="C1570" t="str">
            <v>903151</v>
          </cell>
          <cell r="D1570" t="str">
            <v>Banking Fees - UMB</v>
          </cell>
          <cell r="E1570">
            <v>116039.15</v>
          </cell>
          <cell r="F1570" t="str">
            <v>903</v>
          </cell>
          <cell r="G1570">
            <v>43100</v>
          </cell>
        </row>
        <row r="1571">
          <cell r="C1571" t="str">
            <v>904037</v>
          </cell>
          <cell r="D1571" t="str">
            <v>Uncollectible Accts-Electric</v>
          </cell>
          <cell r="E1571">
            <v>1664571.78</v>
          </cell>
          <cell r="F1571" t="str">
            <v>904</v>
          </cell>
          <cell r="G1571">
            <v>43100</v>
          </cell>
        </row>
        <row r="1572">
          <cell r="C1572" t="str">
            <v>904038</v>
          </cell>
          <cell r="D1572" t="str">
            <v>Uncollect - Misc Receivables</v>
          </cell>
          <cell r="E1572">
            <v>0</v>
          </cell>
          <cell r="F1572" t="str">
            <v>904</v>
          </cell>
          <cell r="G1572">
            <v>43100</v>
          </cell>
        </row>
        <row r="1573">
          <cell r="C1573" t="str">
            <v>905023</v>
          </cell>
          <cell r="D1573" t="str">
            <v>Building Operations-Cust Accts</v>
          </cell>
          <cell r="E1573">
            <v>74791.25</v>
          </cell>
          <cell r="F1573" t="str">
            <v>905</v>
          </cell>
          <cell r="G1573">
            <v>43100</v>
          </cell>
        </row>
        <row r="1574">
          <cell r="C1574" t="str">
            <v>905031</v>
          </cell>
          <cell r="D1574" t="str">
            <v>General Office Exp-Cust Acct</v>
          </cell>
          <cell r="E1574">
            <v>10738.03</v>
          </cell>
          <cell r="F1574" t="str">
            <v>905</v>
          </cell>
          <cell r="G1574">
            <v>43100</v>
          </cell>
        </row>
        <row r="1575">
          <cell r="C1575" t="str">
            <v>905032</v>
          </cell>
          <cell r="D1575" t="str">
            <v>Phone Directory Expense</v>
          </cell>
          <cell r="E1575">
            <v>17666.55</v>
          </cell>
          <cell r="F1575" t="str">
            <v>905</v>
          </cell>
          <cell r="G1575">
            <v>43100</v>
          </cell>
        </row>
        <row r="1576">
          <cell r="C1576" t="str">
            <v>905042</v>
          </cell>
          <cell r="D1576" t="str">
            <v>Outages</v>
          </cell>
          <cell r="E1576">
            <v>1568.5</v>
          </cell>
          <cell r="F1576" t="str">
            <v>905</v>
          </cell>
          <cell r="G1576">
            <v>43100</v>
          </cell>
        </row>
        <row r="1577">
          <cell r="C1577" t="str">
            <v>905045</v>
          </cell>
          <cell r="D1577" t="str">
            <v>Cyber Insurance</v>
          </cell>
          <cell r="E1577">
            <v>26415.7</v>
          </cell>
          <cell r="F1577" t="str">
            <v>905</v>
          </cell>
          <cell r="G1577">
            <v>43100</v>
          </cell>
        </row>
        <row r="1578">
          <cell r="C1578" t="str">
            <v>907101</v>
          </cell>
          <cell r="D1578" t="str">
            <v>Customer Service Supervision</v>
          </cell>
          <cell r="E1578">
            <v>204533.8</v>
          </cell>
          <cell r="F1578" t="str">
            <v>907</v>
          </cell>
          <cell r="G1578">
            <v>43100</v>
          </cell>
        </row>
        <row r="1579">
          <cell r="C1579" t="str">
            <v>908043</v>
          </cell>
          <cell r="D1579" t="str">
            <v>Customer Assistance-Cust Serv</v>
          </cell>
          <cell r="E1579">
            <v>153968.07999999999</v>
          </cell>
          <cell r="F1579" t="str">
            <v>908</v>
          </cell>
          <cell r="G1579">
            <v>43100</v>
          </cell>
        </row>
        <row r="1580">
          <cell r="C1580" t="str">
            <v>908046</v>
          </cell>
          <cell r="D1580" t="str">
            <v>Micro Software-Mjr Accts</v>
          </cell>
          <cell r="E1580">
            <v>920</v>
          </cell>
          <cell r="F1580" t="str">
            <v>908</v>
          </cell>
          <cell r="G1580">
            <v>43100</v>
          </cell>
        </row>
        <row r="1581">
          <cell r="C1581" t="str">
            <v>908101</v>
          </cell>
          <cell r="D1581" t="str">
            <v>Retail Indust Cust Assistance</v>
          </cell>
          <cell r="E1581">
            <v>398832.68</v>
          </cell>
          <cell r="F1581" t="str">
            <v>908</v>
          </cell>
          <cell r="G1581">
            <v>43100</v>
          </cell>
        </row>
        <row r="1582">
          <cell r="C1582" t="str">
            <v>908103</v>
          </cell>
          <cell r="D1582" t="str">
            <v>Cust Prog Collaborative Exp</v>
          </cell>
          <cell r="E1582">
            <v>1587160.42</v>
          </cell>
          <cell r="F1582" t="str">
            <v>908</v>
          </cell>
          <cell r="G1582">
            <v>43100</v>
          </cell>
        </row>
        <row r="1583">
          <cell r="C1583" t="str">
            <v>908104</v>
          </cell>
          <cell r="D1583" t="str">
            <v>Wholesale Customer Assistance</v>
          </cell>
          <cell r="E1583">
            <v>73101.789999999994</v>
          </cell>
          <cell r="F1583" t="str">
            <v>908</v>
          </cell>
          <cell r="G1583">
            <v>43100</v>
          </cell>
        </row>
        <row r="1584">
          <cell r="C1584" t="str">
            <v>908106</v>
          </cell>
          <cell r="D1584" t="str">
            <v>Retail Commercial Cust Assist</v>
          </cell>
          <cell r="E1584">
            <v>451012.26</v>
          </cell>
          <cell r="F1584" t="str">
            <v>908</v>
          </cell>
          <cell r="G1584">
            <v>43100</v>
          </cell>
        </row>
        <row r="1585">
          <cell r="C1585" t="str">
            <v>908107</v>
          </cell>
          <cell r="D1585" t="str">
            <v>Retail Residential Cust Assist</v>
          </cell>
          <cell r="E1585">
            <v>208402.2</v>
          </cell>
          <cell r="F1585" t="str">
            <v>908</v>
          </cell>
          <cell r="G1585">
            <v>43100</v>
          </cell>
        </row>
        <row r="1586">
          <cell r="C1586" t="str">
            <v>908116</v>
          </cell>
          <cell r="D1586" t="str">
            <v>MO Low Inc Weather ER2014-0351</v>
          </cell>
          <cell r="E1586">
            <v>188198.47</v>
          </cell>
          <cell r="F1586" t="str">
            <v>908</v>
          </cell>
          <cell r="G1586">
            <v>43100</v>
          </cell>
        </row>
        <row r="1587">
          <cell r="C1587" t="str">
            <v>908117</v>
          </cell>
          <cell r="D1587" t="str">
            <v>Solar Rebate Amrt ER-2016-0023</v>
          </cell>
          <cell r="E1587">
            <v>620054.52</v>
          </cell>
          <cell r="F1587" t="str">
            <v>908</v>
          </cell>
          <cell r="G1587">
            <v>43100</v>
          </cell>
        </row>
        <row r="1588">
          <cell r="C1588" t="str">
            <v>908120</v>
          </cell>
          <cell r="D1588" t="str">
            <v>Energy Efficiency Cost Recover</v>
          </cell>
          <cell r="E1588">
            <v>12319.12</v>
          </cell>
          <cell r="F1588" t="str">
            <v>908</v>
          </cell>
          <cell r="G1588">
            <v>43100</v>
          </cell>
        </row>
        <row r="1589">
          <cell r="C1589" t="str">
            <v>908124</v>
          </cell>
          <cell r="D1589" t="str">
            <v>Dem Side Mgmt Rider OK</v>
          </cell>
          <cell r="E1589">
            <v>98.75</v>
          </cell>
          <cell r="F1589" t="str">
            <v>908</v>
          </cell>
          <cell r="G1589">
            <v>43100</v>
          </cell>
        </row>
        <row r="1590">
          <cell r="C1590" t="str">
            <v>909116</v>
          </cell>
          <cell r="D1590" t="str">
            <v>E.D. Advertising</v>
          </cell>
          <cell r="E1590">
            <v>2489.5500000000002</v>
          </cell>
          <cell r="F1590" t="str">
            <v>909</v>
          </cell>
          <cell r="G1590">
            <v>43100</v>
          </cell>
        </row>
        <row r="1591">
          <cell r="C1591" t="str">
            <v>909231</v>
          </cell>
          <cell r="D1591" t="str">
            <v>Info &amp; Instruct Ad - Radio</v>
          </cell>
          <cell r="E1591">
            <v>26544</v>
          </cell>
          <cell r="F1591" t="str">
            <v>909</v>
          </cell>
          <cell r="G1591">
            <v>43100</v>
          </cell>
        </row>
        <row r="1592">
          <cell r="C1592" t="str">
            <v>909232</v>
          </cell>
          <cell r="D1592" t="str">
            <v>Info &amp; Instruct Ad - Tv</v>
          </cell>
          <cell r="E1592">
            <v>45498.45</v>
          </cell>
          <cell r="F1592" t="str">
            <v>909</v>
          </cell>
          <cell r="G1592">
            <v>43100</v>
          </cell>
        </row>
        <row r="1593">
          <cell r="C1593" t="str">
            <v>909233</v>
          </cell>
          <cell r="D1593" t="str">
            <v>Info &amp; Instruct Ad - Newsppr</v>
          </cell>
          <cell r="E1593">
            <v>39277.269999999997</v>
          </cell>
          <cell r="F1593" t="str">
            <v>909</v>
          </cell>
          <cell r="G1593">
            <v>43100</v>
          </cell>
        </row>
        <row r="1594">
          <cell r="C1594" t="str">
            <v>909236</v>
          </cell>
          <cell r="D1594" t="str">
            <v>Info &amp; Instruct Ad - Other</v>
          </cell>
          <cell r="E1594">
            <v>3575</v>
          </cell>
          <cell r="F1594" t="str">
            <v>909</v>
          </cell>
          <cell r="G1594">
            <v>43100</v>
          </cell>
        </row>
        <row r="1595">
          <cell r="C1595" t="str">
            <v>909316</v>
          </cell>
          <cell r="D1595" t="str">
            <v>Other Promotion</v>
          </cell>
          <cell r="E1595">
            <v>4393.58</v>
          </cell>
          <cell r="F1595" t="str">
            <v>909</v>
          </cell>
          <cell r="G1595">
            <v>43100</v>
          </cell>
        </row>
        <row r="1596">
          <cell r="C1596" t="str">
            <v>910008</v>
          </cell>
          <cell r="D1596" t="str">
            <v>Cust Serv &amp; Public Info-Cler</v>
          </cell>
          <cell r="E1596">
            <v>15427.75</v>
          </cell>
          <cell r="F1596" t="str">
            <v>910</v>
          </cell>
          <cell r="G1596">
            <v>43100</v>
          </cell>
        </row>
        <row r="1597">
          <cell r="C1597" t="str">
            <v>912002</v>
          </cell>
          <cell r="D1597" t="str">
            <v>Municipal Activities</v>
          </cell>
          <cell r="E1597">
            <v>13245.91</v>
          </cell>
          <cell r="F1597" t="str">
            <v>912</v>
          </cell>
          <cell r="G1597">
            <v>43100</v>
          </cell>
        </row>
        <row r="1598">
          <cell r="C1598" t="str">
            <v>912011</v>
          </cell>
          <cell r="D1598" t="str">
            <v>Conferences</v>
          </cell>
          <cell r="E1598">
            <v>7067.95</v>
          </cell>
          <cell r="F1598" t="str">
            <v>912</v>
          </cell>
          <cell r="G1598">
            <v>43100</v>
          </cell>
        </row>
        <row r="1599">
          <cell r="C1599" t="str">
            <v>912025</v>
          </cell>
          <cell r="D1599" t="str">
            <v>New Business-Cust Serv</v>
          </cell>
          <cell r="E1599">
            <v>127426.54</v>
          </cell>
          <cell r="F1599" t="str">
            <v>912</v>
          </cell>
          <cell r="G1599">
            <v>43100</v>
          </cell>
        </row>
        <row r="1600">
          <cell r="C1600" t="str">
            <v>912113</v>
          </cell>
          <cell r="D1600" t="str">
            <v>Ed Admin-Labor Veh &amp; Other</v>
          </cell>
          <cell r="E1600">
            <v>10340.26</v>
          </cell>
          <cell r="F1600" t="str">
            <v>912</v>
          </cell>
          <cell r="G1600">
            <v>43100</v>
          </cell>
        </row>
        <row r="1601">
          <cell r="C1601" t="str">
            <v>920101</v>
          </cell>
          <cell r="D1601" t="str">
            <v>Mgmt &amp; Admin - Executives</v>
          </cell>
          <cell r="E1601">
            <v>833290.68</v>
          </cell>
          <cell r="F1601" t="str">
            <v>920</v>
          </cell>
          <cell r="G1601">
            <v>43100</v>
          </cell>
        </row>
        <row r="1602">
          <cell r="C1602" t="str">
            <v>920102</v>
          </cell>
          <cell r="D1602" t="str">
            <v>Mgmt Incentive - LTIP</v>
          </cell>
          <cell r="E1602">
            <v>62559.05</v>
          </cell>
          <cell r="F1602" t="str">
            <v>920</v>
          </cell>
          <cell r="G1602">
            <v>43100</v>
          </cell>
        </row>
        <row r="1603">
          <cell r="C1603" t="str">
            <v>920109</v>
          </cell>
          <cell r="D1603" t="str">
            <v>Mgmt &amp; Adm Salaries-Spec Proj</v>
          </cell>
          <cell r="E1603">
            <v>10824.32</v>
          </cell>
          <cell r="F1603" t="str">
            <v>920</v>
          </cell>
          <cell r="G1603">
            <v>43100</v>
          </cell>
        </row>
        <row r="1604">
          <cell r="C1604" t="str">
            <v>920112</v>
          </cell>
          <cell r="D1604" t="str">
            <v>LUC BS Labor Allocs</v>
          </cell>
          <cell r="E1604">
            <v>377635.82</v>
          </cell>
          <cell r="F1604" t="str">
            <v>920</v>
          </cell>
          <cell r="G1604">
            <v>43100</v>
          </cell>
        </row>
        <row r="1605">
          <cell r="C1605" t="str">
            <v>920130</v>
          </cell>
          <cell r="D1605" t="str">
            <v>M&amp;A Transf Work Gas-GL001 Only</v>
          </cell>
          <cell r="E1605">
            <v>-353.54</v>
          </cell>
          <cell r="F1605" t="str">
            <v>920</v>
          </cell>
          <cell r="G1605">
            <v>43100</v>
          </cell>
        </row>
        <row r="1606">
          <cell r="C1606" t="str">
            <v>920201</v>
          </cell>
          <cell r="D1606" t="str">
            <v>Mgmt &amp; Admin - Salaries-Acct</v>
          </cell>
          <cell r="E1606">
            <v>418525.17</v>
          </cell>
          <cell r="F1606" t="str">
            <v>920</v>
          </cell>
          <cell r="G1606">
            <v>43100</v>
          </cell>
        </row>
        <row r="1607">
          <cell r="C1607" t="str">
            <v>920212</v>
          </cell>
          <cell r="D1607" t="str">
            <v>APUC CS Labor Allocs</v>
          </cell>
          <cell r="E1607">
            <v>1655468.99</v>
          </cell>
          <cell r="F1607" t="str">
            <v>920</v>
          </cell>
          <cell r="G1607">
            <v>43100</v>
          </cell>
        </row>
        <row r="1608">
          <cell r="C1608" t="str">
            <v>920261</v>
          </cell>
          <cell r="D1608" t="str">
            <v>General Recordsaccounting</v>
          </cell>
          <cell r="E1608">
            <v>581939.31000000006</v>
          </cell>
          <cell r="F1608" t="str">
            <v>920</v>
          </cell>
          <cell r="G1608">
            <v>43100</v>
          </cell>
        </row>
        <row r="1609">
          <cell r="C1609" t="str">
            <v>920264</v>
          </cell>
          <cell r="D1609" t="str">
            <v>Accounts Payable-Accounting</v>
          </cell>
          <cell r="E1609">
            <v>168471.97</v>
          </cell>
          <cell r="F1609" t="str">
            <v>920</v>
          </cell>
          <cell r="G1609">
            <v>43100</v>
          </cell>
        </row>
        <row r="1610">
          <cell r="C1610" t="str">
            <v>920301</v>
          </cell>
          <cell r="D1610" t="str">
            <v>Mgmt &amp; Admin - Field Safety Ad</v>
          </cell>
          <cell r="E1610">
            <v>559733.54</v>
          </cell>
          <cell r="F1610" t="str">
            <v>920</v>
          </cell>
          <cell r="G1610">
            <v>43100</v>
          </cell>
        </row>
        <row r="1611">
          <cell r="C1611" t="str">
            <v>920412</v>
          </cell>
          <cell r="D1611" t="str">
            <v>LABS BS Labor Allocs</v>
          </cell>
          <cell r="E1611">
            <v>886264.38</v>
          </cell>
          <cell r="F1611" t="str">
            <v>920</v>
          </cell>
          <cell r="G1611">
            <v>43100</v>
          </cell>
        </row>
        <row r="1612">
          <cell r="C1612" t="str">
            <v>920449</v>
          </cell>
          <cell r="D1612" t="str">
            <v>Mgmt &amp; Admini - Salaries-Info</v>
          </cell>
          <cell r="E1612">
            <v>44139.96</v>
          </cell>
          <cell r="F1612" t="str">
            <v>920</v>
          </cell>
          <cell r="G1612">
            <v>43100</v>
          </cell>
        </row>
        <row r="1613">
          <cell r="C1613" t="str">
            <v>920450</v>
          </cell>
          <cell r="D1613" t="str">
            <v>Personnel - Salary - Info Serv</v>
          </cell>
          <cell r="E1613">
            <v>423121.91</v>
          </cell>
          <cell r="F1613" t="str">
            <v>920</v>
          </cell>
          <cell r="G1613">
            <v>43100</v>
          </cell>
        </row>
        <row r="1614">
          <cell r="C1614" t="str">
            <v>920455</v>
          </cell>
          <cell r="D1614" t="str">
            <v>Personnel - Hourly - Info Serv</v>
          </cell>
          <cell r="E1614">
            <v>4740.5600000000004</v>
          </cell>
          <cell r="F1614" t="str">
            <v>920</v>
          </cell>
          <cell r="G1614">
            <v>43100</v>
          </cell>
        </row>
        <row r="1615">
          <cell r="C1615" t="str">
            <v>920501</v>
          </cell>
          <cell r="D1615" t="str">
            <v>Mgmt &amp; Admini - Salaries-Hr</v>
          </cell>
          <cell r="E1615">
            <v>97276.57</v>
          </cell>
          <cell r="F1615" t="str">
            <v>920</v>
          </cell>
          <cell r="G1615">
            <v>43100</v>
          </cell>
        </row>
        <row r="1616">
          <cell r="C1616" t="str">
            <v>920503</v>
          </cell>
          <cell r="D1616" t="str">
            <v>Payroll Activi-Labor Only-Hr</v>
          </cell>
          <cell r="E1616">
            <v>115815.57</v>
          </cell>
          <cell r="F1616" t="str">
            <v>920</v>
          </cell>
          <cell r="G1616">
            <v>43100</v>
          </cell>
        </row>
        <row r="1617">
          <cell r="C1617" t="str">
            <v>920504</v>
          </cell>
          <cell r="D1617" t="str">
            <v>Personnel Activi-Lbr Only-Hr</v>
          </cell>
          <cell r="E1617">
            <v>142506.70000000001</v>
          </cell>
          <cell r="F1617" t="str">
            <v>920</v>
          </cell>
          <cell r="G1617">
            <v>43100</v>
          </cell>
        </row>
        <row r="1618">
          <cell r="C1618" t="str">
            <v>920505</v>
          </cell>
          <cell r="D1618" t="str">
            <v>Train Program Dev - Labor-Hr</v>
          </cell>
          <cell r="E1618">
            <v>63551.93</v>
          </cell>
          <cell r="F1618" t="str">
            <v>920</v>
          </cell>
          <cell r="G1618">
            <v>43100</v>
          </cell>
        </row>
        <row r="1619">
          <cell r="C1619" t="str">
            <v>920512</v>
          </cell>
          <cell r="D1619" t="str">
            <v>LABS CS Labor Allocs</v>
          </cell>
          <cell r="E1619">
            <v>1795983.01</v>
          </cell>
          <cell r="F1619" t="str">
            <v>920</v>
          </cell>
          <cell r="G1619">
            <v>43100</v>
          </cell>
        </row>
        <row r="1620">
          <cell r="C1620" t="str">
            <v>920601</v>
          </cell>
          <cell r="D1620" t="str">
            <v>Mgmt &amp; Admin-General Services</v>
          </cell>
          <cell r="E1620">
            <v>246391.9</v>
          </cell>
          <cell r="F1620" t="str">
            <v>920</v>
          </cell>
          <cell r="G1620">
            <v>43100</v>
          </cell>
        </row>
        <row r="1621">
          <cell r="C1621" t="str">
            <v>920612</v>
          </cell>
          <cell r="D1621" t="str">
            <v>LABS US BS Labor Allocs</v>
          </cell>
          <cell r="E1621">
            <v>2894.6</v>
          </cell>
          <cell r="F1621" t="str">
            <v>920</v>
          </cell>
          <cell r="G1621">
            <v>43100</v>
          </cell>
        </row>
        <row r="1622">
          <cell r="C1622" t="str">
            <v>920615</v>
          </cell>
          <cell r="D1622" t="str">
            <v>Purchasing Activities-Gen Serv</v>
          </cell>
          <cell r="E1622">
            <v>143472.44</v>
          </cell>
          <cell r="F1622" t="str">
            <v>920</v>
          </cell>
          <cell r="G1622">
            <v>43100</v>
          </cell>
        </row>
        <row r="1623">
          <cell r="C1623" t="str">
            <v>920666</v>
          </cell>
          <cell r="D1623" t="str">
            <v>Receive &amp; Deliver Company Mail</v>
          </cell>
          <cell r="E1623">
            <v>20323.689999999999</v>
          </cell>
          <cell r="F1623" t="str">
            <v>920</v>
          </cell>
          <cell r="G1623">
            <v>43100</v>
          </cell>
        </row>
        <row r="1624">
          <cell r="C1624" t="str">
            <v>920669</v>
          </cell>
          <cell r="D1624" t="str">
            <v>General Service Activities</v>
          </cell>
          <cell r="E1624">
            <v>46149.69</v>
          </cell>
          <cell r="F1624" t="str">
            <v>920</v>
          </cell>
          <cell r="G1624">
            <v>43100</v>
          </cell>
        </row>
        <row r="1625">
          <cell r="C1625" t="str">
            <v>920701</v>
          </cell>
          <cell r="D1625" t="str">
            <v>Mgmt &amp; Admin-Sal-Other Gen Off</v>
          </cell>
          <cell r="E1625">
            <v>572744.72</v>
          </cell>
          <cell r="F1625" t="str">
            <v>920</v>
          </cell>
          <cell r="G1625">
            <v>43100</v>
          </cell>
        </row>
        <row r="1626">
          <cell r="C1626" t="str">
            <v>920703</v>
          </cell>
          <cell r="D1626" t="str">
            <v>Reporting Activities - Gen Off</v>
          </cell>
          <cell r="E1626">
            <v>383256.83</v>
          </cell>
          <cell r="F1626" t="str">
            <v>920</v>
          </cell>
          <cell r="G1626">
            <v>43100</v>
          </cell>
        </row>
        <row r="1627">
          <cell r="C1627" t="str">
            <v>920715</v>
          </cell>
          <cell r="D1627" t="str">
            <v>LABS US CS Labor Allocs</v>
          </cell>
          <cell r="E1627">
            <v>14157.32</v>
          </cell>
          <cell r="F1627" t="str">
            <v>920</v>
          </cell>
          <cell r="G1627">
            <v>43100</v>
          </cell>
        </row>
        <row r="1628">
          <cell r="C1628" t="str">
            <v>920721</v>
          </cell>
          <cell r="D1628" t="str">
            <v>Load Research</v>
          </cell>
          <cell r="E1628">
            <v>85465.19</v>
          </cell>
          <cell r="F1628" t="str">
            <v>920</v>
          </cell>
          <cell r="G1628">
            <v>43100</v>
          </cell>
        </row>
        <row r="1629">
          <cell r="C1629" t="str">
            <v>920750</v>
          </cell>
          <cell r="D1629" t="str">
            <v>Mgmt &amp; Admin - Land Rights</v>
          </cell>
          <cell r="E1629">
            <v>129044.97</v>
          </cell>
          <cell r="F1629" t="str">
            <v>920</v>
          </cell>
          <cell r="G1629">
            <v>43100</v>
          </cell>
        </row>
        <row r="1630">
          <cell r="C1630" t="str">
            <v>920799</v>
          </cell>
          <cell r="D1630" t="str">
            <v>Transfer Acct for BU Errors</v>
          </cell>
          <cell r="E1630">
            <v>-1.62</v>
          </cell>
          <cell r="F1630" t="str">
            <v>920</v>
          </cell>
          <cell r="G1630">
            <v>43100</v>
          </cell>
        </row>
        <row r="1631">
          <cell r="C1631" t="str">
            <v>920812</v>
          </cell>
          <cell r="D1631" t="str">
            <v>CENTRAL Labor Allocs</v>
          </cell>
          <cell r="E1631">
            <v>158078.35</v>
          </cell>
          <cell r="F1631" t="str">
            <v>920</v>
          </cell>
          <cell r="G1631">
            <v>43100</v>
          </cell>
        </row>
        <row r="1632">
          <cell r="C1632" t="str">
            <v>920881</v>
          </cell>
          <cell r="D1632" t="str">
            <v>MO Renewable Energy Std Labor</v>
          </cell>
          <cell r="E1632">
            <v>127532.38</v>
          </cell>
          <cell r="F1632" t="str">
            <v>920</v>
          </cell>
          <cell r="G1632">
            <v>43100</v>
          </cell>
        </row>
        <row r="1633">
          <cell r="C1633" t="str">
            <v>920882</v>
          </cell>
          <cell r="D1633" t="str">
            <v>Administrative &amp; General Sal</v>
          </cell>
          <cell r="E1633">
            <v>82801.17</v>
          </cell>
          <cell r="F1633" t="str">
            <v>920</v>
          </cell>
          <cell r="G1633">
            <v>43100</v>
          </cell>
        </row>
        <row r="1634">
          <cell r="C1634" t="str">
            <v>920883</v>
          </cell>
          <cell r="D1634" t="str">
            <v>KS Renewable Energy Std Labor</v>
          </cell>
          <cell r="E1634">
            <v>3615.98</v>
          </cell>
          <cell r="F1634" t="str">
            <v>920</v>
          </cell>
          <cell r="G1634">
            <v>43100</v>
          </cell>
        </row>
        <row r="1635">
          <cell r="C1635" t="str">
            <v>920912</v>
          </cell>
          <cell r="D1635" t="str">
            <v>LIB Corp US CS Labor Allocs</v>
          </cell>
          <cell r="E1635">
            <v>2688.47</v>
          </cell>
          <cell r="F1635" t="str">
            <v>920</v>
          </cell>
          <cell r="G1635">
            <v>43100</v>
          </cell>
        </row>
        <row r="1636">
          <cell r="C1636" t="str">
            <v>921050</v>
          </cell>
          <cell r="D1636" t="str">
            <v>Ap Vendor Discount</v>
          </cell>
          <cell r="E1636">
            <v>-3727.48</v>
          </cell>
          <cell r="F1636" t="str">
            <v>921</v>
          </cell>
          <cell r="G1636">
            <v>43100</v>
          </cell>
        </row>
        <row r="1637">
          <cell r="C1637" t="str">
            <v>921102</v>
          </cell>
          <cell r="D1637" t="str">
            <v>Mgmt &amp; Admin-Exp-Executives</v>
          </cell>
          <cell r="E1637">
            <v>116159.53</v>
          </cell>
          <cell r="F1637" t="str">
            <v>921</v>
          </cell>
          <cell r="G1637">
            <v>43100</v>
          </cell>
        </row>
        <row r="1638">
          <cell r="C1638" t="str">
            <v>921103</v>
          </cell>
          <cell r="D1638" t="str">
            <v>SPP Administrative Expenses</v>
          </cell>
          <cell r="E1638">
            <v>4355.9799999999996</v>
          </cell>
          <cell r="F1638" t="str">
            <v>921</v>
          </cell>
          <cell r="G1638">
            <v>43100</v>
          </cell>
        </row>
        <row r="1639">
          <cell r="C1639" t="str">
            <v>921104</v>
          </cell>
          <cell r="D1639" t="str">
            <v>United Way Expenses</v>
          </cell>
          <cell r="E1639">
            <v>-4576.07</v>
          </cell>
          <cell r="F1639" t="str">
            <v>921</v>
          </cell>
          <cell r="G1639">
            <v>43100</v>
          </cell>
        </row>
        <row r="1640">
          <cell r="C1640" t="str">
            <v>921105</v>
          </cell>
          <cell r="D1640" t="str">
            <v>Employee Engagement Program</v>
          </cell>
          <cell r="E1640">
            <v>648.27</v>
          </cell>
          <cell r="F1640" t="str">
            <v>921</v>
          </cell>
          <cell r="G1640">
            <v>43100</v>
          </cell>
        </row>
        <row r="1641">
          <cell r="C1641" t="str">
            <v>921111</v>
          </cell>
          <cell r="D1641" t="str">
            <v>M&amp;A Expenses - Util Planning</v>
          </cell>
          <cell r="E1641">
            <v>10898.45</v>
          </cell>
          <cell r="F1641" t="str">
            <v>921</v>
          </cell>
          <cell r="G1641">
            <v>43100</v>
          </cell>
        </row>
        <row r="1642">
          <cell r="C1642" t="str">
            <v>921112</v>
          </cell>
          <cell r="D1642" t="str">
            <v>LUC BS Other Allocs</v>
          </cell>
          <cell r="E1642">
            <v>86995.44</v>
          </cell>
          <cell r="F1642" t="str">
            <v>921</v>
          </cell>
          <cell r="G1642">
            <v>43100</v>
          </cell>
        </row>
        <row r="1643">
          <cell r="C1643" t="str">
            <v>921202</v>
          </cell>
          <cell r="D1643" t="str">
            <v>Mgmt &amp; Admin-Accounting</v>
          </cell>
          <cell r="E1643">
            <v>45863.15</v>
          </cell>
          <cell r="F1643" t="str">
            <v>921</v>
          </cell>
          <cell r="G1643">
            <v>43100</v>
          </cell>
        </row>
        <row r="1644">
          <cell r="C1644" t="str">
            <v>921211</v>
          </cell>
          <cell r="D1644" t="str">
            <v>Conv &amp; Seminar-Acct</v>
          </cell>
          <cell r="E1644">
            <v>14391.03</v>
          </cell>
          <cell r="F1644" t="str">
            <v>921</v>
          </cell>
          <cell r="G1644">
            <v>43100</v>
          </cell>
        </row>
        <row r="1645">
          <cell r="C1645" t="str">
            <v>921212</v>
          </cell>
          <cell r="D1645" t="str">
            <v>APUC CS Other Allocs</v>
          </cell>
          <cell r="E1645">
            <v>32459.25</v>
          </cell>
          <cell r="F1645" t="str">
            <v>921</v>
          </cell>
          <cell r="G1645">
            <v>43100</v>
          </cell>
        </row>
        <row r="1646">
          <cell r="C1646" t="str">
            <v>921225</v>
          </cell>
          <cell r="D1646" t="str">
            <v>Safety Expenses-Accounting</v>
          </cell>
          <cell r="E1646">
            <v>2348.5300000000002</v>
          </cell>
          <cell r="F1646" t="str">
            <v>921</v>
          </cell>
          <cell r="G1646">
            <v>43100</v>
          </cell>
        </row>
        <row r="1647">
          <cell r="C1647" t="str">
            <v>921246</v>
          </cell>
          <cell r="D1647" t="str">
            <v>Micro Software-Acct</v>
          </cell>
          <cell r="E1647">
            <v>79945.48</v>
          </cell>
          <cell r="F1647" t="str">
            <v>921</v>
          </cell>
          <cell r="G1647">
            <v>43100</v>
          </cell>
        </row>
        <row r="1648">
          <cell r="C1648" t="str">
            <v>921300</v>
          </cell>
          <cell r="D1648" t="str">
            <v>Pcb Oil &amp; Used Oil</v>
          </cell>
          <cell r="E1648">
            <v>1790.63</v>
          </cell>
          <cell r="F1648" t="str">
            <v>921</v>
          </cell>
          <cell r="G1648">
            <v>43100</v>
          </cell>
        </row>
        <row r="1649">
          <cell r="C1649" t="str">
            <v>921301</v>
          </cell>
          <cell r="D1649" t="str">
            <v>Mgmt &amp; Admin - Exp - Field Saf</v>
          </cell>
          <cell r="E1649">
            <v>165759.06</v>
          </cell>
          <cell r="F1649" t="str">
            <v>921</v>
          </cell>
          <cell r="G1649">
            <v>43100</v>
          </cell>
        </row>
        <row r="1650">
          <cell r="C1650" t="str">
            <v>921305</v>
          </cell>
          <cell r="D1650" t="str">
            <v>Required Certification Expense</v>
          </cell>
          <cell r="E1650">
            <v>811.43</v>
          </cell>
          <cell r="F1650" t="str">
            <v>921</v>
          </cell>
          <cell r="G1650">
            <v>43100</v>
          </cell>
        </row>
        <row r="1651">
          <cell r="C1651" t="str">
            <v>921306</v>
          </cell>
          <cell r="D1651" t="str">
            <v>Professional Membership &amp; Dues</v>
          </cell>
          <cell r="E1651">
            <v>3093.31</v>
          </cell>
          <cell r="F1651" t="str">
            <v>921</v>
          </cell>
          <cell r="G1651">
            <v>43100</v>
          </cell>
        </row>
        <row r="1652">
          <cell r="C1652" t="str">
            <v>921311</v>
          </cell>
          <cell r="D1652" t="str">
            <v>Conv &amp; Seminars - Envir&amp;Safety</v>
          </cell>
          <cell r="E1652">
            <v>1837.06</v>
          </cell>
          <cell r="F1652" t="str">
            <v>921</v>
          </cell>
          <cell r="G1652">
            <v>43100</v>
          </cell>
        </row>
        <row r="1653">
          <cell r="C1653" t="str">
            <v>921325</v>
          </cell>
          <cell r="D1653" t="str">
            <v>Misc Environmental Expenses</v>
          </cell>
          <cell r="E1653">
            <v>9412.15</v>
          </cell>
          <cell r="F1653" t="str">
            <v>921</v>
          </cell>
          <cell r="G1653">
            <v>43100</v>
          </cell>
        </row>
        <row r="1654">
          <cell r="C1654" t="str">
            <v>921402</v>
          </cell>
          <cell r="D1654" t="str">
            <v>Return Postage</v>
          </cell>
          <cell r="E1654">
            <v>23.32</v>
          </cell>
          <cell r="F1654" t="str">
            <v>921</v>
          </cell>
          <cell r="G1654">
            <v>43100</v>
          </cell>
        </row>
        <row r="1655">
          <cell r="C1655" t="str">
            <v>921403</v>
          </cell>
          <cell r="D1655" t="str">
            <v>Offsite Expenses</v>
          </cell>
          <cell r="E1655">
            <v>2417.77</v>
          </cell>
          <cell r="F1655" t="str">
            <v>921</v>
          </cell>
          <cell r="G1655">
            <v>43100</v>
          </cell>
        </row>
        <row r="1656">
          <cell r="C1656" t="str">
            <v>921411</v>
          </cell>
          <cell r="D1656" t="str">
            <v>Conv &amp; Seminar-Computer Serv</v>
          </cell>
          <cell r="E1656">
            <v>67734.62</v>
          </cell>
          <cell r="F1656" t="str">
            <v>921</v>
          </cell>
          <cell r="G1656">
            <v>43100</v>
          </cell>
        </row>
        <row r="1657">
          <cell r="C1657" t="str">
            <v>921412</v>
          </cell>
          <cell r="D1657" t="str">
            <v>LABS BS Other Allocs</v>
          </cell>
          <cell r="E1657">
            <v>473788.21</v>
          </cell>
          <cell r="F1657" t="str">
            <v>921</v>
          </cell>
          <cell r="G1657">
            <v>43100</v>
          </cell>
        </row>
        <row r="1658">
          <cell r="C1658" t="str">
            <v>921446</v>
          </cell>
          <cell r="D1658" t="str">
            <v>Micro Software-Info Serv</v>
          </cell>
          <cell r="E1658">
            <v>31303.08</v>
          </cell>
          <cell r="F1658" t="str">
            <v>921</v>
          </cell>
          <cell r="G1658">
            <v>43100</v>
          </cell>
        </row>
        <row r="1659">
          <cell r="C1659" t="str">
            <v>921449</v>
          </cell>
          <cell r="D1659" t="str">
            <v>Mgmt &amp; Admin Exp - Info Serv</v>
          </cell>
          <cell r="E1659">
            <v>10555.68</v>
          </cell>
          <cell r="F1659" t="str">
            <v>921</v>
          </cell>
          <cell r="G1659">
            <v>43100</v>
          </cell>
        </row>
        <row r="1660">
          <cell r="C1660" t="str">
            <v>921450</v>
          </cell>
          <cell r="D1660" t="str">
            <v>Personnel Exp - Info Services</v>
          </cell>
          <cell r="E1660">
            <v>2716.97</v>
          </cell>
          <cell r="F1660" t="str">
            <v>921</v>
          </cell>
          <cell r="G1660">
            <v>43100</v>
          </cell>
        </row>
        <row r="1661">
          <cell r="C1661" t="str">
            <v>921469</v>
          </cell>
          <cell r="D1661" t="str">
            <v>Hardware Purchases</v>
          </cell>
          <cell r="E1661">
            <v>28090.080000000002</v>
          </cell>
          <cell r="F1661" t="str">
            <v>921</v>
          </cell>
          <cell r="G1661">
            <v>43100</v>
          </cell>
        </row>
        <row r="1662">
          <cell r="C1662" t="str">
            <v>921470</v>
          </cell>
          <cell r="D1662" t="str">
            <v>Hardware Maintenance</v>
          </cell>
          <cell r="E1662">
            <v>168422.65</v>
          </cell>
          <cell r="F1662" t="str">
            <v>921</v>
          </cell>
          <cell r="G1662">
            <v>43100</v>
          </cell>
        </row>
        <row r="1663">
          <cell r="C1663" t="str">
            <v>921471</v>
          </cell>
          <cell r="D1663" t="str">
            <v>Software Purchases</v>
          </cell>
          <cell r="E1663">
            <v>36453.699999999997</v>
          </cell>
          <cell r="F1663" t="str">
            <v>921</v>
          </cell>
          <cell r="G1663">
            <v>43100</v>
          </cell>
        </row>
        <row r="1664">
          <cell r="C1664" t="str">
            <v>921473</v>
          </cell>
          <cell r="D1664" t="str">
            <v>Data Processing Supplies</v>
          </cell>
          <cell r="E1664">
            <v>5090.4399999999996</v>
          </cell>
          <cell r="F1664" t="str">
            <v>921</v>
          </cell>
          <cell r="G1664">
            <v>43100</v>
          </cell>
        </row>
        <row r="1665">
          <cell r="C1665" t="str">
            <v>921474</v>
          </cell>
          <cell r="D1665" t="str">
            <v>Software Maintenance</v>
          </cell>
          <cell r="E1665">
            <v>1209316.31</v>
          </cell>
          <cell r="F1665" t="str">
            <v>921</v>
          </cell>
          <cell r="G1665">
            <v>43100</v>
          </cell>
        </row>
        <row r="1666">
          <cell r="C1666" t="str">
            <v>921475</v>
          </cell>
          <cell r="D1666" t="str">
            <v>Telecommunications</v>
          </cell>
          <cell r="E1666">
            <v>20316.060000000001</v>
          </cell>
          <cell r="F1666" t="str">
            <v>921</v>
          </cell>
          <cell r="G1666">
            <v>43100</v>
          </cell>
        </row>
        <row r="1667">
          <cell r="C1667" t="str">
            <v>921484</v>
          </cell>
          <cell r="D1667" t="str">
            <v>Manuals</v>
          </cell>
          <cell r="E1667">
            <v>65.42</v>
          </cell>
          <cell r="F1667" t="str">
            <v>921</v>
          </cell>
          <cell r="G1667">
            <v>43100</v>
          </cell>
        </row>
        <row r="1668">
          <cell r="C1668" t="str">
            <v>921489</v>
          </cell>
          <cell r="D1668" t="str">
            <v>Supplies-Other</v>
          </cell>
          <cell r="E1668">
            <v>11966.35</v>
          </cell>
          <cell r="F1668" t="str">
            <v>921</v>
          </cell>
          <cell r="G1668">
            <v>43100</v>
          </cell>
        </row>
        <row r="1669">
          <cell r="C1669" t="str">
            <v>921502</v>
          </cell>
          <cell r="D1669" t="str">
            <v>Mgmt &amp; Administrative - Exp-Hr</v>
          </cell>
          <cell r="E1669">
            <v>56390.93</v>
          </cell>
          <cell r="F1669" t="str">
            <v>921</v>
          </cell>
          <cell r="G1669">
            <v>43100</v>
          </cell>
        </row>
        <row r="1670">
          <cell r="C1670" t="str">
            <v>921506</v>
          </cell>
          <cell r="D1670" t="str">
            <v>Train Program Devel-No Lab-Hr</v>
          </cell>
          <cell r="E1670">
            <v>474.24</v>
          </cell>
          <cell r="F1670" t="str">
            <v>921</v>
          </cell>
          <cell r="G1670">
            <v>43100</v>
          </cell>
        </row>
        <row r="1671">
          <cell r="C1671" t="str">
            <v>921511</v>
          </cell>
          <cell r="D1671" t="str">
            <v>Conv &amp; Seminar-No Labor</v>
          </cell>
          <cell r="E1671">
            <v>633.30999999999995</v>
          </cell>
          <cell r="F1671" t="str">
            <v>921</v>
          </cell>
          <cell r="G1671">
            <v>43100</v>
          </cell>
        </row>
        <row r="1672">
          <cell r="C1672" t="str">
            <v>921512</v>
          </cell>
          <cell r="D1672" t="str">
            <v>LABS CS Other Allocs</v>
          </cell>
          <cell r="E1672">
            <v>606730.66</v>
          </cell>
          <cell r="F1672" t="str">
            <v>921</v>
          </cell>
          <cell r="G1672">
            <v>43100</v>
          </cell>
        </row>
        <row r="1673">
          <cell r="C1673" t="str">
            <v>921516</v>
          </cell>
          <cell r="D1673" t="str">
            <v>Recruiting - No Labor-Hr</v>
          </cell>
          <cell r="E1673">
            <v>6515.25</v>
          </cell>
          <cell r="F1673" t="str">
            <v>921</v>
          </cell>
          <cell r="G1673">
            <v>43100</v>
          </cell>
        </row>
        <row r="1674">
          <cell r="C1674" t="str">
            <v>921602</v>
          </cell>
          <cell r="D1674" t="str">
            <v>Mgmt &amp; Admin-Exp</v>
          </cell>
          <cell r="E1674">
            <v>36486.92</v>
          </cell>
          <cell r="F1674" t="str">
            <v>921</v>
          </cell>
          <cell r="G1674">
            <v>43100</v>
          </cell>
        </row>
        <row r="1675">
          <cell r="C1675" t="str">
            <v>921603</v>
          </cell>
          <cell r="D1675" t="str">
            <v>General Office Matrls &amp; Sup</v>
          </cell>
          <cell r="E1675">
            <v>3444.66</v>
          </cell>
          <cell r="F1675" t="str">
            <v>921</v>
          </cell>
          <cell r="G1675">
            <v>43100</v>
          </cell>
        </row>
        <row r="1676">
          <cell r="C1676" t="str">
            <v>921611</v>
          </cell>
          <cell r="D1676" t="str">
            <v>Conv &amp; Seminar-Gen Office</v>
          </cell>
          <cell r="E1676">
            <v>1138.9100000000001</v>
          </cell>
          <cell r="F1676" t="str">
            <v>921</v>
          </cell>
          <cell r="G1676">
            <v>43100</v>
          </cell>
        </row>
        <row r="1677">
          <cell r="C1677" t="str">
            <v>921612</v>
          </cell>
          <cell r="D1677" t="str">
            <v>LABS US BS Other Allocs</v>
          </cell>
          <cell r="E1677">
            <v>824.91</v>
          </cell>
          <cell r="F1677" t="str">
            <v>921</v>
          </cell>
          <cell r="G1677">
            <v>43100</v>
          </cell>
        </row>
        <row r="1678">
          <cell r="C1678" t="str">
            <v>921620</v>
          </cell>
          <cell r="D1678" t="str">
            <v>Record Retention - Other</v>
          </cell>
          <cell r="E1678">
            <v>3871.42</v>
          </cell>
          <cell r="F1678" t="str">
            <v>921</v>
          </cell>
          <cell r="G1678">
            <v>43100</v>
          </cell>
        </row>
        <row r="1679">
          <cell r="C1679" t="str">
            <v>921625</v>
          </cell>
          <cell r="D1679" t="str">
            <v>Safety Exp-Bldg Serv</v>
          </cell>
          <cell r="E1679">
            <v>322.67</v>
          </cell>
          <cell r="F1679" t="str">
            <v>921</v>
          </cell>
          <cell r="G1679">
            <v>43100</v>
          </cell>
        </row>
        <row r="1680">
          <cell r="C1680" t="str">
            <v>921639</v>
          </cell>
          <cell r="D1680" t="str">
            <v>Janitorial Service - Expenses</v>
          </cell>
          <cell r="E1680">
            <v>85696.74</v>
          </cell>
          <cell r="F1680" t="str">
            <v>921</v>
          </cell>
          <cell r="G1680">
            <v>43100</v>
          </cell>
        </row>
        <row r="1681">
          <cell r="C1681" t="str">
            <v>921648</v>
          </cell>
          <cell r="D1681" t="str">
            <v>Utilities</v>
          </cell>
          <cell r="E1681">
            <v>12092.38</v>
          </cell>
          <cell r="F1681" t="str">
            <v>921</v>
          </cell>
          <cell r="G1681">
            <v>43100</v>
          </cell>
        </row>
        <row r="1682">
          <cell r="C1682" t="str">
            <v>921654</v>
          </cell>
          <cell r="D1682" t="str">
            <v>Printing Expenses</v>
          </cell>
          <cell r="E1682">
            <v>21448.58</v>
          </cell>
          <cell r="F1682" t="str">
            <v>921</v>
          </cell>
          <cell r="G1682">
            <v>43100</v>
          </cell>
        </row>
        <row r="1683">
          <cell r="C1683" t="str">
            <v>921667</v>
          </cell>
          <cell r="D1683" t="str">
            <v>Rec &amp; Del Company Mail - Exp</v>
          </cell>
          <cell r="E1683">
            <v>25201.599999999999</v>
          </cell>
          <cell r="F1683" t="str">
            <v>921</v>
          </cell>
          <cell r="G1683">
            <v>43100</v>
          </cell>
        </row>
        <row r="1684">
          <cell r="C1684" t="str">
            <v>921700</v>
          </cell>
          <cell r="D1684" t="str">
            <v>Pc Supplies Charged-Oth Areas</v>
          </cell>
          <cell r="E1684">
            <v>0</v>
          </cell>
          <cell r="F1684" t="str">
            <v>921</v>
          </cell>
          <cell r="G1684">
            <v>43100</v>
          </cell>
        </row>
        <row r="1685">
          <cell r="C1685" t="str">
            <v>921702</v>
          </cell>
          <cell r="D1685" t="str">
            <v>Mgmt &amp; Admin - Expenses</v>
          </cell>
          <cell r="E1685">
            <v>130215.57</v>
          </cell>
          <cell r="F1685" t="str">
            <v>921</v>
          </cell>
          <cell r="G1685">
            <v>43100</v>
          </cell>
        </row>
        <row r="1686">
          <cell r="C1686" t="str">
            <v>921703</v>
          </cell>
          <cell r="D1686" t="str">
            <v>Other General Office</v>
          </cell>
          <cell r="E1686">
            <v>184.93</v>
          </cell>
          <cell r="F1686" t="str">
            <v>921</v>
          </cell>
          <cell r="G1686">
            <v>43100</v>
          </cell>
        </row>
        <row r="1687">
          <cell r="C1687" t="str">
            <v>921711</v>
          </cell>
          <cell r="D1687" t="str">
            <v>Conv &amp; Seminar-Fras</v>
          </cell>
          <cell r="E1687">
            <v>11594.02</v>
          </cell>
          <cell r="F1687" t="str">
            <v>921</v>
          </cell>
          <cell r="G1687">
            <v>43100</v>
          </cell>
        </row>
        <row r="1688">
          <cell r="C1688" t="str">
            <v>921712</v>
          </cell>
          <cell r="D1688" t="str">
            <v>Education Expense</v>
          </cell>
          <cell r="E1688">
            <v>1878.38</v>
          </cell>
          <cell r="F1688" t="str">
            <v>921</v>
          </cell>
          <cell r="G1688">
            <v>43100</v>
          </cell>
        </row>
        <row r="1689">
          <cell r="C1689" t="str">
            <v>921715</v>
          </cell>
          <cell r="D1689" t="str">
            <v>LABS US CS Other Allocs</v>
          </cell>
          <cell r="E1689">
            <v>565.79999999999995</v>
          </cell>
          <cell r="F1689" t="str">
            <v>921</v>
          </cell>
          <cell r="G1689">
            <v>43100</v>
          </cell>
        </row>
        <row r="1690">
          <cell r="C1690" t="str">
            <v>921717</v>
          </cell>
          <cell r="D1690" t="str">
            <v>Employee Clothing</v>
          </cell>
          <cell r="E1690">
            <v>-367.83</v>
          </cell>
          <cell r="F1690" t="str">
            <v>921</v>
          </cell>
          <cell r="G1690">
            <v>43100</v>
          </cell>
        </row>
        <row r="1691">
          <cell r="C1691" t="str">
            <v>921720</v>
          </cell>
          <cell r="D1691" t="str">
            <v>Fuel &amp; PP Forecasting Exp</v>
          </cell>
          <cell r="E1691">
            <v>5991.56</v>
          </cell>
          <cell r="F1691" t="str">
            <v>921</v>
          </cell>
          <cell r="G1691">
            <v>43100</v>
          </cell>
        </row>
        <row r="1692">
          <cell r="C1692" t="str">
            <v>921723</v>
          </cell>
          <cell r="D1692" t="str">
            <v>Forecasting - Other Expenses</v>
          </cell>
          <cell r="E1692">
            <v>5690.87</v>
          </cell>
          <cell r="F1692" t="str">
            <v>921</v>
          </cell>
          <cell r="G1692">
            <v>43100</v>
          </cell>
        </row>
        <row r="1693">
          <cell r="C1693" t="str">
            <v>921750</v>
          </cell>
          <cell r="D1693" t="str">
            <v>Mgmt &amp; Admin - Exp Land Rights</v>
          </cell>
          <cell r="E1693">
            <v>19963.759999999998</v>
          </cell>
          <cell r="F1693" t="str">
            <v>921</v>
          </cell>
          <cell r="G1693">
            <v>43100</v>
          </cell>
        </row>
        <row r="1694">
          <cell r="C1694" t="str">
            <v>921775</v>
          </cell>
          <cell r="D1694" t="str">
            <v>General Services Supplies</v>
          </cell>
          <cell r="E1694">
            <v>16262.73</v>
          </cell>
          <cell r="F1694" t="str">
            <v>921</v>
          </cell>
          <cell r="G1694">
            <v>43100</v>
          </cell>
        </row>
        <row r="1695">
          <cell r="C1695" t="str">
            <v>921776</v>
          </cell>
          <cell r="D1695" t="str">
            <v>Microcomputer Supplies</v>
          </cell>
          <cell r="E1695">
            <v>1943.21</v>
          </cell>
          <cell r="F1695" t="str">
            <v>921</v>
          </cell>
          <cell r="G1695">
            <v>43100</v>
          </cell>
        </row>
        <row r="1696">
          <cell r="C1696" t="str">
            <v>921812</v>
          </cell>
          <cell r="D1696" t="str">
            <v>CENTRAL Other Allocs</v>
          </cell>
          <cell r="E1696">
            <v>8409.9</v>
          </cell>
          <cell r="F1696" t="str">
            <v>921</v>
          </cell>
          <cell r="G1696">
            <v>43100</v>
          </cell>
        </row>
        <row r="1697">
          <cell r="C1697" t="str">
            <v>921881</v>
          </cell>
          <cell r="D1697" t="str">
            <v>Renewable Energy Std Veh Exp</v>
          </cell>
          <cell r="E1697">
            <v>25002.98</v>
          </cell>
          <cell r="F1697" t="str">
            <v>921</v>
          </cell>
          <cell r="G1697">
            <v>43100</v>
          </cell>
        </row>
        <row r="1698">
          <cell r="C1698" t="str">
            <v>921885</v>
          </cell>
          <cell r="D1698" t="str">
            <v>A&amp;G Expenses Iatan</v>
          </cell>
          <cell r="E1698">
            <v>944271.7</v>
          </cell>
          <cell r="F1698" t="str">
            <v>921</v>
          </cell>
          <cell r="G1698">
            <v>43100</v>
          </cell>
        </row>
        <row r="1699">
          <cell r="C1699" t="str">
            <v>921886</v>
          </cell>
          <cell r="D1699" t="str">
            <v>Home Off Support Travel &amp; Misc</v>
          </cell>
          <cell r="E1699">
            <v>11.65</v>
          </cell>
          <cell r="F1699" t="str">
            <v>921</v>
          </cell>
          <cell r="G1699">
            <v>43100</v>
          </cell>
        </row>
        <row r="1700">
          <cell r="C1700" t="str">
            <v>921912</v>
          </cell>
          <cell r="D1700" t="str">
            <v>LIB Corp US CS Other Allocs</v>
          </cell>
          <cell r="E1700">
            <v>3858.59</v>
          </cell>
          <cell r="F1700" t="str">
            <v>921</v>
          </cell>
          <cell r="G1700">
            <v>43100</v>
          </cell>
        </row>
        <row r="1701">
          <cell r="C1701" t="str">
            <v>922000</v>
          </cell>
          <cell r="D1701" t="str">
            <v>Admin Exp Transf - Credit</v>
          </cell>
          <cell r="E1701">
            <v>-891207.23</v>
          </cell>
          <cell r="F1701" t="str">
            <v>922</v>
          </cell>
          <cell r="G1701">
            <v>43100</v>
          </cell>
        </row>
        <row r="1702">
          <cell r="C1702" t="str">
            <v>922099</v>
          </cell>
          <cell r="D1702" t="str">
            <v>LABS US BS Reg Alloc Capitaliz</v>
          </cell>
          <cell r="E1702">
            <v>-106273.63</v>
          </cell>
          <cell r="F1702" t="str">
            <v>922</v>
          </cell>
          <cell r="G1702">
            <v>43100</v>
          </cell>
        </row>
        <row r="1703">
          <cell r="C1703" t="str">
            <v>922101</v>
          </cell>
          <cell r="D1703" t="str">
            <v>Transfer charges- Subsidiaries</v>
          </cell>
          <cell r="E1703">
            <v>-1381766.8</v>
          </cell>
          <cell r="F1703" t="str">
            <v>922</v>
          </cell>
          <cell r="G1703">
            <v>43100</v>
          </cell>
        </row>
        <row r="1704">
          <cell r="C1704" t="str">
            <v>922185</v>
          </cell>
          <cell r="D1704" t="str">
            <v>Transfer Charges - WGI</v>
          </cell>
          <cell r="E1704">
            <v>-301912.40000000002</v>
          </cell>
          <cell r="F1704" t="str">
            <v>922</v>
          </cell>
          <cell r="G1704">
            <v>43100</v>
          </cell>
        </row>
        <row r="1705">
          <cell r="C1705" t="str">
            <v>922199</v>
          </cell>
          <cell r="D1705" t="str">
            <v>LUC CAN BS Alloc Capitalized</v>
          </cell>
          <cell r="E1705">
            <v>-725528.72</v>
          </cell>
          <cell r="F1705" t="str">
            <v>922</v>
          </cell>
          <cell r="G1705">
            <v>43100</v>
          </cell>
        </row>
        <row r="1706">
          <cell r="C1706" t="str">
            <v>922299</v>
          </cell>
          <cell r="D1706" t="str">
            <v>APUC Corp CS Alloc Capitalized</v>
          </cell>
          <cell r="E1706">
            <v>-844397.72</v>
          </cell>
          <cell r="F1706" t="str">
            <v>922</v>
          </cell>
          <cell r="G1706">
            <v>43100</v>
          </cell>
        </row>
        <row r="1707">
          <cell r="C1707" t="str">
            <v>922499</v>
          </cell>
          <cell r="D1707" t="str">
            <v>LABS BS Capitalized</v>
          </cell>
          <cell r="E1707">
            <v>-282420.15000000002</v>
          </cell>
          <cell r="F1707" t="str">
            <v>922</v>
          </cell>
          <cell r="G1707">
            <v>43100</v>
          </cell>
        </row>
        <row r="1708">
          <cell r="C1708" t="str">
            <v>922500</v>
          </cell>
          <cell r="D1708" t="str">
            <v>Non-Prod Indirect Work - ELabs</v>
          </cell>
          <cell r="E1708">
            <v>5797.52</v>
          </cell>
          <cell r="F1708" t="str">
            <v>922</v>
          </cell>
          <cell r="G1708">
            <v>43100</v>
          </cell>
        </row>
        <row r="1709">
          <cell r="C1709" t="str">
            <v>922501</v>
          </cell>
          <cell r="D1709" t="str">
            <v>Services for APUC</v>
          </cell>
          <cell r="E1709">
            <v>0</v>
          </cell>
          <cell r="F1709" t="str">
            <v>922</v>
          </cell>
          <cell r="G1709">
            <v>43100</v>
          </cell>
        </row>
        <row r="1710">
          <cell r="C1710" t="str">
            <v>922502</v>
          </cell>
          <cell r="D1710" t="str">
            <v>Services for LUC</v>
          </cell>
          <cell r="E1710">
            <v>0</v>
          </cell>
          <cell r="F1710" t="str">
            <v>922</v>
          </cell>
          <cell r="G1710">
            <v>43100</v>
          </cell>
        </row>
        <row r="1711">
          <cell r="C1711" t="str">
            <v>922503</v>
          </cell>
          <cell r="D1711" t="str">
            <v>Services for Labs Canada</v>
          </cell>
          <cell r="E1711">
            <v>1057.03</v>
          </cell>
          <cell r="F1711" t="str">
            <v>922</v>
          </cell>
          <cell r="G1711">
            <v>43100</v>
          </cell>
        </row>
        <row r="1712">
          <cell r="C1712" t="str">
            <v>922504</v>
          </cell>
          <cell r="D1712" t="str">
            <v>Services for LUSC 8880</v>
          </cell>
          <cell r="E1712">
            <v>0</v>
          </cell>
          <cell r="F1712" t="str">
            <v>922</v>
          </cell>
          <cell r="G1712">
            <v>43100</v>
          </cell>
        </row>
        <row r="1713">
          <cell r="C1713" t="str">
            <v>922505</v>
          </cell>
          <cell r="D1713" t="str">
            <v>Services for E-Labs (US) 8885</v>
          </cell>
          <cell r="E1713">
            <v>0</v>
          </cell>
          <cell r="F1713" t="str">
            <v>922</v>
          </cell>
          <cell r="G1713">
            <v>43100</v>
          </cell>
        </row>
        <row r="1714">
          <cell r="C1714" t="str">
            <v>922506</v>
          </cell>
          <cell r="D1714" t="str">
            <v>Services for Labs (Labs US) GP</v>
          </cell>
          <cell r="E1714">
            <v>0</v>
          </cell>
          <cell r="F1714" t="str">
            <v>922</v>
          </cell>
          <cell r="G1714">
            <v>43100</v>
          </cell>
        </row>
        <row r="1715">
          <cell r="C1715" t="str">
            <v>922507</v>
          </cell>
          <cell r="D1715" t="str">
            <v>Services for Liberty Corp US</v>
          </cell>
          <cell r="E1715">
            <v>0</v>
          </cell>
          <cell r="F1715" t="str">
            <v>922</v>
          </cell>
          <cell r="G1715">
            <v>43100</v>
          </cell>
        </row>
        <row r="1716">
          <cell r="C1716" t="str">
            <v>922508</v>
          </cell>
          <cell r="D1716" t="str">
            <v>Services for APCO</v>
          </cell>
          <cell r="E1716">
            <v>4414.51</v>
          </cell>
          <cell r="F1716" t="str">
            <v>922</v>
          </cell>
          <cell r="G1716">
            <v>43100</v>
          </cell>
        </row>
        <row r="1717">
          <cell r="C1717" t="str">
            <v>922510</v>
          </cell>
          <cell r="D1717" t="str">
            <v>Services for Sanger Power 5519</v>
          </cell>
          <cell r="E1717">
            <v>35.07</v>
          </cell>
          <cell r="F1717" t="str">
            <v>922</v>
          </cell>
          <cell r="G1717">
            <v>43100</v>
          </cell>
        </row>
        <row r="1718">
          <cell r="C1718" t="str">
            <v>922511</v>
          </cell>
          <cell r="D1718" t="str">
            <v>Services for Deerfield</v>
          </cell>
          <cell r="E1718">
            <v>0</v>
          </cell>
          <cell r="F1718" t="str">
            <v>922</v>
          </cell>
          <cell r="G1718">
            <v>43100</v>
          </cell>
        </row>
        <row r="1719">
          <cell r="C1719" t="str">
            <v>922512</v>
          </cell>
          <cell r="D1719" t="str">
            <v>Services for O'Dell</v>
          </cell>
          <cell r="E1719">
            <v>0</v>
          </cell>
          <cell r="F1719" t="str">
            <v>922</v>
          </cell>
          <cell r="G1719">
            <v>43100</v>
          </cell>
        </row>
        <row r="1720">
          <cell r="C1720" t="str">
            <v>922513</v>
          </cell>
          <cell r="D1720" t="str">
            <v>Services for Windsor Locks</v>
          </cell>
          <cell r="E1720">
            <v>0</v>
          </cell>
          <cell r="F1720" t="str">
            <v>922</v>
          </cell>
          <cell r="G1720">
            <v>43100</v>
          </cell>
        </row>
        <row r="1721">
          <cell r="C1721" t="str">
            <v>922514</v>
          </cell>
          <cell r="D1721" t="str">
            <v>Services for Shady Oaks</v>
          </cell>
          <cell r="E1721">
            <v>0</v>
          </cell>
          <cell r="F1721" t="str">
            <v>922</v>
          </cell>
          <cell r="G1721">
            <v>43100</v>
          </cell>
        </row>
        <row r="1722">
          <cell r="C1722" t="str">
            <v>922515</v>
          </cell>
          <cell r="D1722" t="str">
            <v>Services for St. Leon</v>
          </cell>
          <cell r="E1722">
            <v>0</v>
          </cell>
          <cell r="F1722" t="str">
            <v>922</v>
          </cell>
          <cell r="G1722">
            <v>43100</v>
          </cell>
        </row>
        <row r="1723">
          <cell r="C1723" t="str">
            <v>922516</v>
          </cell>
          <cell r="D1723" t="str">
            <v>Services for Minonk</v>
          </cell>
          <cell r="E1723">
            <v>0</v>
          </cell>
          <cell r="F1723" t="str">
            <v>922</v>
          </cell>
          <cell r="G1723">
            <v>43100</v>
          </cell>
        </row>
        <row r="1724">
          <cell r="C1724" t="str">
            <v>922517</v>
          </cell>
          <cell r="D1724" t="str">
            <v>Services for Senate</v>
          </cell>
          <cell r="E1724">
            <v>144.24</v>
          </cell>
          <cell r="F1724" t="str">
            <v>922</v>
          </cell>
          <cell r="G1724">
            <v>43100</v>
          </cell>
        </row>
        <row r="1725">
          <cell r="C1725" t="str">
            <v>922599</v>
          </cell>
          <cell r="D1725" t="str">
            <v>LABS CAN CS Allocs Capitalized</v>
          </cell>
          <cell r="E1725">
            <v>-1103415.29</v>
          </cell>
          <cell r="F1725" t="str">
            <v>922</v>
          </cell>
          <cell r="G1725">
            <v>43100</v>
          </cell>
        </row>
        <row r="1726">
          <cell r="C1726" t="str">
            <v>922600</v>
          </cell>
          <cell r="D1726" t="str">
            <v>Services for East 8882</v>
          </cell>
          <cell r="E1726">
            <v>0</v>
          </cell>
          <cell r="F1726" t="str">
            <v>922</v>
          </cell>
          <cell r="G1726">
            <v>43100</v>
          </cell>
        </row>
        <row r="1727">
          <cell r="C1727" t="str">
            <v>922601</v>
          </cell>
          <cell r="D1727" t="str">
            <v>Services for NH 8810</v>
          </cell>
          <cell r="E1727">
            <v>0</v>
          </cell>
          <cell r="F1727" t="str">
            <v>922</v>
          </cell>
          <cell r="G1727">
            <v>43100</v>
          </cell>
        </row>
        <row r="1728">
          <cell r="C1728" t="str">
            <v>922602</v>
          </cell>
          <cell r="D1728" t="str">
            <v>Services for Granite St 8830</v>
          </cell>
          <cell r="E1728">
            <v>0</v>
          </cell>
          <cell r="F1728" t="str">
            <v>922</v>
          </cell>
          <cell r="G1728">
            <v>43100</v>
          </cell>
        </row>
        <row r="1729">
          <cell r="C1729" t="str">
            <v>922603</v>
          </cell>
          <cell r="D1729" t="str">
            <v>Services for Energy North 8840</v>
          </cell>
          <cell r="E1729">
            <v>0</v>
          </cell>
          <cell r="F1729" t="str">
            <v>922</v>
          </cell>
          <cell r="G1729">
            <v>43100</v>
          </cell>
        </row>
        <row r="1730">
          <cell r="C1730" t="str">
            <v>922604</v>
          </cell>
          <cell r="D1730" t="str">
            <v>Services for GA/Peach St 8862</v>
          </cell>
          <cell r="E1730">
            <v>0</v>
          </cell>
          <cell r="F1730" t="str">
            <v>922</v>
          </cell>
          <cell r="G1730">
            <v>43100</v>
          </cell>
        </row>
        <row r="1731">
          <cell r="C1731" t="str">
            <v>922605</v>
          </cell>
          <cell r="D1731" t="str">
            <v>Services for N Eng/Mass 8866</v>
          </cell>
          <cell r="E1731">
            <v>0</v>
          </cell>
          <cell r="F1731" t="str">
            <v>922</v>
          </cell>
          <cell r="G1731">
            <v>43100</v>
          </cell>
        </row>
        <row r="1732">
          <cell r="C1732" t="str">
            <v>922699</v>
          </cell>
          <cell r="D1732" t="str">
            <v>LABS US BS Capitalized</v>
          </cell>
          <cell r="E1732">
            <v>-606689.57999999996</v>
          </cell>
          <cell r="F1732" t="str">
            <v>922</v>
          </cell>
          <cell r="G1732">
            <v>43100</v>
          </cell>
        </row>
        <row r="1733">
          <cell r="C1733" t="str">
            <v>922700</v>
          </cell>
          <cell r="D1733" t="str">
            <v>Services for Central 8883</v>
          </cell>
          <cell r="E1733">
            <v>60406.11</v>
          </cell>
          <cell r="F1733" t="str">
            <v>922</v>
          </cell>
          <cell r="G1733">
            <v>43100</v>
          </cell>
        </row>
        <row r="1734">
          <cell r="C1734" t="str">
            <v>922701</v>
          </cell>
          <cell r="D1734" t="str">
            <v>Services for Empire Consol</v>
          </cell>
          <cell r="E1734">
            <v>0</v>
          </cell>
          <cell r="F1734" t="str">
            <v>922</v>
          </cell>
          <cell r="G1734">
            <v>43100</v>
          </cell>
        </row>
        <row r="1735">
          <cell r="C1735" t="str">
            <v>922702</v>
          </cell>
          <cell r="D1735" t="str">
            <v>Services for Empire Elec 8905</v>
          </cell>
          <cell r="E1735">
            <v>0</v>
          </cell>
          <cell r="F1735" t="str">
            <v>922</v>
          </cell>
          <cell r="G1735">
            <v>43100</v>
          </cell>
        </row>
        <row r="1736">
          <cell r="C1736" t="str">
            <v>922703</v>
          </cell>
          <cell r="D1736" t="str">
            <v>Services for Empire Gas 8910</v>
          </cell>
          <cell r="E1736">
            <v>0</v>
          </cell>
          <cell r="F1736" t="str">
            <v>922</v>
          </cell>
          <cell r="G1736">
            <v>43100</v>
          </cell>
        </row>
        <row r="1737">
          <cell r="C1737" t="str">
            <v>922704</v>
          </cell>
          <cell r="D1737" t="str">
            <v>Services for Empire Fiber 8915</v>
          </cell>
          <cell r="E1737">
            <v>0</v>
          </cell>
          <cell r="F1737" t="str">
            <v>922</v>
          </cell>
          <cell r="G1737">
            <v>43100</v>
          </cell>
        </row>
        <row r="1738">
          <cell r="C1738" t="str">
            <v>922705</v>
          </cell>
          <cell r="D1738" t="str">
            <v>Services for Pine Bluff 8606</v>
          </cell>
          <cell r="E1738">
            <v>0</v>
          </cell>
          <cell r="F1738" t="str">
            <v>922</v>
          </cell>
          <cell r="G1738">
            <v>43100</v>
          </cell>
        </row>
        <row r="1739">
          <cell r="C1739" t="str">
            <v>922706</v>
          </cell>
          <cell r="D1739" t="str">
            <v>Services for WHall Water 8608</v>
          </cell>
          <cell r="E1739">
            <v>0</v>
          </cell>
          <cell r="F1739" t="str">
            <v>922</v>
          </cell>
          <cell r="G1739">
            <v>43100</v>
          </cell>
        </row>
        <row r="1740">
          <cell r="C1740" t="str">
            <v>922707</v>
          </cell>
          <cell r="D1740" t="str">
            <v>Services for WHall Sewer 8609</v>
          </cell>
          <cell r="E1740">
            <v>0</v>
          </cell>
          <cell r="F1740" t="str">
            <v>922</v>
          </cell>
          <cell r="G1740">
            <v>43100</v>
          </cell>
        </row>
        <row r="1741">
          <cell r="C1741" t="str">
            <v>922708</v>
          </cell>
          <cell r="D1741" t="str">
            <v>Services for Mid States 8850</v>
          </cell>
          <cell r="E1741">
            <v>697.89</v>
          </cell>
          <cell r="F1741" t="str">
            <v>922</v>
          </cell>
          <cell r="G1741">
            <v>43100</v>
          </cell>
        </row>
        <row r="1742">
          <cell r="C1742" t="str">
            <v>922709</v>
          </cell>
          <cell r="D1742" t="str">
            <v>Services for Mid States Water</v>
          </cell>
          <cell r="E1742">
            <v>4.6100000000000003</v>
          </cell>
          <cell r="F1742" t="str">
            <v>922</v>
          </cell>
          <cell r="G1742">
            <v>43100</v>
          </cell>
        </row>
        <row r="1743">
          <cell r="C1743" t="str">
            <v>922799</v>
          </cell>
          <cell r="D1743" t="str">
            <v>LABS US CS Capitalized</v>
          </cell>
          <cell r="E1743">
            <v>-15917.81</v>
          </cell>
          <cell r="F1743" t="str">
            <v>922</v>
          </cell>
          <cell r="G1743">
            <v>43100</v>
          </cell>
        </row>
        <row r="1744">
          <cell r="C1744" t="str">
            <v>922800</v>
          </cell>
          <cell r="D1744" t="str">
            <v>Services for West 8884</v>
          </cell>
          <cell r="E1744">
            <v>1092.8699999999999</v>
          </cell>
          <cell r="F1744" t="str">
            <v>922</v>
          </cell>
          <cell r="G1744">
            <v>43100</v>
          </cell>
        </row>
        <row r="1745">
          <cell r="C1745" t="str">
            <v>922801</v>
          </cell>
          <cell r="D1745" t="str">
            <v>Services for Liberty Wtr 8020</v>
          </cell>
          <cell r="E1745">
            <v>0</v>
          </cell>
          <cell r="F1745" t="str">
            <v>922</v>
          </cell>
          <cell r="G1745">
            <v>43100</v>
          </cell>
        </row>
        <row r="1746">
          <cell r="C1746" t="str">
            <v>922802</v>
          </cell>
          <cell r="D1746" t="str">
            <v>Services for Calpeco 8800</v>
          </cell>
          <cell r="E1746">
            <v>0</v>
          </cell>
          <cell r="F1746" t="str">
            <v>922</v>
          </cell>
          <cell r="G1746">
            <v>43100</v>
          </cell>
        </row>
        <row r="1747">
          <cell r="C1747" t="str">
            <v>922803</v>
          </cell>
          <cell r="D1747" t="str">
            <v>Services for Park Water 8623</v>
          </cell>
          <cell r="E1747">
            <v>0</v>
          </cell>
          <cell r="F1747" t="str">
            <v>922</v>
          </cell>
          <cell r="G1747">
            <v>43100</v>
          </cell>
        </row>
        <row r="1748">
          <cell r="C1748" t="str">
            <v>922899</v>
          </cell>
          <cell r="D1748" t="str">
            <v>Central Allocs Capitalized</v>
          </cell>
          <cell r="E1748">
            <v>-322636.36</v>
          </cell>
          <cell r="F1748" t="str">
            <v>922</v>
          </cell>
          <cell r="G1748">
            <v>43100</v>
          </cell>
        </row>
        <row r="1749">
          <cell r="C1749" t="str">
            <v>922900</v>
          </cell>
          <cell r="D1749" t="str">
            <v>Indirect Liberty Corp US</v>
          </cell>
          <cell r="E1749">
            <v>968.57</v>
          </cell>
          <cell r="F1749" t="str">
            <v>922</v>
          </cell>
          <cell r="G1749">
            <v>43100</v>
          </cell>
        </row>
        <row r="1750">
          <cell r="C1750" t="str">
            <v>922999</v>
          </cell>
          <cell r="D1750" t="str">
            <v>Liberty Corp US CS Capitalized</v>
          </cell>
          <cell r="E1750">
            <v>-85460.75</v>
          </cell>
          <cell r="F1750" t="str">
            <v>922</v>
          </cell>
          <cell r="G1750">
            <v>43100</v>
          </cell>
        </row>
        <row r="1751">
          <cell r="C1751" t="str">
            <v>923010</v>
          </cell>
          <cell r="D1751" t="str">
            <v>LABS US BS Reg Indir Allocs</v>
          </cell>
          <cell r="E1751">
            <v>382258.6</v>
          </cell>
          <cell r="F1751" t="str">
            <v>923</v>
          </cell>
          <cell r="G1751">
            <v>43100</v>
          </cell>
        </row>
        <row r="1752">
          <cell r="C1752" t="str">
            <v>923045</v>
          </cell>
          <cell r="D1752" t="str">
            <v>Outside Services</v>
          </cell>
          <cell r="E1752">
            <v>403890.69</v>
          </cell>
          <cell r="F1752" t="str">
            <v>923</v>
          </cell>
          <cell r="G1752">
            <v>43100</v>
          </cell>
        </row>
        <row r="1753">
          <cell r="C1753" t="str">
            <v>923046</v>
          </cell>
          <cell r="D1753" t="str">
            <v>Outside Services - EDG Only</v>
          </cell>
          <cell r="E1753">
            <v>280.17</v>
          </cell>
          <cell r="F1753" t="str">
            <v>923</v>
          </cell>
          <cell r="G1753">
            <v>43100</v>
          </cell>
        </row>
        <row r="1754">
          <cell r="C1754" t="str">
            <v>923047</v>
          </cell>
          <cell r="D1754" t="str">
            <v>Outside Services - EDE Only</v>
          </cell>
          <cell r="E1754">
            <v>442005.32</v>
          </cell>
          <cell r="F1754" t="str">
            <v>923</v>
          </cell>
          <cell r="G1754">
            <v>43100</v>
          </cell>
        </row>
        <row r="1755">
          <cell r="C1755" t="str">
            <v>923050</v>
          </cell>
          <cell r="D1755" t="str">
            <v>Management Fee</v>
          </cell>
          <cell r="E1755">
            <v>181744.79</v>
          </cell>
          <cell r="F1755" t="str">
            <v>923</v>
          </cell>
          <cell r="G1755">
            <v>43100</v>
          </cell>
        </row>
        <row r="1756">
          <cell r="C1756" t="str">
            <v>923051</v>
          </cell>
          <cell r="D1756" t="str">
            <v>O&amp;M Fee - NAES</v>
          </cell>
          <cell r="E1756">
            <v>58286.81</v>
          </cell>
          <cell r="F1756" t="str">
            <v>923</v>
          </cell>
          <cell r="G1756">
            <v>43100</v>
          </cell>
        </row>
        <row r="1757">
          <cell r="C1757" t="str">
            <v>923110</v>
          </cell>
          <cell r="D1757" t="str">
            <v>LUC BS Indirect Allocs</v>
          </cell>
          <cell r="E1757">
            <v>3100671.96</v>
          </cell>
          <cell r="F1757" t="str">
            <v>923</v>
          </cell>
          <cell r="G1757">
            <v>43100</v>
          </cell>
        </row>
        <row r="1758">
          <cell r="C1758" t="str">
            <v>923145</v>
          </cell>
          <cell r="D1758" t="str">
            <v>Outside Serv - Liab Claims</v>
          </cell>
          <cell r="E1758">
            <v>87071.18</v>
          </cell>
          <cell r="F1758" t="str">
            <v>923</v>
          </cell>
          <cell r="G1758">
            <v>43100</v>
          </cell>
        </row>
        <row r="1759">
          <cell r="C1759" t="str">
            <v>923182</v>
          </cell>
          <cell r="D1759" t="str">
            <v>Liab Claims - Denker Asbestos</v>
          </cell>
          <cell r="E1759">
            <v>15688.9</v>
          </cell>
          <cell r="F1759" t="str">
            <v>923</v>
          </cell>
          <cell r="G1759">
            <v>43100</v>
          </cell>
        </row>
        <row r="1760">
          <cell r="C1760" t="str">
            <v>923210</v>
          </cell>
          <cell r="D1760" t="str">
            <v>APUC CS Indirect Allocs</v>
          </cell>
          <cell r="E1760">
            <v>2323352.7799999998</v>
          </cell>
          <cell r="F1760" t="str">
            <v>923</v>
          </cell>
          <cell r="G1760">
            <v>43100</v>
          </cell>
        </row>
        <row r="1761">
          <cell r="C1761" t="str">
            <v>923509</v>
          </cell>
          <cell r="D1761" t="str">
            <v>Outside Services - Training</v>
          </cell>
          <cell r="E1761">
            <v>9058.1299999999992</v>
          </cell>
          <cell r="F1761" t="str">
            <v>923</v>
          </cell>
          <cell r="G1761">
            <v>43100</v>
          </cell>
        </row>
        <row r="1762">
          <cell r="C1762" t="str">
            <v>923510</v>
          </cell>
          <cell r="D1762" t="str">
            <v>LABS CAN CS Indirect Allocs</v>
          </cell>
          <cell r="E1762">
            <v>2789546.51</v>
          </cell>
          <cell r="F1762" t="str">
            <v>923</v>
          </cell>
          <cell r="G1762">
            <v>43100</v>
          </cell>
        </row>
        <row r="1763">
          <cell r="C1763" t="str">
            <v>923610</v>
          </cell>
          <cell r="D1763" t="str">
            <v>LABS US BS Indirect Allocs</v>
          </cell>
          <cell r="E1763">
            <v>2825559.2</v>
          </cell>
          <cell r="F1763" t="str">
            <v>923</v>
          </cell>
          <cell r="G1763">
            <v>43100</v>
          </cell>
        </row>
        <row r="1764">
          <cell r="C1764" t="str">
            <v>923710</v>
          </cell>
          <cell r="D1764" t="str">
            <v>LABS US CS Indirect Allocs</v>
          </cell>
          <cell r="E1764">
            <v>75124.41</v>
          </cell>
          <cell r="F1764" t="str">
            <v>923</v>
          </cell>
          <cell r="G1764">
            <v>43100</v>
          </cell>
        </row>
        <row r="1765">
          <cell r="C1765" t="str">
            <v>923810</v>
          </cell>
          <cell r="D1765" t="str">
            <v>CENTRAL Indirect Allocs</v>
          </cell>
          <cell r="E1765">
            <v>1556517.13</v>
          </cell>
          <cell r="F1765" t="str">
            <v>923</v>
          </cell>
          <cell r="G1765">
            <v>43100</v>
          </cell>
        </row>
        <row r="1766">
          <cell r="C1766" t="str">
            <v>923910</v>
          </cell>
          <cell r="D1766" t="str">
            <v>LIB Corp US CS Indirect Allocs</v>
          </cell>
          <cell r="E1766">
            <v>400650.81</v>
          </cell>
          <cell r="F1766" t="str">
            <v>923</v>
          </cell>
          <cell r="G1766">
            <v>43100</v>
          </cell>
        </row>
        <row r="1767">
          <cell r="C1767" t="str">
            <v>924000</v>
          </cell>
          <cell r="D1767" t="str">
            <v>Property Insurance</v>
          </cell>
          <cell r="E1767">
            <v>2929419.2</v>
          </cell>
          <cell r="F1767" t="str">
            <v>924</v>
          </cell>
          <cell r="G1767">
            <v>43100</v>
          </cell>
        </row>
        <row r="1768">
          <cell r="C1768" t="str">
            <v>924001</v>
          </cell>
          <cell r="D1768" t="str">
            <v>Aviation Insurance</v>
          </cell>
          <cell r="E1768">
            <v>512.88</v>
          </cell>
          <cell r="F1768" t="str">
            <v>924</v>
          </cell>
          <cell r="G1768">
            <v>43100</v>
          </cell>
        </row>
        <row r="1769">
          <cell r="C1769" t="str">
            <v>925000</v>
          </cell>
          <cell r="D1769" t="str">
            <v>Injuries &amp; Damages-Corp</v>
          </cell>
          <cell r="E1769">
            <v>1006948.58</v>
          </cell>
          <cell r="F1769" t="str">
            <v>925</v>
          </cell>
          <cell r="G1769">
            <v>43100</v>
          </cell>
        </row>
        <row r="1770">
          <cell r="C1770" t="str">
            <v>926000</v>
          </cell>
          <cell r="D1770" t="str">
            <v>Benefits Contra Account</v>
          </cell>
          <cell r="E1770">
            <v>-408275.94</v>
          </cell>
          <cell r="F1770" t="str">
            <v>926</v>
          </cell>
          <cell r="G1770">
            <v>43100</v>
          </cell>
        </row>
        <row r="1771">
          <cell r="C1771" t="str">
            <v>926145</v>
          </cell>
          <cell r="D1771" t="str">
            <v>Pension SERP Defined Benefit</v>
          </cell>
          <cell r="E1771">
            <v>1391227.18</v>
          </cell>
          <cell r="F1771" t="str">
            <v>926</v>
          </cell>
          <cell r="G1771">
            <v>43100</v>
          </cell>
        </row>
        <row r="1772">
          <cell r="C1772" t="str">
            <v>926146</v>
          </cell>
          <cell r="D1772" t="str">
            <v>FAS 87 SLCC Reimbursement</v>
          </cell>
          <cell r="E1772">
            <v>3265.77</v>
          </cell>
          <cell r="F1772" t="str">
            <v>926</v>
          </cell>
          <cell r="G1772">
            <v>43100</v>
          </cell>
        </row>
        <row r="1773">
          <cell r="C1773" t="str">
            <v>926147</v>
          </cell>
          <cell r="D1773" t="str">
            <v>FAS87 Reg Asset Amort Exp</v>
          </cell>
          <cell r="E1773">
            <v>1203932.25</v>
          </cell>
          <cell r="F1773" t="str">
            <v>926</v>
          </cell>
          <cell r="G1773">
            <v>43100</v>
          </cell>
        </row>
        <row r="1774">
          <cell r="C1774" t="str">
            <v>926148</v>
          </cell>
          <cell r="D1774" t="str">
            <v>FAS87 Pens - Elec/Gas (GAAP)</v>
          </cell>
          <cell r="E1774">
            <v>7485568.1699999999</v>
          </cell>
          <cell r="F1774" t="str">
            <v>926</v>
          </cell>
          <cell r="G1774">
            <v>43100</v>
          </cell>
        </row>
        <row r="1775">
          <cell r="C1775" t="str">
            <v>926149</v>
          </cell>
          <cell r="D1775" t="str">
            <v>FAS87 Pens - Reg Asset (5yr)</v>
          </cell>
          <cell r="E1775">
            <v>594495.15</v>
          </cell>
          <cell r="F1775" t="str">
            <v>926</v>
          </cell>
          <cell r="G1775">
            <v>43100</v>
          </cell>
        </row>
        <row r="1776">
          <cell r="C1776" t="str">
            <v>926197</v>
          </cell>
          <cell r="D1776" t="str">
            <v>Pensions - Iatan</v>
          </cell>
          <cell r="E1776">
            <v>1169189.3500000001</v>
          </cell>
          <cell r="F1776" t="str">
            <v>926</v>
          </cell>
          <cell r="G1776">
            <v>43100</v>
          </cell>
        </row>
        <row r="1777">
          <cell r="C1777" t="str">
            <v>926201</v>
          </cell>
          <cell r="D1777" t="str">
            <v>Dental Plan</v>
          </cell>
          <cell r="E1777">
            <v>140322.96</v>
          </cell>
          <cell r="F1777" t="str">
            <v>926</v>
          </cell>
          <cell r="G1777">
            <v>43100</v>
          </cell>
        </row>
        <row r="1778">
          <cell r="C1778" t="str">
            <v>926202</v>
          </cell>
          <cell r="D1778" t="str">
            <v>Vision Plan</v>
          </cell>
          <cell r="E1778">
            <v>44414.64</v>
          </cell>
          <cell r="F1778" t="str">
            <v>926</v>
          </cell>
          <cell r="G1778">
            <v>43100</v>
          </cell>
        </row>
        <row r="1779">
          <cell r="C1779" t="str">
            <v>926212</v>
          </cell>
          <cell r="D1779" t="str">
            <v>Severence Benefits</v>
          </cell>
          <cell r="E1779">
            <v>0</v>
          </cell>
          <cell r="F1779" t="str">
            <v>926</v>
          </cell>
          <cell r="G1779">
            <v>43100</v>
          </cell>
        </row>
        <row r="1780">
          <cell r="C1780" t="str">
            <v>926214</v>
          </cell>
          <cell r="D1780" t="str">
            <v>Employee Refreshments</v>
          </cell>
          <cell r="E1780">
            <v>59494.73</v>
          </cell>
          <cell r="F1780" t="str">
            <v>926</v>
          </cell>
          <cell r="G1780">
            <v>43100</v>
          </cell>
        </row>
        <row r="1781">
          <cell r="C1781" t="str">
            <v>926215</v>
          </cell>
          <cell r="D1781" t="str">
            <v>Comp Exp Employee Stk Purch</v>
          </cell>
          <cell r="E1781">
            <v>45622.95</v>
          </cell>
          <cell r="F1781" t="str">
            <v>926</v>
          </cell>
          <cell r="G1781">
            <v>43100</v>
          </cell>
        </row>
        <row r="1782">
          <cell r="C1782" t="str">
            <v>926216</v>
          </cell>
          <cell r="D1782" t="str">
            <v>Employee Information</v>
          </cell>
          <cell r="E1782">
            <v>12830.69</v>
          </cell>
          <cell r="F1782" t="str">
            <v>926</v>
          </cell>
          <cell r="G1782">
            <v>43100</v>
          </cell>
        </row>
        <row r="1783">
          <cell r="C1783" t="str">
            <v>926217</v>
          </cell>
          <cell r="D1783" t="str">
            <v>Flowers</v>
          </cell>
          <cell r="E1783">
            <v>1348.69</v>
          </cell>
          <cell r="F1783" t="str">
            <v>926</v>
          </cell>
          <cell r="G1783">
            <v>43100</v>
          </cell>
        </row>
        <row r="1784">
          <cell r="C1784" t="str">
            <v>926218</v>
          </cell>
          <cell r="D1784" t="str">
            <v>Coffeeroom Supplies</v>
          </cell>
          <cell r="E1784">
            <v>9717.5499999999993</v>
          </cell>
          <cell r="F1784" t="str">
            <v>926</v>
          </cell>
          <cell r="G1784">
            <v>43100</v>
          </cell>
        </row>
        <row r="1785">
          <cell r="C1785" t="str">
            <v>926219</v>
          </cell>
          <cell r="D1785" t="str">
            <v>Other Employee Benefits</v>
          </cell>
          <cell r="E1785">
            <v>79522.63</v>
          </cell>
          <cell r="F1785" t="str">
            <v>926</v>
          </cell>
          <cell r="G1785">
            <v>43100</v>
          </cell>
        </row>
        <row r="1786">
          <cell r="C1786" t="str">
            <v>926222</v>
          </cell>
          <cell r="D1786" t="str">
            <v>Group Life Insurance</v>
          </cell>
          <cell r="E1786">
            <v>194321.17</v>
          </cell>
          <cell r="F1786" t="str">
            <v>926</v>
          </cell>
          <cell r="G1786">
            <v>43100</v>
          </cell>
        </row>
        <row r="1787">
          <cell r="C1787" t="str">
            <v>926225</v>
          </cell>
          <cell r="D1787" t="str">
            <v>Executive Physicals</v>
          </cell>
          <cell r="E1787">
            <v>1751.51</v>
          </cell>
          <cell r="F1787" t="str">
            <v>926</v>
          </cell>
          <cell r="G1787">
            <v>43100</v>
          </cell>
        </row>
        <row r="1788">
          <cell r="C1788" t="str">
            <v>926226</v>
          </cell>
          <cell r="D1788" t="str">
            <v>Employee Welfare Exp - Elec</v>
          </cell>
          <cell r="E1788">
            <v>10444.43</v>
          </cell>
          <cell r="F1788" t="str">
            <v>926</v>
          </cell>
          <cell r="G1788">
            <v>43100</v>
          </cell>
        </row>
        <row r="1789">
          <cell r="C1789" t="str">
            <v>926227</v>
          </cell>
          <cell r="D1789" t="str">
            <v>Acc Death &amp; Dismemb - Benefit</v>
          </cell>
          <cell r="E1789">
            <v>22265.89</v>
          </cell>
          <cell r="F1789" t="str">
            <v>926</v>
          </cell>
          <cell r="G1789">
            <v>43100</v>
          </cell>
        </row>
        <row r="1790">
          <cell r="C1790" t="str">
            <v>926230</v>
          </cell>
          <cell r="D1790" t="str">
            <v>Flex Benefit Plan Expense</v>
          </cell>
          <cell r="E1790">
            <v>16085.3</v>
          </cell>
          <cell r="F1790" t="str">
            <v>926</v>
          </cell>
          <cell r="G1790">
            <v>43100</v>
          </cell>
        </row>
        <row r="1791">
          <cell r="C1791" t="str">
            <v>926231</v>
          </cell>
          <cell r="D1791" t="str">
            <v>Tuition Reimbursement</v>
          </cell>
          <cell r="E1791">
            <v>38661.410000000003</v>
          </cell>
          <cell r="F1791" t="str">
            <v>926</v>
          </cell>
          <cell r="G1791">
            <v>43100</v>
          </cell>
        </row>
        <row r="1792">
          <cell r="C1792" t="str">
            <v>926232</v>
          </cell>
          <cell r="D1792" t="str">
            <v>Taxable Educational Assistance</v>
          </cell>
          <cell r="E1792">
            <v>4.41</v>
          </cell>
          <cell r="F1792" t="str">
            <v>926</v>
          </cell>
          <cell r="G1792">
            <v>43100</v>
          </cell>
        </row>
        <row r="1793">
          <cell r="C1793" t="str">
            <v>926326</v>
          </cell>
          <cell r="D1793" t="str">
            <v>FAS106 OPEB - Reg Amortization</v>
          </cell>
          <cell r="E1793">
            <v>-43078.54</v>
          </cell>
          <cell r="F1793" t="str">
            <v>926</v>
          </cell>
          <cell r="G1793">
            <v>43100</v>
          </cell>
        </row>
        <row r="1794">
          <cell r="C1794" t="str">
            <v>926327</v>
          </cell>
          <cell r="D1794" t="str">
            <v>FAS106 HC - Reg Asst Amort Exp</v>
          </cell>
          <cell r="E1794">
            <v>2320040.83</v>
          </cell>
          <cell r="F1794" t="str">
            <v>926</v>
          </cell>
          <cell r="G1794">
            <v>43100</v>
          </cell>
        </row>
        <row r="1795">
          <cell r="C1795" t="str">
            <v>926328</v>
          </cell>
          <cell r="D1795" t="str">
            <v>FAS106 HC - Elec/Gas (GAAP)</v>
          </cell>
          <cell r="E1795">
            <v>566310.23</v>
          </cell>
          <cell r="F1795" t="str">
            <v>926</v>
          </cell>
          <cell r="G1795">
            <v>43100</v>
          </cell>
        </row>
        <row r="1796">
          <cell r="C1796" t="str">
            <v>926329</v>
          </cell>
          <cell r="D1796" t="str">
            <v>Healthcare - Electric/Gas</v>
          </cell>
          <cell r="E1796">
            <v>7278743.1399999997</v>
          </cell>
          <cell r="F1796" t="str">
            <v>926</v>
          </cell>
          <cell r="G1796">
            <v>43100</v>
          </cell>
        </row>
        <row r="1797">
          <cell r="C1797" t="str">
            <v>926437</v>
          </cell>
          <cell r="D1797" t="str">
            <v>Employee Disability Plan Exp</v>
          </cell>
          <cell r="E1797">
            <v>134998.26999999999</v>
          </cell>
          <cell r="F1797" t="str">
            <v>926</v>
          </cell>
          <cell r="G1797">
            <v>43100</v>
          </cell>
        </row>
        <row r="1798">
          <cell r="C1798" t="str">
            <v>926555</v>
          </cell>
          <cell r="D1798" t="str">
            <v>401K - Electric/Gas</v>
          </cell>
          <cell r="E1798">
            <v>1540228.75</v>
          </cell>
          <cell r="F1798" t="str">
            <v>926</v>
          </cell>
          <cell r="G1798">
            <v>43100</v>
          </cell>
        </row>
        <row r="1799">
          <cell r="C1799" t="str">
            <v>928000</v>
          </cell>
          <cell r="D1799" t="str">
            <v>Regulatory Commission Exp-Corp</v>
          </cell>
          <cell r="E1799">
            <v>1340377.32</v>
          </cell>
          <cell r="F1799" t="str">
            <v>928</v>
          </cell>
          <cell r="G1799">
            <v>43100</v>
          </cell>
        </row>
        <row r="1800">
          <cell r="C1800" t="str">
            <v>929000</v>
          </cell>
          <cell r="D1800" t="str">
            <v>Duplicate Charges Credit</v>
          </cell>
          <cell r="E1800">
            <v>-276977.78000000003</v>
          </cell>
          <cell r="F1800" t="str">
            <v>929</v>
          </cell>
          <cell r="G1800">
            <v>43100</v>
          </cell>
        </row>
        <row r="1801">
          <cell r="C1801" t="str">
            <v>930104</v>
          </cell>
          <cell r="D1801" t="str">
            <v>Franchise Elections</v>
          </cell>
          <cell r="E1801">
            <v>11221.98</v>
          </cell>
          <cell r="F1801" t="str">
            <v>930</v>
          </cell>
          <cell r="G1801">
            <v>43100</v>
          </cell>
        </row>
        <row r="1802">
          <cell r="C1802" t="str">
            <v>930106</v>
          </cell>
          <cell r="D1802" t="str">
            <v>Local Advertising</v>
          </cell>
          <cell r="E1802">
            <v>175.72</v>
          </cell>
          <cell r="F1802" t="str">
            <v>930</v>
          </cell>
          <cell r="G1802">
            <v>43100</v>
          </cell>
        </row>
        <row r="1803">
          <cell r="C1803" t="str">
            <v>930143</v>
          </cell>
          <cell r="D1803" t="str">
            <v>Institutional Ad - Newspaper</v>
          </cell>
          <cell r="E1803">
            <v>1425</v>
          </cell>
          <cell r="F1803" t="str">
            <v>930</v>
          </cell>
          <cell r="G1803">
            <v>43100</v>
          </cell>
        </row>
        <row r="1804">
          <cell r="C1804" t="str">
            <v>930144</v>
          </cell>
          <cell r="D1804" t="str">
            <v>Institutional Ad - Other</v>
          </cell>
          <cell r="E1804">
            <v>600</v>
          </cell>
          <cell r="F1804" t="str">
            <v>930</v>
          </cell>
          <cell r="G1804">
            <v>43100</v>
          </cell>
        </row>
        <row r="1805">
          <cell r="C1805" t="str">
            <v>930210</v>
          </cell>
          <cell r="D1805" t="str">
            <v>Industry Association Dues</v>
          </cell>
          <cell r="E1805">
            <v>193354.58</v>
          </cell>
          <cell r="F1805" t="str">
            <v>930</v>
          </cell>
          <cell r="G1805">
            <v>43100</v>
          </cell>
        </row>
        <row r="1806">
          <cell r="C1806" t="str">
            <v>930219</v>
          </cell>
          <cell r="D1806" t="str">
            <v>E.D. Association Dues</v>
          </cell>
          <cell r="E1806">
            <v>6515</v>
          </cell>
          <cell r="F1806" t="str">
            <v>930</v>
          </cell>
          <cell r="G1806">
            <v>43100</v>
          </cell>
        </row>
        <row r="1807">
          <cell r="C1807" t="str">
            <v>930220</v>
          </cell>
          <cell r="D1807" t="str">
            <v>Dir-Stkhldr &amp; Oth Investor Exp</v>
          </cell>
          <cell r="E1807">
            <v>486999.91</v>
          </cell>
          <cell r="F1807" t="str">
            <v>930</v>
          </cell>
          <cell r="G1807">
            <v>43100</v>
          </cell>
        </row>
        <row r="1808">
          <cell r="C1808" t="str">
            <v>930230</v>
          </cell>
          <cell r="D1808" t="str">
            <v>Conflict Resolution Hotline</v>
          </cell>
          <cell r="E1808">
            <v>3718.73</v>
          </cell>
          <cell r="F1808" t="str">
            <v>930</v>
          </cell>
          <cell r="G1808">
            <v>43100</v>
          </cell>
        </row>
        <row r="1809">
          <cell r="C1809" t="str">
            <v>930240</v>
          </cell>
          <cell r="D1809" t="str">
            <v>Misc Gen Exp-Other</v>
          </cell>
          <cell r="E1809">
            <v>16103.52</v>
          </cell>
          <cell r="F1809" t="str">
            <v>930</v>
          </cell>
          <cell r="G1809">
            <v>43100</v>
          </cell>
        </row>
        <row r="1810">
          <cell r="C1810" t="str">
            <v>930248</v>
          </cell>
          <cell r="D1810" t="str">
            <v>Chamber Of Commerce Dues</v>
          </cell>
          <cell r="E1810">
            <v>18765</v>
          </cell>
          <cell r="F1810" t="str">
            <v>930</v>
          </cell>
          <cell r="G1810">
            <v>43100</v>
          </cell>
        </row>
        <row r="1811">
          <cell r="C1811" t="str">
            <v>930298</v>
          </cell>
          <cell r="D1811" t="str">
            <v>External Merger Costs</v>
          </cell>
          <cell r="E1811">
            <v>5871676.5700000003</v>
          </cell>
          <cell r="F1811" t="str">
            <v>930</v>
          </cell>
          <cell r="G1811">
            <v>43100</v>
          </cell>
        </row>
        <row r="1812">
          <cell r="C1812" t="str">
            <v>930299</v>
          </cell>
          <cell r="D1812" t="str">
            <v>Invest Adv Srv – Acquisition</v>
          </cell>
          <cell r="E1812">
            <v>32844056.829999998</v>
          </cell>
          <cell r="F1812" t="str">
            <v>930</v>
          </cell>
          <cell r="G1812">
            <v>43100</v>
          </cell>
        </row>
        <row r="1813">
          <cell r="C1813" t="str">
            <v>931026</v>
          </cell>
          <cell r="D1813" t="str">
            <v>Equipment Rental-Bld Serv</v>
          </cell>
          <cell r="E1813">
            <v>1711.44</v>
          </cell>
          <cell r="F1813" t="str">
            <v>931</v>
          </cell>
          <cell r="G1813">
            <v>43100</v>
          </cell>
        </row>
        <row r="1814">
          <cell r="C1814" t="str">
            <v>931281</v>
          </cell>
          <cell r="D1814" t="str">
            <v>Building Rental</v>
          </cell>
          <cell r="E1814">
            <v>40324.15</v>
          </cell>
          <cell r="F1814" t="str">
            <v>931</v>
          </cell>
          <cell r="G1814">
            <v>43100</v>
          </cell>
        </row>
        <row r="1815">
          <cell r="C1815" t="str">
            <v>935024</v>
          </cell>
          <cell r="D1815" t="str">
            <v>Building &amp; Grounds Maintenance</v>
          </cell>
          <cell r="E1815">
            <v>227234.29</v>
          </cell>
          <cell r="F1815" t="str">
            <v>935</v>
          </cell>
          <cell r="G1815">
            <v>43100</v>
          </cell>
        </row>
        <row r="1816">
          <cell r="C1816" t="str">
            <v>935026</v>
          </cell>
          <cell r="D1816" t="str">
            <v>Building Maintenance</v>
          </cell>
          <cell r="E1816">
            <v>284832.38</v>
          </cell>
          <cell r="F1816" t="str">
            <v>935</v>
          </cell>
          <cell r="G1816">
            <v>43100</v>
          </cell>
        </row>
        <row r="1817">
          <cell r="C1817" t="str">
            <v>935027</v>
          </cell>
          <cell r="D1817" t="str">
            <v>Bldg Maint EDE owned rent prop</v>
          </cell>
          <cell r="E1817">
            <v>-16.75</v>
          </cell>
          <cell r="F1817" t="str">
            <v>935</v>
          </cell>
          <cell r="G1817">
            <v>43100</v>
          </cell>
        </row>
        <row r="1818">
          <cell r="C1818" t="str">
            <v>935098</v>
          </cell>
          <cell r="D1818" t="str">
            <v>Computer Maintenance</v>
          </cell>
          <cell r="E1818">
            <v>15583.67</v>
          </cell>
          <cell r="F1818" t="str">
            <v>935</v>
          </cell>
          <cell r="G1818">
            <v>43100</v>
          </cell>
        </row>
        <row r="1819">
          <cell r="C1819" t="str">
            <v>935099</v>
          </cell>
          <cell r="D1819" t="str">
            <v>Computer Mtce-Customer Watch</v>
          </cell>
          <cell r="E1819">
            <v>-0.12</v>
          </cell>
          <cell r="F1819" t="str">
            <v>935</v>
          </cell>
          <cell r="G1819">
            <v>43100</v>
          </cell>
        </row>
        <row r="1820">
          <cell r="C1820" t="str">
            <v>935289</v>
          </cell>
          <cell r="D1820" t="str">
            <v>Supplies-Info Serv</v>
          </cell>
          <cell r="E1820">
            <v>-2.9</v>
          </cell>
          <cell r="F1820" t="str">
            <v>935</v>
          </cell>
          <cell r="G1820">
            <v>43100</v>
          </cell>
        </row>
        <row r="1821">
          <cell r="C1821" t="str">
            <v>935346</v>
          </cell>
          <cell r="D1821" t="str">
            <v>Furniture Maintenance</v>
          </cell>
          <cell r="E1821">
            <v>32.26</v>
          </cell>
          <cell r="F1821" t="str">
            <v>935</v>
          </cell>
          <cell r="G1821">
            <v>43100</v>
          </cell>
        </row>
        <row r="1822">
          <cell r="C1822" t="str">
            <v>935347</v>
          </cell>
          <cell r="D1822" t="str">
            <v>Telephone System Maintenance</v>
          </cell>
          <cell r="E1822">
            <v>0.82</v>
          </cell>
          <cell r="F1822" t="str">
            <v>935</v>
          </cell>
          <cell r="G1822">
            <v>43100</v>
          </cell>
        </row>
        <row r="1823">
          <cell r="C1823" t="str">
            <v>935389</v>
          </cell>
          <cell r="D1823" t="str">
            <v>Office Equipment Maintenance</v>
          </cell>
          <cell r="E1823">
            <v>524.5</v>
          </cell>
          <cell r="F1823" t="str">
            <v>935</v>
          </cell>
          <cell r="G1823">
            <v>43100</v>
          </cell>
        </row>
        <row r="1824">
          <cell r="C1824" t="str">
            <v>935515</v>
          </cell>
          <cell r="D1824" t="str">
            <v>Microwave Maintenance Expenses</v>
          </cell>
          <cell r="E1824">
            <v>52057.14</v>
          </cell>
          <cell r="F1824" t="str">
            <v>935</v>
          </cell>
          <cell r="G1824">
            <v>43100</v>
          </cell>
        </row>
        <row r="1825">
          <cell r="C1825" t="str">
            <v>935520</v>
          </cell>
          <cell r="D1825" t="str">
            <v>Telephone Expenses-Telecomm</v>
          </cell>
          <cell r="E1825">
            <v>569.77</v>
          </cell>
          <cell r="F1825" t="str">
            <v>935</v>
          </cell>
          <cell r="G1825">
            <v>43100</v>
          </cell>
        </row>
        <row r="1826">
          <cell r="C1826" t="str">
            <v>935523</v>
          </cell>
          <cell r="D1826" t="str">
            <v>Telecomm Exp Other</v>
          </cell>
          <cell r="E1826">
            <v>11213.39</v>
          </cell>
          <cell r="F1826" t="str">
            <v>935</v>
          </cell>
          <cell r="G1826">
            <v>43100</v>
          </cell>
        </row>
        <row r="1827">
          <cell r="C1827" t="str">
            <v>999994</v>
          </cell>
          <cell r="D1827" t="str">
            <v>Acct Entry Type Default - Labs</v>
          </cell>
          <cell r="E1827">
            <v>0</v>
          </cell>
          <cell r="F1827" t="str">
            <v>999</v>
          </cell>
          <cell r="G1827">
            <v>43100</v>
          </cell>
        </row>
        <row r="1828">
          <cell r="C1828" t="str">
            <v>101000</v>
          </cell>
          <cell r="D1828" t="str">
            <v>Electric Plant In Service</v>
          </cell>
          <cell r="E1828">
            <v>-802152243.63</v>
          </cell>
          <cell r="F1828" t="str">
            <v>101</v>
          </cell>
          <cell r="G1828">
            <v>43100</v>
          </cell>
        </row>
        <row r="1829">
          <cell r="C1829" t="str">
            <v>101999</v>
          </cell>
          <cell r="D1829" t="str">
            <v>FV Prop Plant Equip Adj</v>
          </cell>
          <cell r="E1829">
            <v>-1890539.84</v>
          </cell>
          <cell r="F1829" t="str">
            <v>101</v>
          </cell>
          <cell r="G1829">
            <v>43100</v>
          </cell>
        </row>
        <row r="1830">
          <cell r="C1830" t="str">
            <v>106100</v>
          </cell>
          <cell r="D1830" t="str">
            <v>COMPL CONSTR NOT UNITIZED ELEC</v>
          </cell>
          <cell r="E1830">
            <v>0</v>
          </cell>
          <cell r="F1830" t="str">
            <v>106</v>
          </cell>
          <cell r="G1830">
            <v>43100</v>
          </cell>
        </row>
        <row r="1831">
          <cell r="C1831" t="str">
            <v>106200</v>
          </cell>
          <cell r="D1831" t="str">
            <v>COMPL CONSTR NOT UNITIZED GAS</v>
          </cell>
          <cell r="E1831">
            <v>0</v>
          </cell>
          <cell r="F1831" t="str">
            <v>106</v>
          </cell>
          <cell r="G1831">
            <v>43100</v>
          </cell>
        </row>
        <row r="1832">
          <cell r="C1832" t="str">
            <v>107000</v>
          </cell>
          <cell r="D1832" t="str">
            <v>Cwip-Electric/Gas</v>
          </cell>
          <cell r="E1832">
            <v>0</v>
          </cell>
          <cell r="F1832" t="str">
            <v>107</v>
          </cell>
          <cell r="G1832">
            <v>43100</v>
          </cell>
        </row>
        <row r="1833">
          <cell r="C1833" t="str">
            <v>107002</v>
          </cell>
          <cell r="D1833" t="str">
            <v>CWIP - SLCC</v>
          </cell>
          <cell r="E1833">
            <v>0</v>
          </cell>
          <cell r="F1833" t="str">
            <v>107</v>
          </cell>
          <cell r="G1833">
            <v>43100</v>
          </cell>
        </row>
        <row r="1834">
          <cell r="C1834" t="str">
            <v>108000</v>
          </cell>
          <cell r="D1834" t="str">
            <v>Accum Prov Depr Gas Plant</v>
          </cell>
          <cell r="E1834">
            <v>50577515.270000003</v>
          </cell>
          <cell r="F1834" t="str">
            <v>108</v>
          </cell>
          <cell r="G1834">
            <v>43100</v>
          </cell>
        </row>
        <row r="1835">
          <cell r="C1835" t="str">
            <v>108001</v>
          </cell>
          <cell r="D1835" t="str">
            <v>Retirement WIP - Gas</v>
          </cell>
          <cell r="E1835">
            <v>-176048.49</v>
          </cell>
          <cell r="F1835" t="str">
            <v>108</v>
          </cell>
          <cell r="G1835">
            <v>43100</v>
          </cell>
        </row>
        <row r="1836">
          <cell r="C1836" t="str">
            <v>108099</v>
          </cell>
          <cell r="D1836" t="str">
            <v>Acquisition Adj Nat Gas Depr</v>
          </cell>
          <cell r="E1836">
            <v>-30495727.390000001</v>
          </cell>
          <cell r="F1836" t="str">
            <v>108</v>
          </cell>
          <cell r="G1836">
            <v>43100</v>
          </cell>
        </row>
        <row r="1837">
          <cell r="C1837" t="str">
            <v>108100</v>
          </cell>
          <cell r="D1837" t="str">
            <v>Accum Prov Depr-Electric Plant</v>
          </cell>
          <cell r="E1837">
            <v>771608590.95000005</v>
          </cell>
          <cell r="F1837" t="str">
            <v>108</v>
          </cell>
          <cell r="G1837">
            <v>43100</v>
          </cell>
        </row>
        <row r="1838">
          <cell r="C1838" t="str">
            <v>108150</v>
          </cell>
          <cell r="D1838" t="str">
            <v>Accum Depr Asset Retire Oblig</v>
          </cell>
          <cell r="E1838">
            <v>5229525.43</v>
          </cell>
          <cell r="F1838" t="str">
            <v>108</v>
          </cell>
          <cell r="G1838">
            <v>43100</v>
          </cell>
        </row>
        <row r="1839">
          <cell r="C1839" t="str">
            <v>108200</v>
          </cell>
          <cell r="D1839" t="str">
            <v>Rwip Electric  Plant</v>
          </cell>
          <cell r="E1839">
            <v>-17462337.41</v>
          </cell>
          <cell r="F1839" t="str">
            <v>108</v>
          </cell>
          <cell r="G1839">
            <v>43100</v>
          </cell>
        </row>
        <row r="1840">
          <cell r="C1840" t="str">
            <v>108202</v>
          </cell>
          <cell r="D1840" t="str">
            <v>RWIP - SLCC</v>
          </cell>
          <cell r="E1840">
            <v>-293640.5</v>
          </cell>
          <cell r="F1840" t="str">
            <v>108</v>
          </cell>
          <cell r="G1840">
            <v>43100</v>
          </cell>
        </row>
        <row r="1841">
          <cell r="C1841" t="str">
            <v>111000</v>
          </cell>
          <cell r="D1841" t="str">
            <v>Ltd-Term Elec/Gas Plant Amort</v>
          </cell>
          <cell r="E1841">
            <v>17564437.550000001</v>
          </cell>
          <cell r="F1841" t="str">
            <v>111</v>
          </cell>
          <cell r="G1841">
            <v>43100</v>
          </cell>
        </row>
        <row r="1842">
          <cell r="C1842" t="str">
            <v>118100</v>
          </cell>
          <cell r="D1842" t="str">
            <v>Water Plant In Service</v>
          </cell>
          <cell r="E1842">
            <v>-3048.21</v>
          </cell>
          <cell r="F1842" t="str">
            <v>118</v>
          </cell>
          <cell r="G1842">
            <v>43100</v>
          </cell>
        </row>
        <row r="1843">
          <cell r="C1843" t="str">
            <v>118110</v>
          </cell>
          <cell r="D1843" t="str">
            <v>COMPL CONSTR NOT UNITIZED WTR</v>
          </cell>
          <cell r="E1843">
            <v>0</v>
          </cell>
          <cell r="F1843" t="str">
            <v>118</v>
          </cell>
          <cell r="G1843">
            <v>43100</v>
          </cell>
        </row>
        <row r="1844">
          <cell r="C1844" t="str">
            <v>118200</v>
          </cell>
          <cell r="D1844" t="str">
            <v>Cwip  - Water</v>
          </cell>
          <cell r="E1844">
            <v>0</v>
          </cell>
          <cell r="F1844" t="str">
            <v>118</v>
          </cell>
          <cell r="G1844">
            <v>43100</v>
          </cell>
        </row>
        <row r="1845">
          <cell r="C1845" t="str">
            <v>119100</v>
          </cell>
          <cell r="D1845" t="str">
            <v>Accum Prov Depr-Water Plant</v>
          </cell>
          <cell r="E1845">
            <v>5556817.25</v>
          </cell>
          <cell r="F1845" t="str">
            <v>119</v>
          </cell>
          <cell r="G1845">
            <v>43100</v>
          </cell>
        </row>
        <row r="1846">
          <cell r="C1846" t="str">
            <v>119200</v>
          </cell>
          <cell r="D1846" t="str">
            <v>Rwip - Water</v>
          </cell>
          <cell r="E1846">
            <v>-12943.23</v>
          </cell>
          <cell r="F1846" t="str">
            <v>119</v>
          </cell>
          <cell r="G1846">
            <v>43100</v>
          </cell>
        </row>
        <row r="1847">
          <cell r="C1847" t="str">
            <v>121100</v>
          </cell>
          <cell r="D1847" t="str">
            <v>Nonutility Property In Service</v>
          </cell>
          <cell r="E1847">
            <v>-19502678.440000001</v>
          </cell>
          <cell r="F1847" t="str">
            <v>121</v>
          </cell>
          <cell r="G1847">
            <v>43100</v>
          </cell>
        </row>
        <row r="1848">
          <cell r="C1848" t="str">
            <v>121110</v>
          </cell>
          <cell r="D1848" t="str">
            <v>COMPL CONSTR NOT UNITIZED FIB</v>
          </cell>
          <cell r="E1848">
            <v>0</v>
          </cell>
          <cell r="F1848" t="str">
            <v>121</v>
          </cell>
          <cell r="G1848">
            <v>43100</v>
          </cell>
        </row>
        <row r="1849">
          <cell r="C1849" t="str">
            <v>121200</v>
          </cell>
          <cell r="D1849" t="str">
            <v>Cwip-Nonutility</v>
          </cell>
          <cell r="E1849">
            <v>0</v>
          </cell>
          <cell r="F1849" t="str">
            <v>121</v>
          </cell>
          <cell r="G1849">
            <v>43100</v>
          </cell>
        </row>
        <row r="1850">
          <cell r="C1850" t="str">
            <v>122100</v>
          </cell>
          <cell r="D1850" t="str">
            <v>Accum Prov Depr-Nonutitlity</v>
          </cell>
          <cell r="E1850">
            <v>19578956.079999998</v>
          </cell>
          <cell r="F1850" t="str">
            <v>122</v>
          </cell>
          <cell r="G1850">
            <v>43100</v>
          </cell>
        </row>
        <row r="1851">
          <cell r="C1851" t="str">
            <v>122200</v>
          </cell>
          <cell r="D1851" t="str">
            <v>Rwip Nonutility Property</v>
          </cell>
          <cell r="E1851">
            <v>-17175.23</v>
          </cell>
          <cell r="F1851" t="str">
            <v>122</v>
          </cell>
          <cell r="G1851">
            <v>43100</v>
          </cell>
        </row>
        <row r="1852">
          <cell r="C1852" t="str">
            <v>131201</v>
          </cell>
          <cell r="D1852" t="str">
            <v>Cash UMB Electronic</v>
          </cell>
          <cell r="E1852">
            <v>0</v>
          </cell>
          <cell r="F1852" t="str">
            <v>131</v>
          </cell>
          <cell r="G1852">
            <v>43100</v>
          </cell>
        </row>
        <row r="1853">
          <cell r="C1853" t="str">
            <v>143100</v>
          </cell>
          <cell r="D1853" t="str">
            <v>Misc Accts Receivable</v>
          </cell>
          <cell r="E1853">
            <v>0</v>
          </cell>
          <cell r="F1853" t="str">
            <v>143</v>
          </cell>
          <cell r="G1853">
            <v>43100</v>
          </cell>
        </row>
        <row r="1854">
          <cell r="C1854" t="str">
            <v>143103</v>
          </cell>
          <cell r="D1854" t="str">
            <v>Misc Receivables - Gas</v>
          </cell>
          <cell r="E1854">
            <v>0</v>
          </cell>
          <cell r="F1854" t="str">
            <v>143</v>
          </cell>
          <cell r="G1854">
            <v>43100</v>
          </cell>
        </row>
        <row r="1855">
          <cell r="C1855" t="str">
            <v>146900</v>
          </cell>
          <cell r="D1855" t="str">
            <v>A/R - Algonquin OpenBal Items</v>
          </cell>
          <cell r="E1855">
            <v>8936408.2899999991</v>
          </cell>
          <cell r="F1855" t="str">
            <v>146</v>
          </cell>
          <cell r="G1855">
            <v>43100</v>
          </cell>
        </row>
        <row r="1856">
          <cell r="C1856" t="str">
            <v>154990</v>
          </cell>
          <cell r="D1856" t="str">
            <v>Inventory - Plum Point</v>
          </cell>
          <cell r="E1856">
            <v>0</v>
          </cell>
          <cell r="F1856" t="str">
            <v>154</v>
          </cell>
          <cell r="G1856">
            <v>43100</v>
          </cell>
        </row>
        <row r="1857">
          <cell r="C1857" t="str">
            <v>154991</v>
          </cell>
          <cell r="D1857" t="str">
            <v>FV Inventory Materials Adj</v>
          </cell>
          <cell r="E1857">
            <v>-618130.46</v>
          </cell>
          <cell r="F1857" t="str">
            <v>154</v>
          </cell>
          <cell r="G1857">
            <v>43100</v>
          </cell>
        </row>
        <row r="1858">
          <cell r="C1858" t="str">
            <v>164991</v>
          </cell>
          <cell r="D1858" t="str">
            <v>FV Inventory Commodity Adj</v>
          </cell>
          <cell r="E1858">
            <v>0</v>
          </cell>
          <cell r="F1858" t="str">
            <v>164</v>
          </cell>
          <cell r="G1858">
            <v>43100</v>
          </cell>
        </row>
        <row r="1859">
          <cell r="C1859" t="str">
            <v>182321</v>
          </cell>
          <cell r="D1859" t="str">
            <v>Recovery KS Fuel Cost</v>
          </cell>
          <cell r="E1859">
            <v>0</v>
          </cell>
          <cell r="F1859" t="str">
            <v>182</v>
          </cell>
          <cell r="G1859">
            <v>43100</v>
          </cell>
        </row>
        <row r="1860">
          <cell r="C1860" t="str">
            <v>182347</v>
          </cell>
          <cell r="D1860" t="str">
            <v>Bank Credit Fees ER-2012-0345</v>
          </cell>
          <cell r="E1860">
            <v>0</v>
          </cell>
          <cell r="F1860" t="str">
            <v>182</v>
          </cell>
          <cell r="G1860">
            <v>43100</v>
          </cell>
        </row>
        <row r="1861">
          <cell r="C1861" t="str">
            <v>182384</v>
          </cell>
          <cell r="D1861" t="str">
            <v>Reg Asset EDE Pension Acquistn</v>
          </cell>
          <cell r="E1861">
            <v>0</v>
          </cell>
          <cell r="F1861" t="str">
            <v>182</v>
          </cell>
          <cell r="G1861">
            <v>43100</v>
          </cell>
        </row>
        <row r="1862">
          <cell r="C1862" t="str">
            <v>182386</v>
          </cell>
          <cell r="D1862" t="str">
            <v>Reg Asset - DTL Adjustment</v>
          </cell>
          <cell r="E1862">
            <v>147474.35999999999</v>
          </cell>
          <cell r="F1862" t="str">
            <v>182</v>
          </cell>
          <cell r="G1862">
            <v>43100</v>
          </cell>
        </row>
        <row r="1863">
          <cell r="C1863" t="str">
            <v>182395</v>
          </cell>
          <cell r="D1863" t="str">
            <v>FV Reg Asset Commodity</v>
          </cell>
          <cell r="E1863">
            <v>0</v>
          </cell>
          <cell r="F1863" t="str">
            <v>182</v>
          </cell>
          <cell r="G1863">
            <v>43100</v>
          </cell>
        </row>
        <row r="1864">
          <cell r="C1864" t="str">
            <v>182396</v>
          </cell>
          <cell r="D1864" t="str">
            <v>FV Reg Asset Debt</v>
          </cell>
          <cell r="E1864">
            <v>45711521.149999999</v>
          </cell>
          <cell r="F1864" t="str">
            <v>182</v>
          </cell>
          <cell r="G1864">
            <v>43100</v>
          </cell>
        </row>
        <row r="1865">
          <cell r="C1865" t="str">
            <v>182397</v>
          </cell>
          <cell r="D1865" t="str">
            <v>FV Reg Asset Adjustment</v>
          </cell>
          <cell r="E1865">
            <v>-34706274.469999999</v>
          </cell>
          <cell r="F1865" t="str">
            <v>182</v>
          </cell>
          <cell r="G1865">
            <v>43100</v>
          </cell>
        </row>
        <row r="1866">
          <cell r="C1866" t="str">
            <v>182398</v>
          </cell>
          <cell r="D1866" t="str">
            <v>Reg Asset Reclass - Noncurrent</v>
          </cell>
          <cell r="E1866">
            <v>-1763036.87</v>
          </cell>
          <cell r="F1866" t="str">
            <v>182</v>
          </cell>
          <cell r="G1866">
            <v>43100</v>
          </cell>
        </row>
        <row r="1867">
          <cell r="C1867" t="str">
            <v>182399</v>
          </cell>
          <cell r="D1867" t="str">
            <v>Reg Asset Reclass - Current</v>
          </cell>
          <cell r="E1867">
            <v>1763036.87</v>
          </cell>
          <cell r="F1867" t="str">
            <v>182</v>
          </cell>
          <cell r="G1867">
            <v>43100</v>
          </cell>
        </row>
        <row r="1868">
          <cell r="C1868" t="str">
            <v>186601</v>
          </cell>
          <cell r="D1868" t="str">
            <v>GLALG Goodwill Empire Purchase</v>
          </cell>
          <cell r="E1868">
            <v>714182435.62</v>
          </cell>
          <cell r="F1868" t="str">
            <v>186</v>
          </cell>
          <cell r="G1868">
            <v>43100</v>
          </cell>
        </row>
        <row r="1869">
          <cell r="C1869" t="str">
            <v>186730</v>
          </cell>
          <cell r="D1869" t="str">
            <v>Fin Expense-First Mortg Bonds</v>
          </cell>
          <cell r="E1869">
            <v>0</v>
          </cell>
          <cell r="F1869" t="str">
            <v>186</v>
          </cell>
          <cell r="G1869">
            <v>43100</v>
          </cell>
        </row>
        <row r="1870">
          <cell r="C1870" t="str">
            <v>186750</v>
          </cell>
          <cell r="D1870" t="str">
            <v>Fin Exp - Unsecured Debt</v>
          </cell>
          <cell r="E1870">
            <v>0</v>
          </cell>
          <cell r="F1870" t="str">
            <v>186</v>
          </cell>
          <cell r="G1870">
            <v>43100</v>
          </cell>
        </row>
        <row r="1871">
          <cell r="C1871" t="str">
            <v>186813</v>
          </cell>
          <cell r="D1871" t="str">
            <v>Elec Rate Case Exp - MO</v>
          </cell>
          <cell r="E1871">
            <v>0</v>
          </cell>
          <cell r="F1871" t="str">
            <v>186</v>
          </cell>
          <cell r="G1871">
            <v>43100</v>
          </cell>
        </row>
        <row r="1872">
          <cell r="C1872" t="str">
            <v>190113</v>
          </cell>
          <cell r="D1872" t="str">
            <v>Def ITC Cr-Adv Coal</v>
          </cell>
          <cell r="E1872">
            <v>0</v>
          </cell>
          <cell r="F1872" t="str">
            <v>190</v>
          </cell>
          <cell r="G1872">
            <v>43100</v>
          </cell>
        </row>
        <row r="1873">
          <cell r="C1873" t="str">
            <v>190117</v>
          </cell>
          <cell r="D1873" t="str">
            <v>Def Tx Asset-Gas Inventory Adj</v>
          </cell>
          <cell r="E1873">
            <v>0</v>
          </cell>
          <cell r="F1873" t="str">
            <v>190</v>
          </cell>
          <cell r="G1873">
            <v>43100</v>
          </cell>
        </row>
        <row r="1874">
          <cell r="C1874" t="str">
            <v>190124</v>
          </cell>
          <cell r="D1874" t="str">
            <v>Def Fd Tax Asset - Misc</v>
          </cell>
          <cell r="E1874">
            <v>-21006459.612</v>
          </cell>
          <cell r="F1874" t="str">
            <v>190</v>
          </cell>
          <cell r="G1874">
            <v>43100</v>
          </cell>
        </row>
        <row r="1875">
          <cell r="C1875" t="str">
            <v>190230</v>
          </cell>
          <cell r="D1875" t="str">
            <v>Def Tx Net Operating Loss</v>
          </cell>
          <cell r="E1875">
            <v>-40699072.689999998</v>
          </cell>
          <cell r="F1875" t="str">
            <v>190</v>
          </cell>
          <cell r="G1875">
            <v>43100</v>
          </cell>
        </row>
        <row r="1876">
          <cell r="C1876" t="str">
            <v>190260</v>
          </cell>
          <cell r="D1876" t="str">
            <v>Def Fd Inc Tx-Of &amp; Dir Def Com</v>
          </cell>
          <cell r="E1876">
            <v>0</v>
          </cell>
          <cell r="F1876" t="str">
            <v>190</v>
          </cell>
          <cell r="G1876">
            <v>43100</v>
          </cell>
        </row>
        <row r="1877">
          <cell r="C1877" t="str">
            <v>190310</v>
          </cell>
          <cell r="D1877" t="str">
            <v>Def Fd Inc Tx-Contrb-Aid Const</v>
          </cell>
          <cell r="E1877">
            <v>0</v>
          </cell>
          <cell r="F1877" t="str">
            <v>190</v>
          </cell>
          <cell r="G1877">
            <v>43100</v>
          </cell>
        </row>
        <row r="1878">
          <cell r="C1878" t="str">
            <v>190330</v>
          </cell>
          <cell r="D1878" t="str">
            <v>Def Inc Tx-Pbop Costs</v>
          </cell>
          <cell r="E1878">
            <v>0</v>
          </cell>
          <cell r="F1878" t="str">
            <v>190</v>
          </cell>
          <cell r="G1878">
            <v>43100</v>
          </cell>
        </row>
        <row r="1879">
          <cell r="C1879" t="str">
            <v>190331</v>
          </cell>
          <cell r="D1879" t="str">
            <v>Def Inc Tx-Postret Ben-Pension</v>
          </cell>
          <cell r="E1879">
            <v>0</v>
          </cell>
          <cell r="F1879" t="str">
            <v>190</v>
          </cell>
          <cell r="G1879">
            <v>43100</v>
          </cell>
        </row>
        <row r="1880">
          <cell r="C1880" t="str">
            <v>190340</v>
          </cell>
          <cell r="D1880" t="str">
            <v>Acm Def Inc Tx-Int Capitalized</v>
          </cell>
          <cell r="E1880">
            <v>0</v>
          </cell>
          <cell r="F1880" t="str">
            <v>190</v>
          </cell>
          <cell r="G1880">
            <v>43100</v>
          </cell>
        </row>
        <row r="1881">
          <cell r="C1881" t="str">
            <v>201000</v>
          </cell>
          <cell r="D1881" t="str">
            <v>Common Stock Issued</v>
          </cell>
          <cell r="E1881">
            <v>43993363</v>
          </cell>
          <cell r="F1881" t="str">
            <v>201</v>
          </cell>
          <cell r="G1881">
            <v>43100</v>
          </cell>
        </row>
        <row r="1882">
          <cell r="C1882" t="str">
            <v>201601</v>
          </cell>
          <cell r="D1882" t="str">
            <v>GLALG Common Stock Empire Acq</v>
          </cell>
          <cell r="E1882">
            <v>-1506386715.1600001</v>
          </cell>
          <cell r="F1882" t="str">
            <v>201</v>
          </cell>
          <cell r="G1882">
            <v>43100</v>
          </cell>
        </row>
        <row r="1883">
          <cell r="C1883" t="str">
            <v>207100</v>
          </cell>
          <cell r="D1883" t="str">
            <v>Premium On Capital Stk-Common</v>
          </cell>
          <cell r="E1883">
            <v>684085854.10000002</v>
          </cell>
          <cell r="F1883" t="str">
            <v>207</v>
          </cell>
          <cell r="G1883">
            <v>43100</v>
          </cell>
        </row>
        <row r="1884">
          <cell r="C1884" t="str">
            <v>211000</v>
          </cell>
          <cell r="D1884" t="str">
            <v>Misc Paid-In Capital</v>
          </cell>
          <cell r="E1884">
            <v>719082.92</v>
          </cell>
          <cell r="F1884" t="str">
            <v>211</v>
          </cell>
          <cell r="G1884">
            <v>43100</v>
          </cell>
        </row>
        <row r="1885">
          <cell r="C1885" t="str">
            <v>211102</v>
          </cell>
          <cell r="D1885" t="str">
            <v>Stk Compensation Tax Windfalls</v>
          </cell>
          <cell r="E1885">
            <v>147852</v>
          </cell>
          <cell r="F1885" t="str">
            <v>211</v>
          </cell>
          <cell r="G1885">
            <v>43100</v>
          </cell>
        </row>
        <row r="1886">
          <cell r="C1886" t="str">
            <v>211111</v>
          </cell>
          <cell r="D1886" t="str">
            <v>Pd-In Cap Employee Stk Purch</v>
          </cell>
          <cell r="E1886">
            <v>0</v>
          </cell>
          <cell r="F1886" t="str">
            <v>211</v>
          </cell>
          <cell r="G1886">
            <v>43100</v>
          </cell>
        </row>
        <row r="1887">
          <cell r="C1887" t="str">
            <v>212100</v>
          </cell>
          <cell r="D1887" t="str">
            <v>Instl Rec On Cap Stk-Emp Purch</v>
          </cell>
          <cell r="E1887">
            <v>0</v>
          </cell>
          <cell r="F1887" t="str">
            <v>212</v>
          </cell>
          <cell r="G1887">
            <v>43100</v>
          </cell>
        </row>
        <row r="1888">
          <cell r="C1888" t="str">
            <v>214100</v>
          </cell>
          <cell r="D1888" t="str">
            <v>Capital Stock Expense - Common</v>
          </cell>
          <cell r="E1888">
            <v>-21935000.210000001</v>
          </cell>
          <cell r="F1888" t="str">
            <v>214</v>
          </cell>
          <cell r="G1888">
            <v>43100</v>
          </cell>
        </row>
        <row r="1889">
          <cell r="C1889" t="str">
            <v>216000</v>
          </cell>
          <cell r="D1889" t="str">
            <v>Unappropr Retained Earnings</v>
          </cell>
          <cell r="E1889">
            <v>115765668.34999999</v>
          </cell>
          <cell r="F1889" t="str">
            <v>216</v>
          </cell>
          <cell r="G1889">
            <v>43100</v>
          </cell>
        </row>
        <row r="1890">
          <cell r="C1890" t="str">
            <v>221999</v>
          </cell>
          <cell r="D1890" t="str">
            <v>FV Long Term Debt Adjustment</v>
          </cell>
          <cell r="E1890">
            <v>-45711521.149999999</v>
          </cell>
          <cell r="F1890" t="str">
            <v>221</v>
          </cell>
          <cell r="G1890">
            <v>43100</v>
          </cell>
        </row>
        <row r="1891">
          <cell r="C1891" t="str">
            <v>228313</v>
          </cell>
          <cell r="D1891" t="str">
            <v>Post Retire Benefits - SERP</v>
          </cell>
          <cell r="E1891">
            <v>0</v>
          </cell>
          <cell r="F1891" t="str">
            <v>228</v>
          </cell>
          <cell r="G1891">
            <v>43100</v>
          </cell>
        </row>
        <row r="1892">
          <cell r="C1892" t="str">
            <v>230199</v>
          </cell>
          <cell r="D1892" t="str">
            <v>FV ARO Liability Adj</v>
          </cell>
          <cell r="E1892">
            <v>-61559.44</v>
          </cell>
          <cell r="F1892" t="str">
            <v>230</v>
          </cell>
          <cell r="G1892">
            <v>43100</v>
          </cell>
        </row>
        <row r="1893">
          <cell r="C1893" t="str">
            <v>232100</v>
          </cell>
          <cell r="D1893" t="str">
            <v>Manual A/P Accru Elect &amp; Water</v>
          </cell>
          <cell r="E1893">
            <v>0</v>
          </cell>
          <cell r="F1893" t="str">
            <v>232</v>
          </cell>
          <cell r="G1893">
            <v>43100</v>
          </cell>
        </row>
        <row r="1894">
          <cell r="C1894" t="str">
            <v>232820</v>
          </cell>
          <cell r="D1894" t="str">
            <v>AP Nat Gas North-PEPL</v>
          </cell>
          <cell r="E1894">
            <v>0</v>
          </cell>
          <cell r="F1894" t="str">
            <v>232</v>
          </cell>
          <cell r="G1894">
            <v>43100</v>
          </cell>
        </row>
        <row r="1895">
          <cell r="C1895" t="str">
            <v>236100</v>
          </cell>
          <cell r="D1895" t="str">
            <v>Federal Income Taxes Accrued</v>
          </cell>
          <cell r="E1895">
            <v>56235217.149999999</v>
          </cell>
          <cell r="F1895" t="str">
            <v>236</v>
          </cell>
          <cell r="G1895">
            <v>43100</v>
          </cell>
        </row>
        <row r="1896">
          <cell r="C1896" t="str">
            <v>236300</v>
          </cell>
          <cell r="D1896" t="str">
            <v>State Income Taxes Accrued</v>
          </cell>
          <cell r="E1896">
            <v>3612942.89</v>
          </cell>
          <cell r="F1896" t="str">
            <v>236</v>
          </cell>
          <cell r="G1896">
            <v>43100</v>
          </cell>
        </row>
        <row r="1897">
          <cell r="C1897" t="str">
            <v>242240</v>
          </cell>
          <cell r="D1897" t="str">
            <v>Empl Group Healthcare Prem Ded</v>
          </cell>
          <cell r="E1897">
            <v>0</v>
          </cell>
          <cell r="F1897" t="str">
            <v>242</v>
          </cell>
          <cell r="G1897">
            <v>43100</v>
          </cell>
        </row>
        <row r="1898">
          <cell r="C1898" t="str">
            <v>252999</v>
          </cell>
          <cell r="D1898" t="str">
            <v>FV Cust Advance for Const Adj</v>
          </cell>
          <cell r="E1898">
            <v>165766.76999999999</v>
          </cell>
          <cell r="F1898" t="str">
            <v>252</v>
          </cell>
          <cell r="G1898">
            <v>43100</v>
          </cell>
        </row>
        <row r="1899">
          <cell r="C1899" t="str">
            <v>254002</v>
          </cell>
          <cell r="D1899" t="str">
            <v>Reg Liab Reclass - Current</v>
          </cell>
          <cell r="E1899">
            <v>295434.84999999998</v>
          </cell>
          <cell r="F1899" t="str">
            <v>254</v>
          </cell>
          <cell r="G1899">
            <v>43100</v>
          </cell>
        </row>
        <row r="1900">
          <cell r="C1900" t="str">
            <v>254100</v>
          </cell>
          <cell r="D1900" t="str">
            <v>Deferred Tax Liability-Fas 109</v>
          </cell>
          <cell r="E1900">
            <v>21762.36</v>
          </cell>
          <cell r="F1900" t="str">
            <v>254</v>
          </cell>
          <cell r="G1900">
            <v>43100</v>
          </cell>
        </row>
        <row r="1901">
          <cell r="C1901" t="str">
            <v>254430</v>
          </cell>
          <cell r="D1901" t="str">
            <v>MO Return of Excess DefTx 2017</v>
          </cell>
          <cell r="E1901">
            <v>-4975.82</v>
          </cell>
          <cell r="F1901" t="str">
            <v>254</v>
          </cell>
          <cell r="G1901">
            <v>43100</v>
          </cell>
        </row>
        <row r="1902">
          <cell r="C1902" t="str">
            <v>254995</v>
          </cell>
          <cell r="D1902" t="str">
            <v>FV Regulatory Liability Adj</v>
          </cell>
          <cell r="E1902">
            <v>2563641.98</v>
          </cell>
          <cell r="F1902" t="str">
            <v>254</v>
          </cell>
          <cell r="G1902">
            <v>43100</v>
          </cell>
        </row>
        <row r="1903">
          <cell r="C1903" t="str">
            <v>254997</v>
          </cell>
          <cell r="D1903" t="str">
            <v>Reg Liab Reclass - Noncurrent</v>
          </cell>
          <cell r="E1903">
            <v>-295434.84999999998</v>
          </cell>
          <cell r="F1903" t="str">
            <v>254</v>
          </cell>
          <cell r="G1903">
            <v>43100</v>
          </cell>
        </row>
        <row r="1904">
          <cell r="C1904" t="str">
            <v>254998</v>
          </cell>
          <cell r="D1904" t="str">
            <v>Recovery KS Fuel Cost - Liab</v>
          </cell>
          <cell r="E1904">
            <v>0</v>
          </cell>
          <cell r="F1904" t="str">
            <v>254</v>
          </cell>
          <cell r="G1904">
            <v>43100</v>
          </cell>
        </row>
        <row r="1905">
          <cell r="C1905" t="str">
            <v>254999</v>
          </cell>
          <cell r="D1905" t="str">
            <v>Negative PGA account balance</v>
          </cell>
          <cell r="E1905">
            <v>0</v>
          </cell>
          <cell r="F1905" t="str">
            <v>254</v>
          </cell>
          <cell r="G1905">
            <v>43100</v>
          </cell>
        </row>
        <row r="1906">
          <cell r="C1906" t="str">
            <v>282100</v>
          </cell>
          <cell r="D1906" t="str">
            <v>Accum Def Fed Inc Tx-Ld Elect</v>
          </cell>
          <cell r="E1906">
            <v>13202396.65</v>
          </cell>
          <cell r="F1906" t="str">
            <v>282</v>
          </cell>
          <cell r="G1906">
            <v>43100</v>
          </cell>
        </row>
        <row r="1907">
          <cell r="C1907" t="str">
            <v>283400</v>
          </cell>
          <cell r="D1907" t="str">
            <v>Accm Def Fed Inc Tx-Lic Softwr</v>
          </cell>
          <cell r="E1907">
            <v>0</v>
          </cell>
          <cell r="F1907" t="str">
            <v>283</v>
          </cell>
          <cell r="G1907">
            <v>43100</v>
          </cell>
        </row>
        <row r="1908">
          <cell r="C1908" t="str">
            <v>403000</v>
          </cell>
          <cell r="D1908" t="str">
            <v>Depreciation Expense</v>
          </cell>
          <cell r="E1908">
            <v>-4500785.1100000003</v>
          </cell>
          <cell r="F1908" t="str">
            <v>403</v>
          </cell>
          <cell r="G1908">
            <v>43100</v>
          </cell>
        </row>
        <row r="1909">
          <cell r="C1909" t="str">
            <v>408141</v>
          </cell>
          <cell r="D1909" t="str">
            <v>Prov-Foab Taxes-Electric</v>
          </cell>
          <cell r="E1909">
            <v>-846.06</v>
          </cell>
          <cell r="F1909" t="str">
            <v>408</v>
          </cell>
          <cell r="G1909">
            <v>43100</v>
          </cell>
        </row>
        <row r="1910">
          <cell r="C1910" t="str">
            <v>408511</v>
          </cell>
          <cell r="D1910" t="str">
            <v>Prov-Fed Unemp Compens Tax-El</v>
          </cell>
          <cell r="E1910">
            <v>-8.0500000000000007</v>
          </cell>
          <cell r="F1910" t="str">
            <v>408</v>
          </cell>
          <cell r="G1910">
            <v>43100</v>
          </cell>
        </row>
        <row r="1911">
          <cell r="C1911" t="str">
            <v>409111</v>
          </cell>
          <cell r="D1911" t="str">
            <v>Prov-Fed Inc Taxes-Electric</v>
          </cell>
          <cell r="E1911">
            <v>-58259849</v>
          </cell>
          <cell r="F1911" t="str">
            <v>409</v>
          </cell>
          <cell r="G1911">
            <v>43100</v>
          </cell>
        </row>
        <row r="1912">
          <cell r="C1912" t="str">
            <v>409113</v>
          </cell>
          <cell r="D1912" t="str">
            <v>Prov Fed Inc Taxes - Gas</v>
          </cell>
          <cell r="E1912">
            <v>146127</v>
          </cell>
          <cell r="F1912" t="str">
            <v>409</v>
          </cell>
          <cell r="G1912">
            <v>43100</v>
          </cell>
        </row>
        <row r="1913">
          <cell r="C1913" t="str">
            <v>409131</v>
          </cell>
          <cell r="D1913" t="str">
            <v>Prov-St Inc Taxes-Electric</v>
          </cell>
          <cell r="E1913">
            <v>-1812135</v>
          </cell>
          <cell r="F1913" t="str">
            <v>409</v>
          </cell>
          <cell r="G1913">
            <v>43100</v>
          </cell>
        </row>
        <row r="1914">
          <cell r="C1914" t="str">
            <v>409133</v>
          </cell>
          <cell r="D1914" t="str">
            <v>Prov St Inc Taxes - Gas</v>
          </cell>
          <cell r="E1914">
            <v>22963</v>
          </cell>
          <cell r="F1914" t="str">
            <v>409</v>
          </cell>
          <cell r="G1914">
            <v>43100</v>
          </cell>
        </row>
        <row r="1915">
          <cell r="C1915" t="str">
            <v>410117</v>
          </cell>
          <cell r="D1915" t="str">
            <v>Def Tax-Gas Inventory Adj</v>
          </cell>
          <cell r="E1915">
            <v>-167764</v>
          </cell>
          <cell r="F1915" t="str">
            <v>410</v>
          </cell>
          <cell r="G1915">
            <v>43100</v>
          </cell>
        </row>
        <row r="1916">
          <cell r="C1916" t="str">
            <v>410130</v>
          </cell>
          <cell r="D1916" t="str">
            <v>Fed Def Tx Exp - Misc</v>
          </cell>
          <cell r="E1916">
            <v>51317947.061999999</v>
          </cell>
          <cell r="F1916" t="str">
            <v>410</v>
          </cell>
          <cell r="G1916">
            <v>43100</v>
          </cell>
        </row>
        <row r="1917">
          <cell r="C1917" t="str">
            <v>410131</v>
          </cell>
          <cell r="D1917" t="str">
            <v>Fed Def Tx-Con In Aid Const-El</v>
          </cell>
          <cell r="E1917">
            <v>-12029</v>
          </cell>
          <cell r="F1917" t="str">
            <v>410</v>
          </cell>
          <cell r="G1917">
            <v>43100</v>
          </cell>
        </row>
        <row r="1918">
          <cell r="C1918" t="str">
            <v>410137</v>
          </cell>
          <cell r="D1918" t="str">
            <v>Fed Postretirement Ben Pension</v>
          </cell>
          <cell r="E1918">
            <v>-2836</v>
          </cell>
          <cell r="F1918" t="str">
            <v>410</v>
          </cell>
          <cell r="G1918">
            <v>43100</v>
          </cell>
        </row>
        <row r="1919">
          <cell r="C1919" t="str">
            <v>410141</v>
          </cell>
          <cell r="D1919" t="str">
            <v>Prov Def Fed Inc Ld El Aftr 53</v>
          </cell>
          <cell r="E1919">
            <v>0</v>
          </cell>
          <cell r="F1919" t="str">
            <v>410</v>
          </cell>
          <cell r="G1919">
            <v>43100</v>
          </cell>
        </row>
        <row r="1920">
          <cell r="C1920" t="str">
            <v>411103</v>
          </cell>
          <cell r="D1920" t="str">
            <v>DefTx-Net Operating Loss Elect</v>
          </cell>
          <cell r="E1920">
            <v>2823419.9</v>
          </cell>
          <cell r="F1920" t="str">
            <v>411</v>
          </cell>
          <cell r="G1920">
            <v>43100</v>
          </cell>
        </row>
        <row r="1921">
          <cell r="C1921" t="str">
            <v>411124</v>
          </cell>
          <cell r="D1921" t="str">
            <v>Fed Def-Licensed Sftwr Purch</v>
          </cell>
          <cell r="E1921">
            <v>46068</v>
          </cell>
          <cell r="F1921" t="str">
            <v>411</v>
          </cell>
          <cell r="G1921">
            <v>43100</v>
          </cell>
        </row>
        <row r="1922">
          <cell r="C1922" t="str">
            <v>411126</v>
          </cell>
          <cell r="D1922" t="str">
            <v>Fed Officers &amp; Dir Def Comp-Cr</v>
          </cell>
          <cell r="E1922">
            <v>749657</v>
          </cell>
          <cell r="F1922" t="str">
            <v>411</v>
          </cell>
          <cell r="G1922">
            <v>43100</v>
          </cell>
        </row>
        <row r="1923">
          <cell r="C1923" t="str">
            <v>411130</v>
          </cell>
          <cell r="D1923" t="str">
            <v>Fed Def Tx Exp - Misc</v>
          </cell>
          <cell r="E1923">
            <v>3939710</v>
          </cell>
          <cell r="F1923" t="str">
            <v>411</v>
          </cell>
          <cell r="G1923">
            <v>43100</v>
          </cell>
        </row>
        <row r="1924">
          <cell r="C1924" t="str">
            <v>411134</v>
          </cell>
          <cell r="D1924" t="str">
            <v>Fed Def Tx-Int Capitalized-Cr</v>
          </cell>
          <cell r="E1924">
            <v>734375</v>
          </cell>
          <cell r="F1924" t="str">
            <v>411</v>
          </cell>
          <cell r="G1924">
            <v>43100</v>
          </cell>
        </row>
        <row r="1925">
          <cell r="C1925" t="str">
            <v>411136</v>
          </cell>
          <cell r="D1925" t="str">
            <v>Prov Def Inc Tax-Pbop Costs Mo</v>
          </cell>
          <cell r="E1925">
            <v>534678</v>
          </cell>
          <cell r="F1925" t="str">
            <v>411</v>
          </cell>
          <cell r="G1925">
            <v>43100</v>
          </cell>
        </row>
        <row r="1926">
          <cell r="C1926" t="str">
            <v>411141</v>
          </cell>
          <cell r="D1926" t="str">
            <v>Fed Inc Def Ld El After 53</v>
          </cell>
          <cell r="E1926">
            <v>1992154</v>
          </cell>
          <cell r="F1926" t="str">
            <v>411</v>
          </cell>
          <cell r="G1926">
            <v>43100</v>
          </cell>
        </row>
        <row r="1927">
          <cell r="C1927" t="str">
            <v>417180</v>
          </cell>
          <cell r="D1927" t="str">
            <v>Depreciation Exp-Nonutility</v>
          </cell>
          <cell r="E1927">
            <v>-37878.839999999997</v>
          </cell>
          <cell r="F1927" t="str">
            <v>417</v>
          </cell>
          <cell r="G1927">
            <v>43100</v>
          </cell>
        </row>
        <row r="1928">
          <cell r="C1928" t="str">
            <v>417541</v>
          </cell>
          <cell r="D1928" t="str">
            <v>Healthcare - Non-Reg</v>
          </cell>
          <cell r="E1928">
            <v>-1925</v>
          </cell>
          <cell r="F1928" t="str">
            <v>417</v>
          </cell>
          <cell r="G1928">
            <v>43100</v>
          </cell>
        </row>
        <row r="1929">
          <cell r="C1929" t="str">
            <v>417543</v>
          </cell>
          <cell r="D1929" t="str">
            <v>Comp Exp Employee Stk Purch</v>
          </cell>
          <cell r="E1929">
            <v>1932</v>
          </cell>
          <cell r="F1929" t="str">
            <v>417</v>
          </cell>
          <cell r="G1929">
            <v>43100</v>
          </cell>
        </row>
        <row r="1930">
          <cell r="C1930" t="str">
            <v>417545</v>
          </cell>
          <cell r="D1930" t="str">
            <v>Pension SERP Def Ben-Fiber</v>
          </cell>
          <cell r="E1930">
            <v>-13886</v>
          </cell>
          <cell r="F1930" t="str">
            <v>417</v>
          </cell>
          <cell r="G1930">
            <v>43100</v>
          </cell>
        </row>
        <row r="1931">
          <cell r="C1931" t="str">
            <v>419100</v>
          </cell>
          <cell r="D1931" t="str">
            <v>Afudc - Other      (Equity)</v>
          </cell>
          <cell r="E1931">
            <v>-4281.8999999999996</v>
          </cell>
          <cell r="F1931" t="str">
            <v>419</v>
          </cell>
          <cell r="G1931">
            <v>43100</v>
          </cell>
        </row>
        <row r="1932">
          <cell r="C1932" t="str">
            <v>421110</v>
          </cell>
          <cell r="D1932" t="str">
            <v>Gain Dispose Propty Non-Reg</v>
          </cell>
          <cell r="E1932">
            <v>348841.19</v>
          </cell>
          <cell r="F1932" t="str">
            <v>421</v>
          </cell>
          <cell r="G1932">
            <v>43100</v>
          </cell>
        </row>
        <row r="1933">
          <cell r="C1933" t="str">
            <v>421200</v>
          </cell>
          <cell r="D1933" t="str">
            <v>Loss On Dispose Of Property</v>
          </cell>
          <cell r="E1933">
            <v>-175286.13</v>
          </cell>
          <cell r="F1933" t="str">
            <v>421</v>
          </cell>
          <cell r="G1933">
            <v>43100</v>
          </cell>
        </row>
        <row r="1934">
          <cell r="C1934" t="str">
            <v>421210</v>
          </cell>
          <cell r="D1934" t="str">
            <v>Loss Dispose Propty Non Reg</v>
          </cell>
          <cell r="E1934">
            <v>-394114.87</v>
          </cell>
          <cell r="F1934" t="str">
            <v>421</v>
          </cell>
          <cell r="G1934">
            <v>43100</v>
          </cell>
        </row>
        <row r="1935">
          <cell r="C1935" t="str">
            <v>431200</v>
          </cell>
          <cell r="D1935" t="str">
            <v>Other Interest Expense</v>
          </cell>
          <cell r="E1935">
            <v>-4775141.2300000004</v>
          </cell>
          <cell r="F1935" t="str">
            <v>431</v>
          </cell>
          <cell r="G1935">
            <v>43100</v>
          </cell>
        </row>
        <row r="1936">
          <cell r="C1936" t="str">
            <v>431300</v>
          </cell>
          <cell r="D1936" t="str">
            <v>Int On Emp Stock Purch Plan</v>
          </cell>
          <cell r="E1936">
            <v>-7682.65</v>
          </cell>
          <cell r="F1936" t="str">
            <v>431</v>
          </cell>
          <cell r="G1936">
            <v>43100</v>
          </cell>
        </row>
        <row r="1937">
          <cell r="C1937" t="str">
            <v>432000</v>
          </cell>
          <cell r="D1937" t="str">
            <v>Afudc - Credit        (Debt)</v>
          </cell>
          <cell r="E1937">
            <v>-2402.98</v>
          </cell>
          <cell r="F1937" t="str">
            <v>432</v>
          </cell>
          <cell r="G1937">
            <v>43100</v>
          </cell>
        </row>
        <row r="1938">
          <cell r="C1938" t="str">
            <v>501001</v>
          </cell>
          <cell r="D1938" t="str">
            <v>Kansas Fuel Adj</v>
          </cell>
          <cell r="E1938">
            <v>328936.32000000001</v>
          </cell>
          <cell r="F1938" t="str">
            <v>501</v>
          </cell>
          <cell r="G1938">
            <v>43100</v>
          </cell>
        </row>
        <row r="1939">
          <cell r="C1939" t="str">
            <v>501401</v>
          </cell>
          <cell r="D1939" t="str">
            <v>Ops Mtls-Fuel Handling</v>
          </cell>
          <cell r="E1939">
            <v>1336.53</v>
          </cell>
          <cell r="F1939" t="str">
            <v>501</v>
          </cell>
          <cell r="G1939">
            <v>43100</v>
          </cell>
        </row>
        <row r="1940">
          <cell r="C1940" t="str">
            <v>502108</v>
          </cell>
          <cell r="D1940" t="str">
            <v>Exp Of Steam Boiler</v>
          </cell>
          <cell r="E1940">
            <v>702.11</v>
          </cell>
          <cell r="F1940" t="str">
            <v>502</v>
          </cell>
          <cell r="G1940">
            <v>43100</v>
          </cell>
        </row>
        <row r="1941">
          <cell r="C1941" t="str">
            <v>506025</v>
          </cell>
          <cell r="D1941" t="str">
            <v>Safety Expenses-Prod</v>
          </cell>
          <cell r="E1941">
            <v>685.13</v>
          </cell>
          <cell r="F1941" t="str">
            <v>506</v>
          </cell>
          <cell r="G1941">
            <v>43100</v>
          </cell>
        </row>
        <row r="1942">
          <cell r="C1942" t="str">
            <v>510030</v>
          </cell>
          <cell r="D1942" t="str">
            <v>Mtce Supervision &amp; Engineer</v>
          </cell>
          <cell r="E1942">
            <v>894.39</v>
          </cell>
          <cell r="F1942" t="str">
            <v>510</v>
          </cell>
          <cell r="G1942">
            <v>43100</v>
          </cell>
        </row>
        <row r="1943">
          <cell r="C1943" t="str">
            <v>511127</v>
          </cell>
          <cell r="D1943" t="str">
            <v>Mtce Of Structures</v>
          </cell>
          <cell r="E1943">
            <v>2382.5100000000002</v>
          </cell>
          <cell r="F1943" t="str">
            <v>511</v>
          </cell>
          <cell r="G1943">
            <v>43100</v>
          </cell>
        </row>
        <row r="1944">
          <cell r="C1944" t="str">
            <v>512165</v>
          </cell>
          <cell r="D1944" t="str">
            <v>Mtce Of Boiler Plant-Other</v>
          </cell>
          <cell r="E1944">
            <v>71491.61</v>
          </cell>
          <cell r="F1944" t="str">
            <v>512</v>
          </cell>
          <cell r="G1944">
            <v>43100</v>
          </cell>
        </row>
        <row r="1945">
          <cell r="C1945" t="str">
            <v>513168</v>
          </cell>
          <cell r="D1945" t="str">
            <v>Mtce Of Turbine Plant</v>
          </cell>
          <cell r="E1945">
            <v>6157.82</v>
          </cell>
          <cell r="F1945" t="str">
            <v>513</v>
          </cell>
          <cell r="G1945">
            <v>43100</v>
          </cell>
        </row>
        <row r="1946">
          <cell r="C1946" t="str">
            <v>514171</v>
          </cell>
          <cell r="D1946" t="str">
            <v>Mtce Of Misc Steam Plant</v>
          </cell>
          <cell r="E1946">
            <v>27631.11</v>
          </cell>
          <cell r="F1946" t="str">
            <v>514</v>
          </cell>
          <cell r="G1946">
            <v>43100</v>
          </cell>
        </row>
        <row r="1947">
          <cell r="C1947" t="str">
            <v>586028</v>
          </cell>
          <cell r="D1947" t="str">
            <v>Meter Expense</v>
          </cell>
          <cell r="E1947">
            <v>-165.24</v>
          </cell>
          <cell r="F1947" t="str">
            <v>586</v>
          </cell>
          <cell r="G1947">
            <v>43100</v>
          </cell>
        </row>
        <row r="1948">
          <cell r="C1948" t="str">
            <v>586029</v>
          </cell>
          <cell r="D1948" t="str">
            <v>Disconnects &amp; Reconnects</v>
          </cell>
          <cell r="E1948">
            <v>-170.22</v>
          </cell>
          <cell r="F1948" t="str">
            <v>586</v>
          </cell>
          <cell r="G1948">
            <v>43100</v>
          </cell>
        </row>
        <row r="1949">
          <cell r="C1949" t="str">
            <v>586120</v>
          </cell>
          <cell r="D1949" t="str">
            <v>Field Testing - Old</v>
          </cell>
          <cell r="E1949">
            <v>-24.96</v>
          </cell>
          <cell r="F1949" t="str">
            <v>586</v>
          </cell>
          <cell r="G1949">
            <v>43100</v>
          </cell>
        </row>
        <row r="1950">
          <cell r="C1950" t="str">
            <v>587038</v>
          </cell>
          <cell r="D1950" t="str">
            <v>Customer Facilities Expense</v>
          </cell>
          <cell r="E1950">
            <v>-9658.42</v>
          </cell>
          <cell r="F1950" t="str">
            <v>587</v>
          </cell>
          <cell r="G1950">
            <v>43100</v>
          </cell>
        </row>
        <row r="1951">
          <cell r="C1951" t="str">
            <v>587126</v>
          </cell>
          <cell r="D1951" t="str">
            <v>Complaint Test</v>
          </cell>
          <cell r="E1951">
            <v>-36.4</v>
          </cell>
          <cell r="F1951" t="str">
            <v>587</v>
          </cell>
          <cell r="G1951">
            <v>43100</v>
          </cell>
        </row>
        <row r="1952">
          <cell r="C1952" t="str">
            <v>587146</v>
          </cell>
          <cell r="D1952" t="str">
            <v>Current Diversions</v>
          </cell>
          <cell r="E1952">
            <v>-174.12</v>
          </cell>
          <cell r="F1952" t="str">
            <v>587</v>
          </cell>
          <cell r="G1952">
            <v>43100</v>
          </cell>
        </row>
        <row r="1953">
          <cell r="C1953" t="str">
            <v>587148</v>
          </cell>
          <cell r="D1953" t="str">
            <v>Customer Co-Gen Facilities</v>
          </cell>
          <cell r="E1953">
            <v>-0.36</v>
          </cell>
          <cell r="F1953" t="str">
            <v>587</v>
          </cell>
          <cell r="G1953">
            <v>43100</v>
          </cell>
        </row>
        <row r="1954">
          <cell r="C1954" t="str">
            <v>588100</v>
          </cell>
          <cell r="D1954" t="str">
            <v>Miscellaneous Distribution</v>
          </cell>
          <cell r="E1954">
            <v>-237507.44</v>
          </cell>
          <cell r="F1954" t="str">
            <v>588</v>
          </cell>
          <cell r="G1954">
            <v>43100</v>
          </cell>
        </row>
        <row r="1955">
          <cell r="C1955" t="str">
            <v>591024</v>
          </cell>
          <cell r="D1955" t="str">
            <v>Building Maint-Line Operations</v>
          </cell>
          <cell r="E1955">
            <v>-905</v>
          </cell>
          <cell r="F1955" t="str">
            <v>591</v>
          </cell>
          <cell r="G1955">
            <v>43100</v>
          </cell>
        </row>
        <row r="1956">
          <cell r="C1956" t="str">
            <v>593555</v>
          </cell>
          <cell r="D1956" t="str">
            <v>Oh Dist Line Maintenance</v>
          </cell>
          <cell r="E1956">
            <v>-401.12</v>
          </cell>
          <cell r="F1956" t="str">
            <v>593</v>
          </cell>
          <cell r="G1956">
            <v>43100</v>
          </cell>
        </row>
        <row r="1957">
          <cell r="C1957" t="str">
            <v>594061</v>
          </cell>
          <cell r="D1957" t="str">
            <v>Underground Dist Line Maint</v>
          </cell>
          <cell r="E1957">
            <v>-1855.04</v>
          </cell>
          <cell r="F1957" t="str">
            <v>594</v>
          </cell>
          <cell r="G1957">
            <v>43100</v>
          </cell>
        </row>
        <row r="1958">
          <cell r="C1958" t="str">
            <v>596067</v>
          </cell>
          <cell r="D1958" t="str">
            <v>Strt Light&amp;Signal Sys Maint Ex</v>
          </cell>
          <cell r="E1958">
            <v>-35.89</v>
          </cell>
          <cell r="F1958" t="str">
            <v>596</v>
          </cell>
          <cell r="G1958">
            <v>43100</v>
          </cell>
        </row>
        <row r="1959">
          <cell r="C1959" t="str">
            <v>675740</v>
          </cell>
          <cell r="D1959" t="str">
            <v>Maint Of Services</v>
          </cell>
          <cell r="E1959">
            <v>-1573.98</v>
          </cell>
          <cell r="F1959" t="str">
            <v>675</v>
          </cell>
          <cell r="G1959">
            <v>43100</v>
          </cell>
        </row>
        <row r="1960">
          <cell r="C1960" t="str">
            <v>690538</v>
          </cell>
          <cell r="D1960" t="str">
            <v>Pension SERP Def Ben-Water</v>
          </cell>
          <cell r="E1960">
            <v>-9212</v>
          </cell>
          <cell r="F1960" t="str">
            <v>690</v>
          </cell>
          <cell r="G1960">
            <v>43100</v>
          </cell>
        </row>
        <row r="1961">
          <cell r="C1961" t="str">
            <v>690543</v>
          </cell>
          <cell r="D1961" t="str">
            <v>Healthcare - Water</v>
          </cell>
          <cell r="E1961">
            <v>-1800</v>
          </cell>
          <cell r="F1961" t="str">
            <v>690</v>
          </cell>
          <cell r="G1961">
            <v>43100</v>
          </cell>
        </row>
        <row r="1962">
          <cell r="C1962" t="str">
            <v>904038</v>
          </cell>
          <cell r="D1962" t="str">
            <v>Uncollect - Misc Receivables</v>
          </cell>
          <cell r="E1962">
            <v>-18823.759999999998</v>
          </cell>
          <cell r="F1962" t="str">
            <v>904</v>
          </cell>
          <cell r="G1962">
            <v>43100</v>
          </cell>
        </row>
        <row r="1963">
          <cell r="C1963" t="str">
            <v>904300</v>
          </cell>
          <cell r="D1963" t="str">
            <v>Uncollectible Acct Exp-Gas</v>
          </cell>
          <cell r="E1963">
            <v>18823.759999999998</v>
          </cell>
          <cell r="F1963" t="str">
            <v>904</v>
          </cell>
          <cell r="G1963">
            <v>43100</v>
          </cell>
        </row>
        <row r="1964">
          <cell r="C1964" t="str">
            <v>923045</v>
          </cell>
          <cell r="D1964" t="str">
            <v>Outside Services</v>
          </cell>
          <cell r="E1964">
            <v>-28500</v>
          </cell>
          <cell r="F1964" t="str">
            <v>923</v>
          </cell>
          <cell r="G1964">
            <v>43100</v>
          </cell>
        </row>
        <row r="1965">
          <cell r="C1965" t="str">
            <v>926145</v>
          </cell>
          <cell r="D1965" t="str">
            <v>Pension SERP Defined Benefit</v>
          </cell>
          <cell r="E1965">
            <v>-1004906</v>
          </cell>
          <cell r="F1965" t="str">
            <v>926</v>
          </cell>
          <cell r="G1965">
            <v>43100</v>
          </cell>
        </row>
        <row r="1966">
          <cell r="C1966" t="str">
            <v>926215</v>
          </cell>
          <cell r="D1966" t="str">
            <v>Comp Exp Employee Stk Purch</v>
          </cell>
          <cell r="E1966">
            <v>83524</v>
          </cell>
          <cell r="F1966" t="str">
            <v>926</v>
          </cell>
          <cell r="G1966">
            <v>43100</v>
          </cell>
        </row>
        <row r="1967">
          <cell r="C1967" t="str">
            <v>926329</v>
          </cell>
          <cell r="D1967" t="str">
            <v>Healthcare - Electric/Gas</v>
          </cell>
          <cell r="E1967">
            <v>-174725</v>
          </cell>
          <cell r="F1967" t="str">
            <v>926</v>
          </cell>
          <cell r="G1967">
            <v>43100</v>
          </cell>
        </row>
        <row r="1968">
          <cell r="C1968" t="str">
            <v>928000</v>
          </cell>
          <cell r="D1968" t="str">
            <v>Regulatory Commission Exp-Corp</v>
          </cell>
          <cell r="E1968">
            <v>-122212.71</v>
          </cell>
          <cell r="F1968" t="str">
            <v>928</v>
          </cell>
          <cell r="G1968">
            <v>43100</v>
          </cell>
        </row>
        <row r="1969">
          <cell r="C1969" t="str">
            <v>930220</v>
          </cell>
          <cell r="D1969" t="str">
            <v>Dir-Stkhldr &amp; Oth Investor Exp</v>
          </cell>
          <cell r="E1969">
            <v>-16197.53</v>
          </cell>
          <cell r="F1969" t="str">
            <v>930</v>
          </cell>
          <cell r="G1969">
            <v>43100</v>
          </cell>
        </row>
        <row r="1970">
          <cell r="C1970" t="str">
            <v>930298</v>
          </cell>
          <cell r="D1970" t="str">
            <v>External Merger Costs</v>
          </cell>
          <cell r="E1970">
            <v>-6869010.0700000003</v>
          </cell>
          <cell r="F1970" t="str">
            <v>930</v>
          </cell>
          <cell r="G1970">
            <v>43100</v>
          </cell>
        </row>
        <row r="1971">
          <cell r="C1971" t="str">
            <v>930299</v>
          </cell>
          <cell r="D1971" t="str">
            <v>Invest Adv Srv – Acquisition</v>
          </cell>
          <cell r="E1971">
            <v>-1002807.7</v>
          </cell>
          <cell r="F1971" t="str">
            <v>930</v>
          </cell>
          <cell r="G1971">
            <v>43100</v>
          </cell>
        </row>
        <row r="1972">
          <cell r="C1972" t="str">
            <v>G89200</v>
          </cell>
          <cell r="D1972" t="str">
            <v>Dist Maint of Services</v>
          </cell>
          <cell r="E1972">
            <v>-2021.4</v>
          </cell>
          <cell r="F1972" t="str">
            <v>G89</v>
          </cell>
          <cell r="G1972">
            <v>43100</v>
          </cell>
        </row>
        <row r="1973">
          <cell r="C1973" t="str">
            <v>123102</v>
          </cell>
          <cell r="D1973" t="str">
            <v>EDE Holdings Invs-EDE Industrs</v>
          </cell>
          <cell r="E1973">
            <v>-1000</v>
          </cell>
          <cell r="F1973" t="str">
            <v>123</v>
          </cell>
          <cell r="G1973">
            <v>43100</v>
          </cell>
        </row>
        <row r="1974">
          <cell r="C1974" t="str">
            <v>123122</v>
          </cell>
          <cell r="D1974" t="str">
            <v>EDE Invest in HLD for FIB</v>
          </cell>
          <cell r="E1974">
            <v>-10327118.619999999</v>
          </cell>
          <cell r="F1974" t="str">
            <v>123</v>
          </cell>
          <cell r="G1974">
            <v>43100</v>
          </cell>
        </row>
        <row r="1975">
          <cell r="C1975" t="str">
            <v>146500</v>
          </cell>
          <cell r="D1975" t="str">
            <v>Fiber Cash Held by EDE</v>
          </cell>
          <cell r="E1975">
            <v>-16200517.789999999</v>
          </cell>
          <cell r="F1975" t="str">
            <v>146</v>
          </cell>
          <cell r="G1975">
            <v>43100</v>
          </cell>
        </row>
        <row r="1976">
          <cell r="C1976" t="str">
            <v>171000</v>
          </cell>
          <cell r="D1976" t="str">
            <v>Int &amp; Dividends Receivable</v>
          </cell>
          <cell r="E1976">
            <v>-22274.53</v>
          </cell>
          <cell r="F1976" t="str">
            <v>171</v>
          </cell>
          <cell r="G1976">
            <v>43100</v>
          </cell>
        </row>
        <row r="1977">
          <cell r="C1977" t="str">
            <v>201300</v>
          </cell>
          <cell r="D1977" t="str">
            <v>Common Stk Issued EDIndustries</v>
          </cell>
          <cell r="E1977">
            <v>1000</v>
          </cell>
          <cell r="F1977" t="str">
            <v>201</v>
          </cell>
          <cell r="G1977">
            <v>43100</v>
          </cell>
        </row>
        <row r="1978">
          <cell r="C1978" t="str">
            <v>211000</v>
          </cell>
          <cell r="D1978" t="str">
            <v>Misc Paid-In Capital</v>
          </cell>
          <cell r="E1978">
            <v>10327118.619999999</v>
          </cell>
          <cell r="F1978" t="str">
            <v>211</v>
          </cell>
          <cell r="G1978">
            <v>43100</v>
          </cell>
        </row>
        <row r="1979">
          <cell r="C1979" t="str">
            <v>220010</v>
          </cell>
          <cell r="D1979" t="str">
            <v>Interunit Office Account</v>
          </cell>
          <cell r="E1979">
            <v>0</v>
          </cell>
          <cell r="F1979" t="str">
            <v>220</v>
          </cell>
          <cell r="G1979">
            <v>43100</v>
          </cell>
        </row>
        <row r="1980">
          <cell r="C1980" t="str">
            <v>234500</v>
          </cell>
          <cell r="D1980" t="str">
            <v>A/P Cash Due to Fiber</v>
          </cell>
          <cell r="E1980">
            <v>16200517.789999999</v>
          </cell>
          <cell r="F1980" t="str">
            <v>234</v>
          </cell>
          <cell r="G1980">
            <v>43100</v>
          </cell>
        </row>
        <row r="1981">
          <cell r="C1981" t="str">
            <v>237300</v>
          </cell>
          <cell r="D1981" t="str">
            <v>Int Accr On Other Liabilities</v>
          </cell>
          <cell r="E1981">
            <v>22274.53</v>
          </cell>
          <cell r="F1981" t="str">
            <v>237</v>
          </cell>
          <cell r="G1981">
            <v>43100</v>
          </cell>
        </row>
        <row r="1982">
          <cell r="C1982" t="str">
            <v>417010</v>
          </cell>
          <cell r="D1982" t="str">
            <v>InterCompany Revenues</v>
          </cell>
          <cell r="E1982">
            <v>1379352</v>
          </cell>
          <cell r="F1982" t="str">
            <v>417</v>
          </cell>
          <cell r="G1982">
            <v>43100</v>
          </cell>
        </row>
        <row r="1983">
          <cell r="C1983" t="str">
            <v>419802</v>
          </cell>
          <cell r="D1983" t="str">
            <v>Int Inc Cash Held by EDE-Fiber</v>
          </cell>
          <cell r="E1983">
            <v>184894.73</v>
          </cell>
          <cell r="F1983" t="str">
            <v>419</v>
          </cell>
          <cell r="G1983">
            <v>43100</v>
          </cell>
        </row>
        <row r="1984">
          <cell r="C1984" t="str">
            <v>431802</v>
          </cell>
          <cell r="D1984" t="str">
            <v>EDE Int Exp-Cash Held Fiber</v>
          </cell>
          <cell r="E1984">
            <v>-184894.73</v>
          </cell>
          <cell r="F1984" t="str">
            <v>431</v>
          </cell>
          <cell r="G1984">
            <v>43100</v>
          </cell>
        </row>
        <row r="1985">
          <cell r="C1985" t="str">
            <v>556523</v>
          </cell>
          <cell r="D1985" t="str">
            <v>Other Fiber Utility</v>
          </cell>
          <cell r="E1985">
            <v>-1379352</v>
          </cell>
          <cell r="F1985" t="str">
            <v>556</v>
          </cell>
          <cell r="G1985">
            <v>43100</v>
          </cell>
        </row>
        <row r="1986">
          <cell r="C1986" t="str">
            <v>100000</v>
          </cell>
          <cell r="D1986" t="str">
            <v>Projects Dummy Account</v>
          </cell>
          <cell r="E1986">
            <v>0</v>
          </cell>
          <cell r="F1986" t="str">
            <v>100</v>
          </cell>
          <cell r="G1986">
            <v>43100</v>
          </cell>
        </row>
        <row r="1987">
          <cell r="C1987" t="str">
            <v>100001</v>
          </cell>
          <cell r="D1987" t="str">
            <v>Non-Utility Dummy Project</v>
          </cell>
          <cell r="E1987">
            <v>0</v>
          </cell>
          <cell r="F1987" t="str">
            <v>100</v>
          </cell>
          <cell r="G1987">
            <v>43100</v>
          </cell>
        </row>
        <row r="1988">
          <cell r="C1988" t="str">
            <v>100004</v>
          </cell>
          <cell r="D1988" t="str">
            <v>Projects Account Fiber Com</v>
          </cell>
          <cell r="E1988">
            <v>0</v>
          </cell>
          <cell r="F1988" t="str">
            <v>100</v>
          </cell>
          <cell r="G1988">
            <v>43100</v>
          </cell>
        </row>
        <row r="1989">
          <cell r="C1989" t="str">
            <v>121100</v>
          </cell>
          <cell r="D1989" t="str">
            <v>Nonutility Property In Service</v>
          </cell>
          <cell r="E1989">
            <v>40679291.579999998</v>
          </cell>
          <cell r="F1989" t="str">
            <v>121</v>
          </cell>
          <cell r="G1989">
            <v>43100</v>
          </cell>
        </row>
        <row r="1990">
          <cell r="C1990" t="str">
            <v>121110</v>
          </cell>
          <cell r="D1990" t="str">
            <v>COMPL CONSTR NOT UNITIZED FIB</v>
          </cell>
          <cell r="E1990">
            <v>4027792.68</v>
          </cell>
          <cell r="F1990" t="str">
            <v>121</v>
          </cell>
          <cell r="G1990">
            <v>43100</v>
          </cell>
        </row>
        <row r="1991">
          <cell r="C1991" t="str">
            <v>121200</v>
          </cell>
          <cell r="D1991" t="str">
            <v>Cwip-Nonutility</v>
          </cell>
          <cell r="E1991">
            <v>178041.14</v>
          </cell>
          <cell r="F1991" t="str">
            <v>121</v>
          </cell>
          <cell r="G1991">
            <v>43100</v>
          </cell>
        </row>
        <row r="1992">
          <cell r="C1992" t="str">
            <v>122100</v>
          </cell>
          <cell r="D1992" t="str">
            <v>Accum Prov Depr-Nonutitlity</v>
          </cell>
          <cell r="E1992">
            <v>-21435745.350000001</v>
          </cell>
          <cell r="F1992" t="str">
            <v>122</v>
          </cell>
          <cell r="G1992">
            <v>43100</v>
          </cell>
        </row>
        <row r="1993">
          <cell r="C1993" t="str">
            <v>122200</v>
          </cell>
          <cell r="D1993" t="str">
            <v>Rwip Nonutility Property</v>
          </cell>
          <cell r="E1993">
            <v>9655.85</v>
          </cell>
          <cell r="F1993" t="str">
            <v>122</v>
          </cell>
          <cell r="G1993">
            <v>43100</v>
          </cell>
        </row>
        <row r="1994">
          <cell r="C1994" t="str">
            <v>131046</v>
          </cell>
          <cell r="D1994" t="str">
            <v>Cash-Firstar-Fiber Optics</v>
          </cell>
          <cell r="E1994">
            <v>0</v>
          </cell>
          <cell r="F1994" t="str">
            <v>131</v>
          </cell>
          <cell r="G1994">
            <v>43100</v>
          </cell>
        </row>
        <row r="1995">
          <cell r="C1995" t="str">
            <v>131203</v>
          </cell>
          <cell r="D1995" t="str">
            <v>Cash UMB Fiber Com</v>
          </cell>
          <cell r="E1995">
            <v>0</v>
          </cell>
          <cell r="F1995" t="str">
            <v>131</v>
          </cell>
          <cell r="G1995">
            <v>43100</v>
          </cell>
        </row>
        <row r="1996">
          <cell r="C1996" t="str">
            <v>143100</v>
          </cell>
          <cell r="D1996" t="str">
            <v>Misc Accts Receivable</v>
          </cell>
          <cell r="E1996">
            <v>0</v>
          </cell>
          <cell r="F1996" t="str">
            <v>143</v>
          </cell>
          <cell r="G1996">
            <v>43100</v>
          </cell>
        </row>
        <row r="1997">
          <cell r="C1997" t="str">
            <v>143200</v>
          </cell>
          <cell r="D1997" t="str">
            <v>Employee Accounts Receivable</v>
          </cell>
          <cell r="E1997">
            <v>354.56</v>
          </cell>
          <cell r="F1997" t="str">
            <v>143</v>
          </cell>
          <cell r="G1997">
            <v>43100</v>
          </cell>
        </row>
        <row r="1998">
          <cell r="C1998" t="str">
            <v>143400</v>
          </cell>
          <cell r="D1998" t="str">
            <v>Nonutility-Fiber Optics</v>
          </cell>
          <cell r="E1998">
            <v>376137.76</v>
          </cell>
          <cell r="F1998" t="str">
            <v>143</v>
          </cell>
          <cell r="G1998">
            <v>43100</v>
          </cell>
        </row>
        <row r="1999">
          <cell r="C1999" t="str">
            <v>143995</v>
          </cell>
          <cell r="D1999" t="str">
            <v>Inventory Customer Sales</v>
          </cell>
          <cell r="E1999">
            <v>0</v>
          </cell>
          <cell r="F1999" t="str">
            <v>143</v>
          </cell>
          <cell r="G1999">
            <v>43100</v>
          </cell>
        </row>
        <row r="2000">
          <cell r="C2000" t="str">
            <v>146500</v>
          </cell>
          <cell r="D2000" t="str">
            <v>Fiber Cash Held by EDE</v>
          </cell>
          <cell r="E2000">
            <v>16200517.789999999</v>
          </cell>
          <cell r="F2000" t="str">
            <v>146</v>
          </cell>
          <cell r="G2000">
            <v>43100</v>
          </cell>
        </row>
        <row r="2001">
          <cell r="C2001" t="str">
            <v>154050</v>
          </cell>
          <cell r="D2001" t="str">
            <v>Material - Fiber Optics</v>
          </cell>
          <cell r="E2001">
            <v>1123441.42</v>
          </cell>
          <cell r="F2001" t="str">
            <v>154</v>
          </cell>
          <cell r="G2001">
            <v>43100</v>
          </cell>
        </row>
        <row r="2002">
          <cell r="C2002" t="str">
            <v>163050</v>
          </cell>
          <cell r="D2002" t="str">
            <v>Fiber Optics Stores Expense</v>
          </cell>
          <cell r="E2002">
            <v>0</v>
          </cell>
          <cell r="F2002" t="str">
            <v>163</v>
          </cell>
          <cell r="G2002">
            <v>43100</v>
          </cell>
        </row>
        <row r="2003">
          <cell r="C2003" t="str">
            <v>163060</v>
          </cell>
          <cell r="D2003" t="str">
            <v>E-Watch Stores Expense</v>
          </cell>
          <cell r="E2003">
            <v>0</v>
          </cell>
          <cell r="F2003" t="str">
            <v>163</v>
          </cell>
          <cell r="G2003">
            <v>43100</v>
          </cell>
        </row>
        <row r="2004">
          <cell r="C2004" t="str">
            <v>165700</v>
          </cell>
          <cell r="D2004" t="str">
            <v>Prepayments - Non-Regulated</v>
          </cell>
          <cell r="E2004">
            <v>0</v>
          </cell>
          <cell r="F2004" t="str">
            <v>165</v>
          </cell>
          <cell r="G2004">
            <v>43100</v>
          </cell>
        </row>
        <row r="2005">
          <cell r="C2005" t="str">
            <v>171000</v>
          </cell>
          <cell r="D2005" t="str">
            <v>Int &amp; Dividends Receivable</v>
          </cell>
          <cell r="E2005">
            <v>22274.53</v>
          </cell>
          <cell r="F2005" t="str">
            <v>171</v>
          </cell>
          <cell r="G2005">
            <v>43100</v>
          </cell>
        </row>
        <row r="2006">
          <cell r="C2006" t="str">
            <v>184243</v>
          </cell>
          <cell r="D2006" t="str">
            <v>Telephone Exp-Bld Serv</v>
          </cell>
          <cell r="E2006">
            <v>324.04000000000002</v>
          </cell>
          <cell r="F2006" t="str">
            <v>184</v>
          </cell>
          <cell r="G2006">
            <v>43100</v>
          </cell>
        </row>
        <row r="2007">
          <cell r="C2007" t="str">
            <v>184413</v>
          </cell>
          <cell r="D2007" t="str">
            <v>FAS87 Pension - Capitalized</v>
          </cell>
          <cell r="E2007">
            <v>-1497</v>
          </cell>
          <cell r="F2007" t="str">
            <v>184</v>
          </cell>
          <cell r="G2007">
            <v>43100</v>
          </cell>
        </row>
        <row r="2008">
          <cell r="C2008" t="str">
            <v>184415</v>
          </cell>
          <cell r="D2008" t="str">
            <v>FAS106 HC - Capitalized (GAAP)</v>
          </cell>
          <cell r="E2008">
            <v>0</v>
          </cell>
          <cell r="F2008" t="str">
            <v>184</v>
          </cell>
          <cell r="G2008">
            <v>43100</v>
          </cell>
        </row>
        <row r="2009">
          <cell r="C2009" t="str">
            <v>184416</v>
          </cell>
          <cell r="D2009" t="str">
            <v>Healthcare - Capitalized</v>
          </cell>
          <cell r="E2009">
            <v>0</v>
          </cell>
          <cell r="F2009" t="str">
            <v>184</v>
          </cell>
          <cell r="G2009">
            <v>43100</v>
          </cell>
        </row>
        <row r="2010">
          <cell r="C2010" t="str">
            <v>184417</v>
          </cell>
          <cell r="D2010" t="str">
            <v>Pension SERP DfBen Capitalized</v>
          </cell>
          <cell r="E2010">
            <v>0</v>
          </cell>
          <cell r="F2010" t="str">
            <v>184</v>
          </cell>
          <cell r="G2010">
            <v>43100</v>
          </cell>
        </row>
        <row r="2011">
          <cell r="C2011" t="str">
            <v>184421</v>
          </cell>
          <cell r="D2011" t="str">
            <v>401 K Capitalized</v>
          </cell>
          <cell r="E2011">
            <v>0</v>
          </cell>
          <cell r="F2011" t="str">
            <v>184</v>
          </cell>
          <cell r="G2011">
            <v>43100</v>
          </cell>
        </row>
        <row r="2012">
          <cell r="C2012" t="str">
            <v>184490</v>
          </cell>
          <cell r="D2012" t="str">
            <v>Clearing FICA Asset Portion</v>
          </cell>
          <cell r="E2012">
            <v>0</v>
          </cell>
          <cell r="F2012" t="str">
            <v>184</v>
          </cell>
          <cell r="G2012">
            <v>43100</v>
          </cell>
        </row>
        <row r="2013">
          <cell r="C2013" t="str">
            <v>184491</v>
          </cell>
          <cell r="D2013" t="str">
            <v>Clear FUI to Assets</v>
          </cell>
          <cell r="E2013">
            <v>0</v>
          </cell>
          <cell r="F2013" t="str">
            <v>184</v>
          </cell>
          <cell r="G2013">
            <v>43100</v>
          </cell>
        </row>
        <row r="2014">
          <cell r="C2014" t="str">
            <v>184492</v>
          </cell>
          <cell r="D2014" t="str">
            <v>Clear SUI to Assets</v>
          </cell>
          <cell r="E2014">
            <v>0</v>
          </cell>
          <cell r="F2014" t="str">
            <v>184</v>
          </cell>
          <cell r="G2014">
            <v>43100</v>
          </cell>
        </row>
        <row r="2015">
          <cell r="C2015" t="str">
            <v>184915</v>
          </cell>
          <cell r="D2015" t="str">
            <v>Small Tools</v>
          </cell>
          <cell r="E2015">
            <v>0</v>
          </cell>
          <cell r="F2015" t="str">
            <v>184</v>
          </cell>
          <cell r="G2015">
            <v>43100</v>
          </cell>
        </row>
        <row r="2016">
          <cell r="C2016" t="str">
            <v>186210</v>
          </cell>
          <cell r="D2016" t="str">
            <v>Deferred AP Charges-Unclassifi</v>
          </cell>
          <cell r="E2016">
            <v>0</v>
          </cell>
          <cell r="F2016" t="str">
            <v>186</v>
          </cell>
          <cell r="G2016">
            <v>43100</v>
          </cell>
        </row>
        <row r="2017">
          <cell r="C2017" t="str">
            <v>186899</v>
          </cell>
          <cell r="D2017" t="str">
            <v>Deferred Misc. - Non-Regulated</v>
          </cell>
          <cell r="E2017">
            <v>0</v>
          </cell>
          <cell r="F2017" t="str">
            <v>186</v>
          </cell>
          <cell r="G2017">
            <v>43100</v>
          </cell>
        </row>
        <row r="2018">
          <cell r="C2018" t="str">
            <v>211002</v>
          </cell>
          <cell r="D2018" t="str">
            <v>Misc Paid-In Capital - Fiber</v>
          </cell>
          <cell r="E2018">
            <v>-10327118.619999999</v>
          </cell>
          <cell r="F2018" t="str">
            <v>211</v>
          </cell>
          <cell r="G2018">
            <v>43100</v>
          </cell>
        </row>
        <row r="2019">
          <cell r="C2019" t="str">
            <v>216000</v>
          </cell>
          <cell r="D2019" t="str">
            <v>Unappropr Retained Earnings</v>
          </cell>
          <cell r="E2019">
            <v>-19483887.039999999</v>
          </cell>
          <cell r="F2019" t="str">
            <v>216</v>
          </cell>
          <cell r="G2019">
            <v>43100</v>
          </cell>
        </row>
        <row r="2020">
          <cell r="C2020" t="str">
            <v>220010</v>
          </cell>
          <cell r="D2020" t="str">
            <v>Interunit Office Account</v>
          </cell>
          <cell r="E2020">
            <v>0</v>
          </cell>
          <cell r="F2020" t="str">
            <v>220</v>
          </cell>
          <cell r="G2020">
            <v>43100</v>
          </cell>
        </row>
        <row r="2021">
          <cell r="C2021" t="str">
            <v>232050</v>
          </cell>
          <cell r="D2021" t="str">
            <v>Accounts Payable - Fiber Optic</v>
          </cell>
          <cell r="E2021">
            <v>-405.73</v>
          </cell>
          <cell r="F2021" t="str">
            <v>232</v>
          </cell>
          <cell r="G2021">
            <v>43100</v>
          </cell>
        </row>
        <row r="2022">
          <cell r="C2022" t="str">
            <v>232051</v>
          </cell>
          <cell r="D2022" t="str">
            <v>Accounts Payable-Inv Fiber Opt</v>
          </cell>
          <cell r="E2022">
            <v>0</v>
          </cell>
          <cell r="F2022" t="str">
            <v>232</v>
          </cell>
          <cell r="G2022">
            <v>43100</v>
          </cell>
        </row>
        <row r="2023">
          <cell r="C2023" t="str">
            <v>232110</v>
          </cell>
          <cell r="D2023" t="str">
            <v>Purchasing Receipt Accrual</v>
          </cell>
          <cell r="E2023">
            <v>-4797.84</v>
          </cell>
          <cell r="F2023" t="str">
            <v>232</v>
          </cell>
          <cell r="G2023">
            <v>43100</v>
          </cell>
        </row>
        <row r="2024">
          <cell r="C2024" t="str">
            <v>232500</v>
          </cell>
          <cell r="D2024" t="str">
            <v>Manual A/P Accrual Fiber</v>
          </cell>
          <cell r="E2024">
            <v>-1441.09</v>
          </cell>
          <cell r="F2024" t="str">
            <v>232</v>
          </cell>
          <cell r="G2024">
            <v>43100</v>
          </cell>
        </row>
        <row r="2025">
          <cell r="C2025" t="str">
            <v>234300</v>
          </cell>
          <cell r="D2025" t="str">
            <v>A/P to LUSC/AQN</v>
          </cell>
          <cell r="E2025">
            <v>-3798.07</v>
          </cell>
          <cell r="F2025" t="str">
            <v>234</v>
          </cell>
          <cell r="G2025">
            <v>43100</v>
          </cell>
        </row>
        <row r="2026">
          <cell r="C2026" t="str">
            <v>236080</v>
          </cell>
          <cell r="D2026" t="str">
            <v>State Use Tax Accrued-Elect/Ga</v>
          </cell>
          <cell r="E2026">
            <v>0</v>
          </cell>
          <cell r="F2026" t="str">
            <v>236</v>
          </cell>
          <cell r="G2026">
            <v>43100</v>
          </cell>
        </row>
        <row r="2027">
          <cell r="C2027" t="str">
            <v>236081</v>
          </cell>
          <cell r="D2027" t="str">
            <v>State Use Tax Accrued-Nonutili</v>
          </cell>
          <cell r="E2027">
            <v>-886.93</v>
          </cell>
          <cell r="F2027" t="str">
            <v>236</v>
          </cell>
          <cell r="G2027">
            <v>43100</v>
          </cell>
        </row>
        <row r="2028">
          <cell r="C2028" t="str">
            <v>236610</v>
          </cell>
          <cell r="D2028" t="str">
            <v>Property Taxes Accured Fiber</v>
          </cell>
          <cell r="E2028">
            <v>-0.37</v>
          </cell>
          <cell r="F2028" t="str">
            <v>236</v>
          </cell>
          <cell r="G2028">
            <v>43100</v>
          </cell>
        </row>
        <row r="2029">
          <cell r="C2029" t="str">
            <v>236910</v>
          </cell>
          <cell r="D2029" t="str">
            <v>Corporation Franchise Tax Accr</v>
          </cell>
          <cell r="E2029">
            <v>-739</v>
          </cell>
          <cell r="F2029" t="str">
            <v>236</v>
          </cell>
          <cell r="G2029">
            <v>43100</v>
          </cell>
        </row>
        <row r="2030">
          <cell r="C2030" t="str">
            <v>242220</v>
          </cell>
          <cell r="D2030" t="str">
            <v>Employee Group Life Ins Deduct</v>
          </cell>
          <cell r="E2030">
            <v>325.88</v>
          </cell>
          <cell r="F2030" t="str">
            <v>242</v>
          </cell>
          <cell r="G2030">
            <v>43100</v>
          </cell>
        </row>
        <row r="2031">
          <cell r="C2031" t="str">
            <v>242230</v>
          </cell>
          <cell r="D2031" t="str">
            <v>Employee Group Ad&amp;D Ins Deduct</v>
          </cell>
          <cell r="E2031">
            <v>1339.52</v>
          </cell>
          <cell r="F2031" t="str">
            <v>242</v>
          </cell>
          <cell r="G2031">
            <v>43100</v>
          </cell>
        </row>
        <row r="2032">
          <cell r="C2032" t="str">
            <v>242502</v>
          </cell>
          <cell r="D2032" t="str">
            <v>Cur Liab NonUtil Service Agree</v>
          </cell>
          <cell r="E2032">
            <v>-673549.1</v>
          </cell>
          <cell r="F2032" t="str">
            <v>242</v>
          </cell>
          <cell r="G2032">
            <v>43100</v>
          </cell>
        </row>
        <row r="2033">
          <cell r="C2033" t="str">
            <v>242700</v>
          </cell>
          <cell r="D2033" t="str">
            <v>Bank Overdrafts</v>
          </cell>
          <cell r="E2033">
            <v>-338787.68</v>
          </cell>
          <cell r="F2033" t="str">
            <v>242</v>
          </cell>
          <cell r="G2033">
            <v>43100</v>
          </cell>
        </row>
        <row r="2034">
          <cell r="C2034" t="str">
            <v>253920</v>
          </cell>
          <cell r="D2034" t="str">
            <v>Nonutility Service Agreement</v>
          </cell>
          <cell r="E2034">
            <v>-1814462.41</v>
          </cell>
          <cell r="F2034" t="str">
            <v>253</v>
          </cell>
          <cell r="G2034">
            <v>43100</v>
          </cell>
        </row>
        <row r="2035">
          <cell r="C2035" t="str">
            <v>282135</v>
          </cell>
          <cell r="D2035" t="str">
            <v>Acc Def Fed Inc Tx-LD NonUT CR</v>
          </cell>
          <cell r="E2035">
            <v>-4656507.6100000003</v>
          </cell>
          <cell r="F2035" t="str">
            <v>282</v>
          </cell>
          <cell r="G2035">
            <v>43100</v>
          </cell>
        </row>
        <row r="2036">
          <cell r="C2036" t="str">
            <v>391000</v>
          </cell>
          <cell r="D2036" t="str">
            <v>Office Furn &amp; Equip - Gen Plt</v>
          </cell>
          <cell r="E2036">
            <v>0</v>
          </cell>
          <cell r="F2036" t="str">
            <v>391</v>
          </cell>
          <cell r="G2036">
            <v>43100</v>
          </cell>
        </row>
        <row r="2037">
          <cell r="C2037" t="str">
            <v>392000</v>
          </cell>
          <cell r="D2037" t="str">
            <v>Transportation Equip - Gen Plt</v>
          </cell>
          <cell r="E2037">
            <v>0</v>
          </cell>
          <cell r="F2037" t="str">
            <v>392</v>
          </cell>
          <cell r="G2037">
            <v>43100</v>
          </cell>
        </row>
        <row r="2038">
          <cell r="C2038" t="str">
            <v>394000</v>
          </cell>
          <cell r="D2038" t="str">
            <v>Tools Shop &amp; Garage Eq-Gen Plt</v>
          </cell>
          <cell r="E2038">
            <v>0</v>
          </cell>
          <cell r="F2038" t="str">
            <v>394</v>
          </cell>
          <cell r="G2038">
            <v>43100</v>
          </cell>
        </row>
        <row r="2039">
          <cell r="C2039" t="str">
            <v>408241</v>
          </cell>
          <cell r="D2039" t="str">
            <v>SUI - NonUtility</v>
          </cell>
          <cell r="E2039">
            <v>1276.46</v>
          </cell>
          <cell r="F2039" t="str">
            <v>408</v>
          </cell>
          <cell r="G2039">
            <v>43100</v>
          </cell>
        </row>
        <row r="2040">
          <cell r="C2040" t="str">
            <v>408242</v>
          </cell>
          <cell r="D2040" t="str">
            <v>FUI - NonUtility</v>
          </cell>
          <cell r="E2040">
            <v>619.75</v>
          </cell>
          <cell r="F2040" t="str">
            <v>408</v>
          </cell>
          <cell r="G2040">
            <v>43100</v>
          </cell>
        </row>
        <row r="2041">
          <cell r="C2041" t="str">
            <v>408243</v>
          </cell>
          <cell r="D2041" t="str">
            <v>FICA - NonUtility</v>
          </cell>
          <cell r="E2041">
            <v>68611.98</v>
          </cell>
          <cell r="F2041" t="str">
            <v>408</v>
          </cell>
          <cell r="G2041">
            <v>43100</v>
          </cell>
        </row>
        <row r="2042">
          <cell r="C2042" t="str">
            <v>408260</v>
          </cell>
          <cell r="D2042" t="str">
            <v>Prov-Franchise Tax Non-Utility</v>
          </cell>
          <cell r="E2042">
            <v>1007.25</v>
          </cell>
          <cell r="F2042" t="str">
            <v>408</v>
          </cell>
          <cell r="G2042">
            <v>43100</v>
          </cell>
        </row>
        <row r="2043">
          <cell r="C2043" t="str">
            <v>409210</v>
          </cell>
          <cell r="D2043" t="str">
            <v>Prov-Fed Inc Taxes-NonRegulatd</v>
          </cell>
          <cell r="E2043">
            <v>343659.41</v>
          </cell>
          <cell r="F2043" t="str">
            <v>409</v>
          </cell>
          <cell r="G2043">
            <v>43100</v>
          </cell>
        </row>
        <row r="2044">
          <cell r="C2044" t="str">
            <v>409220</v>
          </cell>
          <cell r="D2044" t="str">
            <v>Prov-St Inc Taxes-NonRegulated</v>
          </cell>
          <cell r="E2044">
            <v>48965.35</v>
          </cell>
          <cell r="F2044" t="str">
            <v>409</v>
          </cell>
          <cell r="G2044">
            <v>43100</v>
          </cell>
        </row>
        <row r="2045">
          <cell r="C2045" t="str">
            <v>410210</v>
          </cell>
          <cell r="D2045" t="str">
            <v>Def Fed Inc Tax Other Non-Reg</v>
          </cell>
          <cell r="E2045">
            <v>-2065759.09</v>
          </cell>
          <cell r="F2045" t="str">
            <v>410</v>
          </cell>
          <cell r="G2045">
            <v>43100</v>
          </cell>
        </row>
        <row r="2046">
          <cell r="C2046" t="str">
            <v>411210</v>
          </cell>
          <cell r="D2046" t="str">
            <v>Def Fed Inc Tax-Other CR</v>
          </cell>
          <cell r="E2046">
            <v>-172226.28</v>
          </cell>
          <cell r="F2046" t="str">
            <v>411</v>
          </cell>
          <cell r="G2046">
            <v>43100</v>
          </cell>
        </row>
        <row r="2047">
          <cell r="C2047" t="str">
            <v>417000</v>
          </cell>
          <cell r="D2047" t="str">
            <v>Fiber Com Revenue</v>
          </cell>
          <cell r="E2047">
            <v>-6254273.8600000003</v>
          </cell>
          <cell r="F2047" t="str">
            <v>417</v>
          </cell>
          <cell r="G2047">
            <v>43100</v>
          </cell>
        </row>
        <row r="2048">
          <cell r="C2048" t="str">
            <v>417010</v>
          </cell>
          <cell r="D2048" t="str">
            <v>InterCompany Revenues</v>
          </cell>
          <cell r="E2048">
            <v>-1379352</v>
          </cell>
          <cell r="F2048" t="str">
            <v>417</v>
          </cell>
          <cell r="G2048">
            <v>43100</v>
          </cell>
        </row>
        <row r="2049">
          <cell r="C2049" t="str">
            <v>417101</v>
          </cell>
          <cell r="D2049" t="str">
            <v>M&amp;A Non Utility</v>
          </cell>
          <cell r="E2049">
            <v>256680.73</v>
          </cell>
          <cell r="F2049" t="str">
            <v>417</v>
          </cell>
          <cell r="G2049">
            <v>43100</v>
          </cell>
        </row>
        <row r="2050">
          <cell r="C2050" t="str">
            <v>417102</v>
          </cell>
          <cell r="D2050" t="str">
            <v>Mgmt Incentive - LTIP Fiber</v>
          </cell>
          <cell r="E2050">
            <v>3798.07</v>
          </cell>
          <cell r="F2050" t="str">
            <v>417</v>
          </cell>
          <cell r="G2050">
            <v>43100</v>
          </cell>
        </row>
        <row r="2051">
          <cell r="C2051" t="str">
            <v>417114</v>
          </cell>
          <cell r="D2051" t="str">
            <v>Conv - Nonutility</v>
          </cell>
          <cell r="E2051">
            <v>190.54</v>
          </cell>
          <cell r="F2051" t="str">
            <v>417</v>
          </cell>
          <cell r="G2051">
            <v>43100</v>
          </cell>
        </row>
        <row r="2052">
          <cell r="C2052" t="str">
            <v>417125</v>
          </cell>
          <cell r="D2052" t="str">
            <v>New Business-Nonutility</v>
          </cell>
          <cell r="E2052">
            <v>91155.58</v>
          </cell>
          <cell r="F2052" t="str">
            <v>417</v>
          </cell>
          <cell r="G2052">
            <v>43100</v>
          </cell>
        </row>
        <row r="2053">
          <cell r="C2053" t="str">
            <v>417145</v>
          </cell>
          <cell r="D2053" t="str">
            <v>Outside Services-Nonutility</v>
          </cell>
          <cell r="E2053">
            <v>12503.42</v>
          </cell>
          <cell r="F2053" t="str">
            <v>417</v>
          </cell>
          <cell r="G2053">
            <v>43100</v>
          </cell>
        </row>
        <row r="2054">
          <cell r="C2054" t="str">
            <v>417147</v>
          </cell>
          <cell r="D2054" t="str">
            <v>Sales Commissions</v>
          </cell>
          <cell r="E2054">
            <v>54275.360000000001</v>
          </cell>
          <cell r="F2054" t="str">
            <v>417</v>
          </cell>
          <cell r="G2054">
            <v>43100</v>
          </cell>
        </row>
        <row r="2055">
          <cell r="C2055" t="str">
            <v>417180</v>
          </cell>
          <cell r="D2055" t="str">
            <v>Depreciation Exp-Nonutility</v>
          </cell>
          <cell r="E2055">
            <v>2000329.58</v>
          </cell>
          <cell r="F2055" t="str">
            <v>417</v>
          </cell>
          <cell r="G2055">
            <v>43100</v>
          </cell>
        </row>
        <row r="2056">
          <cell r="C2056" t="str">
            <v>417190</v>
          </cell>
          <cell r="D2056" t="str">
            <v>Third Party Line Expense</v>
          </cell>
          <cell r="E2056">
            <v>256451.78</v>
          </cell>
          <cell r="F2056" t="str">
            <v>417</v>
          </cell>
          <cell r="G2056">
            <v>43100</v>
          </cell>
        </row>
        <row r="2057">
          <cell r="C2057" t="str">
            <v>417214</v>
          </cell>
          <cell r="D2057" t="str">
            <v>Fiber Employee Refreshments</v>
          </cell>
          <cell r="E2057">
            <v>901.15</v>
          </cell>
          <cell r="F2057" t="str">
            <v>417</v>
          </cell>
          <cell r="G2057">
            <v>43100</v>
          </cell>
        </row>
        <row r="2058">
          <cell r="C2058" t="str">
            <v>417310</v>
          </cell>
          <cell r="D2058" t="str">
            <v>EDE Billed Services</v>
          </cell>
          <cell r="E2058">
            <v>729904.14</v>
          </cell>
          <cell r="F2058" t="str">
            <v>417</v>
          </cell>
          <cell r="G2058">
            <v>43100</v>
          </cell>
        </row>
        <row r="2059">
          <cell r="C2059" t="str">
            <v>417500</v>
          </cell>
          <cell r="D2059" t="str">
            <v>Fiber Elec Non Util Ops</v>
          </cell>
          <cell r="E2059">
            <v>642419.96</v>
          </cell>
          <cell r="F2059" t="str">
            <v>417</v>
          </cell>
          <cell r="G2059">
            <v>43100</v>
          </cell>
        </row>
        <row r="2060">
          <cell r="C2060" t="str">
            <v>417502</v>
          </cell>
          <cell r="D2060" t="str">
            <v>Fiber Cable Non Util Ops</v>
          </cell>
          <cell r="E2060">
            <v>126.36</v>
          </cell>
          <cell r="F2060" t="str">
            <v>417</v>
          </cell>
          <cell r="G2060">
            <v>43100</v>
          </cell>
        </row>
        <row r="2061">
          <cell r="C2061" t="str">
            <v>417503</v>
          </cell>
          <cell r="D2061" t="str">
            <v>Fiber Cable Non Util Maint</v>
          </cell>
          <cell r="E2061">
            <v>10615.68</v>
          </cell>
          <cell r="F2061" t="str">
            <v>417</v>
          </cell>
          <cell r="G2061">
            <v>43100</v>
          </cell>
        </row>
        <row r="2062">
          <cell r="C2062" t="str">
            <v>417523</v>
          </cell>
          <cell r="D2062" t="str">
            <v>Other Non Util Ops</v>
          </cell>
          <cell r="E2062">
            <v>68923.42</v>
          </cell>
          <cell r="F2062" t="str">
            <v>417</v>
          </cell>
          <cell r="G2062">
            <v>43100</v>
          </cell>
        </row>
        <row r="2063">
          <cell r="C2063" t="str">
            <v>417530</v>
          </cell>
          <cell r="D2063" t="str">
            <v>Vehicle Expense</v>
          </cell>
          <cell r="E2063">
            <v>15300.83</v>
          </cell>
          <cell r="F2063" t="str">
            <v>417</v>
          </cell>
          <cell r="G2063">
            <v>43100</v>
          </cell>
        </row>
        <row r="2064">
          <cell r="C2064" t="str">
            <v>417540</v>
          </cell>
          <cell r="D2064" t="str">
            <v>FAS106 HC - NonReg (GAAP)</v>
          </cell>
          <cell r="E2064">
            <v>8478</v>
          </cell>
          <cell r="F2064" t="str">
            <v>417</v>
          </cell>
          <cell r="G2064">
            <v>43100</v>
          </cell>
        </row>
        <row r="2065">
          <cell r="C2065" t="str">
            <v>417541</v>
          </cell>
          <cell r="D2065" t="str">
            <v>Healthcare - Non-Reg</v>
          </cell>
          <cell r="E2065">
            <v>87156.87</v>
          </cell>
          <cell r="F2065" t="str">
            <v>417</v>
          </cell>
          <cell r="G2065">
            <v>43100</v>
          </cell>
        </row>
        <row r="2066">
          <cell r="C2066" t="str">
            <v>417542</v>
          </cell>
          <cell r="D2066" t="str">
            <v>Group Life Insurance Non-Reg</v>
          </cell>
          <cell r="E2066">
            <v>1520.96</v>
          </cell>
          <cell r="F2066" t="str">
            <v>417</v>
          </cell>
          <cell r="G2066">
            <v>43100</v>
          </cell>
        </row>
        <row r="2067">
          <cell r="C2067" t="str">
            <v>417543</v>
          </cell>
          <cell r="D2067" t="str">
            <v>Comp Exp Employee Stk Purch</v>
          </cell>
          <cell r="E2067">
            <v>3333</v>
          </cell>
          <cell r="F2067" t="str">
            <v>417</v>
          </cell>
          <cell r="G2067">
            <v>43100</v>
          </cell>
        </row>
        <row r="2068">
          <cell r="C2068" t="str">
            <v>417545</v>
          </cell>
          <cell r="D2068" t="str">
            <v>Pension SERP Def Ben-Fiber</v>
          </cell>
          <cell r="E2068">
            <v>19548</v>
          </cell>
          <cell r="F2068" t="str">
            <v>417</v>
          </cell>
          <cell r="G2068">
            <v>43100</v>
          </cell>
        </row>
        <row r="2069">
          <cell r="C2069" t="str">
            <v>417547</v>
          </cell>
          <cell r="D2069" t="str">
            <v>Acc Death &amp; Dismemb - Non-Reg</v>
          </cell>
          <cell r="E2069">
            <v>376.08</v>
          </cell>
          <cell r="F2069" t="str">
            <v>417</v>
          </cell>
          <cell r="G2069">
            <v>43100</v>
          </cell>
        </row>
        <row r="2070">
          <cell r="C2070" t="str">
            <v>417549</v>
          </cell>
          <cell r="D2070" t="str">
            <v>FAS87 Pension - Non-Reg (GAAP)</v>
          </cell>
          <cell r="E2070">
            <v>108862</v>
          </cell>
          <cell r="F2070" t="str">
            <v>417</v>
          </cell>
          <cell r="G2070">
            <v>43100</v>
          </cell>
        </row>
        <row r="2071">
          <cell r="C2071" t="str">
            <v>417561</v>
          </cell>
          <cell r="D2071" t="str">
            <v>401K - Non-Utility</v>
          </cell>
          <cell r="E2071">
            <v>36974.17</v>
          </cell>
          <cell r="F2071" t="str">
            <v>417</v>
          </cell>
          <cell r="G2071">
            <v>43100</v>
          </cell>
        </row>
        <row r="2072">
          <cell r="C2072" t="str">
            <v>417600</v>
          </cell>
          <cell r="D2072" t="str">
            <v>Rental Exp-Fiber</v>
          </cell>
          <cell r="E2072">
            <v>144983.04999999999</v>
          </cell>
          <cell r="F2072" t="str">
            <v>417</v>
          </cell>
          <cell r="G2072">
            <v>43100</v>
          </cell>
        </row>
        <row r="2073">
          <cell r="C2073" t="str">
            <v>417700</v>
          </cell>
          <cell r="D2073" t="str">
            <v>LABS US Allocs</v>
          </cell>
          <cell r="E2073">
            <v>2390.8200000000002</v>
          </cell>
          <cell r="F2073" t="str">
            <v>417</v>
          </cell>
          <cell r="G2073">
            <v>43100</v>
          </cell>
        </row>
        <row r="2074">
          <cell r="C2074" t="str">
            <v>417889</v>
          </cell>
          <cell r="D2074" t="str">
            <v>Merger Costs Fiber</v>
          </cell>
          <cell r="E2074">
            <v>752140.22</v>
          </cell>
          <cell r="F2074" t="str">
            <v>417</v>
          </cell>
          <cell r="G2074">
            <v>43100</v>
          </cell>
        </row>
        <row r="2075">
          <cell r="C2075" t="str">
            <v>417900</v>
          </cell>
          <cell r="D2075" t="str">
            <v>Property Taxes - Non-Utility</v>
          </cell>
          <cell r="E2075">
            <v>335810.06</v>
          </cell>
          <cell r="F2075" t="str">
            <v>417</v>
          </cell>
          <cell r="G2075">
            <v>43100</v>
          </cell>
        </row>
        <row r="2076">
          <cell r="C2076" t="str">
            <v>419802</v>
          </cell>
          <cell r="D2076" t="str">
            <v>Int Inc Cash Held by EDE-Fiber</v>
          </cell>
          <cell r="E2076">
            <v>-184894.73</v>
          </cell>
          <cell r="F2076" t="str">
            <v>419</v>
          </cell>
          <cell r="G2076">
            <v>43100</v>
          </cell>
        </row>
        <row r="2077">
          <cell r="C2077" t="str">
            <v>421110</v>
          </cell>
          <cell r="D2077" t="str">
            <v>Gain Dispose Propty Non-Reg</v>
          </cell>
          <cell r="E2077">
            <v>-348841.19</v>
          </cell>
          <cell r="F2077" t="str">
            <v>421</v>
          </cell>
          <cell r="G2077">
            <v>43100</v>
          </cell>
        </row>
        <row r="2078">
          <cell r="C2078" t="str">
            <v>421210</v>
          </cell>
          <cell r="D2078" t="str">
            <v>Loss Dispose Propty Non Reg</v>
          </cell>
          <cell r="E2078">
            <v>419533.33</v>
          </cell>
          <cell r="F2078" t="str">
            <v>421</v>
          </cell>
          <cell r="G2078">
            <v>43100</v>
          </cell>
        </row>
        <row r="2079">
          <cell r="C2079" t="str">
            <v>570517</v>
          </cell>
          <cell r="D2079" t="str">
            <v>Scada</v>
          </cell>
          <cell r="E2079">
            <v>650.88</v>
          </cell>
          <cell r="F2079" t="str">
            <v>570</v>
          </cell>
          <cell r="G2079">
            <v>43100</v>
          </cell>
        </row>
        <row r="2080">
          <cell r="C2080" t="str">
            <v>805200</v>
          </cell>
          <cell r="D2080" t="str">
            <v>Plt In Ser-Nonutl Eqp-Fibop-Ks</v>
          </cell>
          <cell r="E2080">
            <v>0</v>
          </cell>
          <cell r="F2080" t="str">
            <v>805</v>
          </cell>
          <cell r="G2080">
            <v>43100</v>
          </cell>
        </row>
        <row r="2081">
          <cell r="C2081" t="str">
            <v>805300</v>
          </cell>
          <cell r="D2081" t="str">
            <v>Plt in Serv NonReg Electronics</v>
          </cell>
          <cell r="E2081">
            <v>0</v>
          </cell>
          <cell r="F2081" t="str">
            <v>805</v>
          </cell>
          <cell r="G2081">
            <v>43100</v>
          </cell>
        </row>
        <row r="2082">
          <cell r="C2082" t="str">
            <v>805400</v>
          </cell>
          <cell r="D2082" t="str">
            <v>Plt in Serv NonRg OSP Hardware</v>
          </cell>
          <cell r="E2082">
            <v>0</v>
          </cell>
          <cell r="F2082" t="str">
            <v>805</v>
          </cell>
          <cell r="G2082">
            <v>43100</v>
          </cell>
        </row>
        <row r="2083">
          <cell r="C2083" t="str">
            <v>923509</v>
          </cell>
          <cell r="D2083" t="str">
            <v>Outside Services - Training</v>
          </cell>
          <cell r="E2083">
            <v>0</v>
          </cell>
          <cell r="F2083" t="str">
            <v>923</v>
          </cell>
          <cell r="G2083">
            <v>43100</v>
          </cell>
        </row>
        <row r="2084">
          <cell r="C2084" t="str">
            <v>926214</v>
          </cell>
          <cell r="D2084" t="str">
            <v>Employee Refreshments</v>
          </cell>
          <cell r="E2084">
            <v>0</v>
          </cell>
          <cell r="F2084" t="str">
            <v>926</v>
          </cell>
          <cell r="G2084">
            <v>43100</v>
          </cell>
        </row>
        <row r="2085">
          <cell r="C2085" t="str">
            <v>100000</v>
          </cell>
          <cell r="D2085" t="str">
            <v>Projects Dummy Account</v>
          </cell>
          <cell r="E2085">
            <v>0</v>
          </cell>
          <cell r="F2085" t="str">
            <v>100</v>
          </cell>
          <cell r="G2085">
            <v>43100</v>
          </cell>
        </row>
        <row r="2086">
          <cell r="C2086" t="str">
            <v>100008</v>
          </cell>
          <cell r="D2086" t="str">
            <v>Projects Account ED Industries</v>
          </cell>
          <cell r="E2086">
            <v>0</v>
          </cell>
          <cell r="F2086" t="str">
            <v>100</v>
          </cell>
          <cell r="G2086">
            <v>43100</v>
          </cell>
        </row>
        <row r="2087">
          <cell r="C2087" t="str">
            <v>100050</v>
          </cell>
          <cell r="D2087" t="str">
            <v>Projects Empire Gas North</v>
          </cell>
          <cell r="E2087">
            <v>0</v>
          </cell>
          <cell r="F2087" t="str">
            <v>100</v>
          </cell>
          <cell r="G2087">
            <v>43100</v>
          </cell>
        </row>
        <row r="2088">
          <cell r="C2088" t="str">
            <v>100060</v>
          </cell>
          <cell r="D2088" t="str">
            <v>Projects Empire Gas Northwest</v>
          </cell>
          <cell r="E2088">
            <v>0</v>
          </cell>
          <cell r="F2088" t="str">
            <v>100</v>
          </cell>
          <cell r="G2088">
            <v>43100</v>
          </cell>
        </row>
        <row r="2089">
          <cell r="C2089" t="str">
            <v>100070</v>
          </cell>
          <cell r="D2089" t="str">
            <v>Projects Empire Gas South</v>
          </cell>
          <cell r="E2089">
            <v>0</v>
          </cell>
          <cell r="F2089" t="str">
            <v>100</v>
          </cell>
          <cell r="G2089">
            <v>43100</v>
          </cell>
        </row>
        <row r="2090">
          <cell r="C2090" t="str">
            <v>100080</v>
          </cell>
          <cell r="D2090" t="str">
            <v>Projects Empire Gas Corporate</v>
          </cell>
          <cell r="E2090">
            <v>0</v>
          </cell>
          <cell r="F2090" t="str">
            <v>100</v>
          </cell>
          <cell r="G2090">
            <v>43100</v>
          </cell>
        </row>
        <row r="2091">
          <cell r="C2091" t="str">
            <v>101000</v>
          </cell>
          <cell r="D2091" t="str">
            <v>Electric Plant In Service</v>
          </cell>
          <cell r="E2091">
            <v>86077282.189999998</v>
          </cell>
          <cell r="F2091" t="str">
            <v>101</v>
          </cell>
          <cell r="G2091">
            <v>43100</v>
          </cell>
        </row>
        <row r="2092">
          <cell r="C2092" t="str">
            <v>101100</v>
          </cell>
          <cell r="D2092" t="str">
            <v>Property Under Capital Lease</v>
          </cell>
          <cell r="E2092">
            <v>0</v>
          </cell>
          <cell r="F2092" t="str">
            <v>101</v>
          </cell>
          <cell r="G2092">
            <v>43100</v>
          </cell>
        </row>
        <row r="2093">
          <cell r="C2093" t="str">
            <v>106200</v>
          </cell>
          <cell r="D2093" t="str">
            <v>COMPL CONSTR NOT UNITIZED GAS</v>
          </cell>
          <cell r="E2093">
            <v>3545640.61</v>
          </cell>
          <cell r="F2093" t="str">
            <v>106</v>
          </cell>
          <cell r="G2093">
            <v>43100</v>
          </cell>
        </row>
        <row r="2094">
          <cell r="C2094" t="str">
            <v>107000</v>
          </cell>
          <cell r="D2094" t="str">
            <v>Cwip-Electric/Gas</v>
          </cell>
          <cell r="E2094">
            <v>667687.79</v>
          </cell>
          <cell r="F2094" t="str">
            <v>107</v>
          </cell>
          <cell r="G2094">
            <v>43100</v>
          </cell>
        </row>
        <row r="2095">
          <cell r="C2095" t="str">
            <v>108000</v>
          </cell>
          <cell r="D2095" t="str">
            <v>Accum Prov Depr Gas Plant</v>
          </cell>
          <cell r="E2095">
            <v>-53111672.049999997</v>
          </cell>
          <cell r="F2095" t="str">
            <v>108</v>
          </cell>
          <cell r="G2095">
            <v>43100</v>
          </cell>
        </row>
        <row r="2096">
          <cell r="C2096" t="str">
            <v>108001</v>
          </cell>
          <cell r="D2096" t="str">
            <v>Retirement WIP - Gas</v>
          </cell>
          <cell r="E2096">
            <v>287685.3</v>
          </cell>
          <cell r="F2096" t="str">
            <v>108</v>
          </cell>
          <cell r="G2096">
            <v>43100</v>
          </cell>
        </row>
        <row r="2097">
          <cell r="C2097" t="str">
            <v>108099</v>
          </cell>
          <cell r="D2097" t="str">
            <v>Acquisition Adj Nat Gas Depr</v>
          </cell>
          <cell r="E2097">
            <v>30495727.390000001</v>
          </cell>
          <cell r="F2097" t="str">
            <v>108</v>
          </cell>
          <cell r="G2097">
            <v>43100</v>
          </cell>
        </row>
        <row r="2098">
          <cell r="C2098" t="str">
            <v>108150</v>
          </cell>
          <cell r="D2098" t="str">
            <v>Accum Depr Asset Retire Oblig</v>
          </cell>
          <cell r="E2098">
            <v>-3353.26</v>
          </cell>
          <cell r="F2098" t="str">
            <v>108</v>
          </cell>
          <cell r="G2098">
            <v>43100</v>
          </cell>
        </row>
        <row r="2099">
          <cell r="C2099" t="str">
            <v>111000</v>
          </cell>
          <cell r="D2099" t="str">
            <v>Ltd-Term Elec/Gas Plant Amort</v>
          </cell>
          <cell r="E2099">
            <v>-720243.76</v>
          </cell>
          <cell r="F2099" t="str">
            <v>111</v>
          </cell>
          <cell r="G2099">
            <v>43100</v>
          </cell>
        </row>
        <row r="2100">
          <cell r="C2100" t="str">
            <v>111112</v>
          </cell>
          <cell r="D2100" t="str">
            <v>EL Plt Amort-Metretek Software</v>
          </cell>
          <cell r="E2100">
            <v>0</v>
          </cell>
          <cell r="F2100" t="str">
            <v>111</v>
          </cell>
          <cell r="G2100">
            <v>43100</v>
          </cell>
        </row>
        <row r="2101">
          <cell r="C2101" t="str">
            <v>111113</v>
          </cell>
          <cell r="D2101" t="str">
            <v>EL Plt Amort-Mapping Software</v>
          </cell>
          <cell r="E2101">
            <v>0</v>
          </cell>
          <cell r="F2101" t="str">
            <v>111</v>
          </cell>
          <cell r="G2101">
            <v>43100</v>
          </cell>
        </row>
        <row r="2102">
          <cell r="C2102" t="str">
            <v>111114</v>
          </cell>
          <cell r="D2102" t="str">
            <v>ELPltAmort-Meter Mgmt Software</v>
          </cell>
          <cell r="E2102">
            <v>0</v>
          </cell>
          <cell r="F2102" t="str">
            <v>111</v>
          </cell>
          <cell r="G2102">
            <v>43100</v>
          </cell>
        </row>
        <row r="2103">
          <cell r="C2103" t="str">
            <v>111121</v>
          </cell>
          <cell r="D2103" t="str">
            <v>Gas Managment System</v>
          </cell>
          <cell r="E2103">
            <v>0</v>
          </cell>
          <cell r="F2103" t="str">
            <v>111</v>
          </cell>
          <cell r="G2103">
            <v>43100</v>
          </cell>
        </row>
        <row r="2104">
          <cell r="C2104" t="str">
            <v>131212</v>
          </cell>
          <cell r="D2104" t="str">
            <v>Cash - Empire District Gas</v>
          </cell>
          <cell r="E2104">
            <v>0</v>
          </cell>
          <cell r="F2104" t="str">
            <v>131</v>
          </cell>
          <cell r="G2104">
            <v>43100</v>
          </cell>
        </row>
        <row r="2105">
          <cell r="C2105" t="str">
            <v>131213</v>
          </cell>
          <cell r="D2105" t="str">
            <v>UMB EDG Customer Refunds</v>
          </cell>
          <cell r="E2105">
            <v>0</v>
          </cell>
          <cell r="F2105" t="str">
            <v>131</v>
          </cell>
          <cell r="G2105">
            <v>43100</v>
          </cell>
        </row>
        <row r="2106">
          <cell r="C2106" t="str">
            <v>135261</v>
          </cell>
          <cell r="D2106" t="str">
            <v>EDE Payroll Checking Acct</v>
          </cell>
          <cell r="E2106">
            <v>0</v>
          </cell>
          <cell r="F2106" t="str">
            <v>135</v>
          </cell>
          <cell r="G2106">
            <v>43100</v>
          </cell>
        </row>
        <row r="2107">
          <cell r="C2107" t="str">
            <v>135262</v>
          </cell>
          <cell r="D2107" t="str">
            <v>EDE Payroll Funding Acct</v>
          </cell>
          <cell r="E2107">
            <v>0</v>
          </cell>
          <cell r="F2107" t="str">
            <v>135</v>
          </cell>
          <cell r="G2107">
            <v>43100</v>
          </cell>
        </row>
        <row r="2108">
          <cell r="C2108" t="str">
            <v>141000</v>
          </cell>
          <cell r="D2108" t="str">
            <v>AR Maintenance Control</v>
          </cell>
          <cell r="E2108">
            <v>0</v>
          </cell>
          <cell r="F2108" t="str">
            <v>141</v>
          </cell>
          <cell r="G2108">
            <v>43100</v>
          </cell>
        </row>
        <row r="2109">
          <cell r="C2109" t="str">
            <v>142203</v>
          </cell>
          <cell r="D2109" t="str">
            <v>Cust Acct Rec-Merch &amp; Appl GAS</v>
          </cell>
          <cell r="E2109">
            <v>-0.2</v>
          </cell>
          <cell r="F2109" t="str">
            <v>142</v>
          </cell>
          <cell r="G2109">
            <v>43100</v>
          </cell>
        </row>
        <row r="2110">
          <cell r="C2110" t="str">
            <v>142300</v>
          </cell>
          <cell r="D2110" t="str">
            <v>Cust Accts Receivable - Gas</v>
          </cell>
          <cell r="E2110">
            <v>2461605.7599999998</v>
          </cell>
          <cell r="F2110" t="str">
            <v>142</v>
          </cell>
          <cell r="G2110">
            <v>43100</v>
          </cell>
        </row>
        <row r="2111">
          <cell r="C2111" t="str">
            <v>142301</v>
          </cell>
          <cell r="D2111" t="str">
            <v>A/R Manual Unbil Transport-Gas</v>
          </cell>
          <cell r="E2111">
            <v>434084.28</v>
          </cell>
          <cell r="F2111" t="str">
            <v>142</v>
          </cell>
          <cell r="G2111">
            <v>43100</v>
          </cell>
        </row>
        <row r="2112">
          <cell r="C2112" t="str">
            <v>142303</v>
          </cell>
          <cell r="D2112" t="str">
            <v>A/R Customer Finance Prog-Gas</v>
          </cell>
          <cell r="E2112">
            <v>33732.160000000003</v>
          </cell>
          <cell r="F2112" t="str">
            <v>142</v>
          </cell>
          <cell r="G2112">
            <v>43100</v>
          </cell>
        </row>
        <row r="2113">
          <cell r="C2113" t="str">
            <v>142308</v>
          </cell>
          <cell r="D2113" t="str">
            <v>A/R Unposted Cash-Gas</v>
          </cell>
          <cell r="E2113">
            <v>0</v>
          </cell>
          <cell r="F2113" t="str">
            <v>142</v>
          </cell>
          <cell r="G2113">
            <v>43100</v>
          </cell>
        </row>
        <row r="2114">
          <cell r="C2114" t="str">
            <v>142399</v>
          </cell>
          <cell r="D2114" t="str">
            <v>A/R Other - Gas</v>
          </cell>
          <cell r="E2114">
            <v>-877.56</v>
          </cell>
          <cell r="F2114" t="str">
            <v>142</v>
          </cell>
          <cell r="G2114">
            <v>43100</v>
          </cell>
        </row>
        <row r="2115">
          <cell r="C2115" t="str">
            <v>143028</v>
          </cell>
          <cell r="D2115" t="str">
            <v>A/R to be Collected for Others</v>
          </cell>
          <cell r="E2115">
            <v>0</v>
          </cell>
          <cell r="F2115" t="str">
            <v>143</v>
          </cell>
          <cell r="G2115">
            <v>43100</v>
          </cell>
        </row>
        <row r="2116">
          <cell r="C2116" t="str">
            <v>143100</v>
          </cell>
          <cell r="D2116" t="str">
            <v>Misc Accts Receivable</v>
          </cell>
          <cell r="E2116">
            <v>0</v>
          </cell>
          <cell r="F2116" t="str">
            <v>143</v>
          </cell>
          <cell r="G2116">
            <v>43100</v>
          </cell>
        </row>
        <row r="2117">
          <cell r="C2117" t="str">
            <v>143102</v>
          </cell>
          <cell r="D2117" t="str">
            <v>Accrued Taxes-Debit Balances</v>
          </cell>
          <cell r="E2117">
            <v>4573</v>
          </cell>
          <cell r="F2117" t="str">
            <v>143</v>
          </cell>
          <cell r="G2117">
            <v>43100</v>
          </cell>
        </row>
        <row r="2118">
          <cell r="C2118" t="str">
            <v>143103</v>
          </cell>
          <cell r="D2118" t="str">
            <v>Misc Receivables - Gas</v>
          </cell>
          <cell r="E2118">
            <v>1170.44</v>
          </cell>
          <cell r="F2118" t="str">
            <v>143</v>
          </cell>
          <cell r="G2118">
            <v>43100</v>
          </cell>
        </row>
        <row r="2119">
          <cell r="C2119" t="str">
            <v>143105</v>
          </cell>
          <cell r="D2119" t="str">
            <v>PR Deduct Personal Txting Plan</v>
          </cell>
          <cell r="E2119">
            <v>0</v>
          </cell>
          <cell r="F2119" t="str">
            <v>143</v>
          </cell>
          <cell r="G2119">
            <v>43100</v>
          </cell>
        </row>
        <row r="2120">
          <cell r="C2120" t="str">
            <v>143110</v>
          </cell>
          <cell r="D2120" t="str">
            <v>Energy Trading Margin Deposit</v>
          </cell>
          <cell r="E2120">
            <v>0</v>
          </cell>
          <cell r="F2120" t="str">
            <v>143</v>
          </cell>
          <cell r="G2120">
            <v>43100</v>
          </cell>
        </row>
        <row r="2121">
          <cell r="C2121" t="str">
            <v>143201</v>
          </cell>
          <cell r="D2121" t="str">
            <v>Employee Rec Purchasing Card</v>
          </cell>
          <cell r="E2121">
            <v>0</v>
          </cell>
          <cell r="F2121" t="str">
            <v>143</v>
          </cell>
          <cell r="G2121">
            <v>43100</v>
          </cell>
        </row>
        <row r="2122">
          <cell r="C2122" t="str">
            <v>143203</v>
          </cell>
          <cell r="D2122" t="str">
            <v>Employee Acct Rec EDG</v>
          </cell>
          <cell r="E2122">
            <v>0</v>
          </cell>
          <cell r="F2122" t="str">
            <v>143</v>
          </cell>
          <cell r="G2122">
            <v>43100</v>
          </cell>
        </row>
        <row r="2123">
          <cell r="C2123" t="str">
            <v>143995</v>
          </cell>
          <cell r="D2123" t="str">
            <v>Inventory Customer Sales</v>
          </cell>
          <cell r="E2123">
            <v>0</v>
          </cell>
          <cell r="F2123" t="str">
            <v>143</v>
          </cell>
          <cell r="G2123">
            <v>43100</v>
          </cell>
        </row>
        <row r="2124">
          <cell r="C2124" t="str">
            <v>143999</v>
          </cell>
          <cell r="D2124" t="str">
            <v>Receivables Refund Clearing</v>
          </cell>
          <cell r="E2124">
            <v>0</v>
          </cell>
          <cell r="F2124" t="str">
            <v>143</v>
          </cell>
          <cell r="G2124">
            <v>43100</v>
          </cell>
        </row>
        <row r="2125">
          <cell r="C2125" t="str">
            <v>144400</v>
          </cell>
          <cell r="D2125" t="str">
            <v>Bad Debt Misc Acnts Receivable</v>
          </cell>
          <cell r="E2125">
            <v>0</v>
          </cell>
          <cell r="F2125" t="str">
            <v>144</v>
          </cell>
          <cell r="G2125">
            <v>43100</v>
          </cell>
        </row>
        <row r="2126">
          <cell r="C2126" t="str">
            <v>144500</v>
          </cell>
          <cell r="D2126" t="str">
            <v>Bad Debt Reserve - Gas</v>
          </cell>
          <cell r="E2126">
            <v>-179725</v>
          </cell>
          <cell r="F2126" t="str">
            <v>144</v>
          </cell>
          <cell r="G2126">
            <v>43100</v>
          </cell>
        </row>
        <row r="2127">
          <cell r="C2127" t="str">
            <v>146100</v>
          </cell>
          <cell r="D2127" t="str">
            <v>A/R From AQN/LIB</v>
          </cell>
          <cell r="E2127">
            <v>0</v>
          </cell>
          <cell r="F2127" t="str">
            <v>146</v>
          </cell>
          <cell r="G2127">
            <v>43100</v>
          </cell>
        </row>
        <row r="2128">
          <cell r="C2128" t="str">
            <v>146800</v>
          </cell>
          <cell r="D2128" t="str">
            <v>EDG Cash Held by EDE</v>
          </cell>
          <cell r="E2128">
            <v>0</v>
          </cell>
          <cell r="F2128" t="str">
            <v>146</v>
          </cell>
          <cell r="G2128">
            <v>43100</v>
          </cell>
        </row>
        <row r="2129">
          <cell r="C2129" t="str">
            <v>154801</v>
          </cell>
          <cell r="D2129" t="str">
            <v>Materials - EDG</v>
          </cell>
          <cell r="E2129">
            <v>412797.35</v>
          </cell>
          <cell r="F2129" t="str">
            <v>154</v>
          </cell>
          <cell r="G2129">
            <v>43100</v>
          </cell>
        </row>
        <row r="2130">
          <cell r="C2130" t="str">
            <v>154802</v>
          </cell>
          <cell r="D2130" t="str">
            <v>Minor Materials - Gas</v>
          </cell>
          <cell r="E2130">
            <v>0</v>
          </cell>
          <cell r="F2130" t="str">
            <v>154</v>
          </cell>
          <cell r="G2130">
            <v>43100</v>
          </cell>
        </row>
        <row r="2131">
          <cell r="C2131" t="str">
            <v>154803</v>
          </cell>
          <cell r="D2131" t="str">
            <v>Acquisition Inv Adj-EDG</v>
          </cell>
          <cell r="E2131">
            <v>0</v>
          </cell>
          <cell r="F2131" t="str">
            <v>154</v>
          </cell>
          <cell r="G2131">
            <v>43100</v>
          </cell>
        </row>
        <row r="2132">
          <cell r="C2132" t="str">
            <v>163011</v>
          </cell>
          <cell r="D2132" t="str">
            <v>Conv &amp; Seminar-Stores</v>
          </cell>
          <cell r="E2132">
            <v>0</v>
          </cell>
          <cell r="F2132" t="str">
            <v>163</v>
          </cell>
          <cell r="G2132">
            <v>43100</v>
          </cell>
        </row>
        <row r="2133">
          <cell r="C2133" t="str">
            <v>163025</v>
          </cell>
          <cell r="D2133" t="str">
            <v>Safety Expenses-Stores</v>
          </cell>
          <cell r="E2133">
            <v>0</v>
          </cell>
          <cell r="F2133" t="str">
            <v>163</v>
          </cell>
          <cell r="G2133">
            <v>43100</v>
          </cell>
        </row>
        <row r="2134">
          <cell r="C2134" t="str">
            <v>163081</v>
          </cell>
          <cell r="D2134" t="str">
            <v>Asbury Stores Expense</v>
          </cell>
          <cell r="E2134">
            <v>0</v>
          </cell>
          <cell r="F2134" t="str">
            <v>163</v>
          </cell>
          <cell r="G2134">
            <v>43100</v>
          </cell>
        </row>
        <row r="2135">
          <cell r="C2135" t="str">
            <v>163100</v>
          </cell>
          <cell r="D2135" t="str">
            <v>Stores Expense - T &amp; D</v>
          </cell>
          <cell r="E2135">
            <v>0</v>
          </cell>
          <cell r="F2135" t="str">
            <v>163</v>
          </cell>
          <cell r="G2135">
            <v>43100</v>
          </cell>
        </row>
        <row r="2136">
          <cell r="C2136" t="str">
            <v>163801</v>
          </cell>
          <cell r="D2136" t="str">
            <v>EDG Stores Expense</v>
          </cell>
          <cell r="E2136">
            <v>0</v>
          </cell>
          <cell r="F2136" t="str">
            <v>163</v>
          </cell>
          <cell r="G2136">
            <v>43100</v>
          </cell>
        </row>
        <row r="2137">
          <cell r="C2137" t="str">
            <v>163802</v>
          </cell>
          <cell r="D2137" t="str">
            <v>Conv &amp; Seminars - Stores - Gas</v>
          </cell>
          <cell r="E2137">
            <v>11.52</v>
          </cell>
          <cell r="F2137" t="str">
            <v>163</v>
          </cell>
          <cell r="G2137">
            <v>43100</v>
          </cell>
        </row>
        <row r="2138">
          <cell r="C2138" t="str">
            <v>163996</v>
          </cell>
          <cell r="D2138" t="str">
            <v>Inventory Reconciliation</v>
          </cell>
          <cell r="E2138">
            <v>-6857.52</v>
          </cell>
          <cell r="F2138" t="str">
            <v>163</v>
          </cell>
          <cell r="G2138">
            <v>43100</v>
          </cell>
        </row>
        <row r="2139">
          <cell r="C2139" t="str">
            <v>163999</v>
          </cell>
          <cell r="D2139" t="str">
            <v>Inventory Default Errors</v>
          </cell>
          <cell r="E2139">
            <v>0</v>
          </cell>
          <cell r="F2139" t="str">
            <v>163</v>
          </cell>
          <cell r="G2139">
            <v>43100</v>
          </cell>
        </row>
        <row r="2140">
          <cell r="C2140" t="str">
            <v>164100</v>
          </cell>
          <cell r="D2140" t="str">
            <v>Gas Storage Est South-SS</v>
          </cell>
          <cell r="E2140">
            <v>-491046.82</v>
          </cell>
          <cell r="F2140" t="str">
            <v>164</v>
          </cell>
          <cell r="G2140">
            <v>43100</v>
          </cell>
        </row>
        <row r="2141">
          <cell r="C2141" t="str">
            <v>164106</v>
          </cell>
          <cell r="D2141" t="str">
            <v>Gas Storage Est North-PEPL</v>
          </cell>
          <cell r="E2141">
            <v>-418923.45</v>
          </cell>
          <cell r="F2141" t="str">
            <v>164</v>
          </cell>
          <cell r="G2141">
            <v>43100</v>
          </cell>
        </row>
        <row r="2142">
          <cell r="C2142" t="str">
            <v>164107</v>
          </cell>
          <cell r="D2142" t="str">
            <v>Gas Storage Est NW-ANR</v>
          </cell>
          <cell r="E2142">
            <v>-271099.52000000002</v>
          </cell>
          <cell r="F2142" t="str">
            <v>164</v>
          </cell>
          <cell r="G2142">
            <v>43100</v>
          </cell>
        </row>
        <row r="2143">
          <cell r="C2143" t="str">
            <v>164110</v>
          </cell>
          <cell r="D2143" t="str">
            <v>Gas Stored Undergrnd South-SS</v>
          </cell>
          <cell r="E2143">
            <v>1909967.84</v>
          </cell>
          <cell r="F2143" t="str">
            <v>164</v>
          </cell>
          <cell r="G2143">
            <v>43100</v>
          </cell>
        </row>
        <row r="2144">
          <cell r="C2144" t="str">
            <v>164120</v>
          </cell>
          <cell r="D2144" t="str">
            <v>Gas Stored Undrgrnd North-PEPL</v>
          </cell>
          <cell r="E2144">
            <v>1632165.02</v>
          </cell>
          <cell r="F2144" t="str">
            <v>164</v>
          </cell>
          <cell r="G2144">
            <v>43100</v>
          </cell>
        </row>
        <row r="2145">
          <cell r="C2145" t="str">
            <v>164130</v>
          </cell>
          <cell r="D2145" t="str">
            <v>Gas Stored Undrgrnd NW-ANR</v>
          </cell>
          <cell r="E2145">
            <v>912753.42</v>
          </cell>
          <cell r="F2145" t="str">
            <v>164</v>
          </cell>
          <cell r="G2145">
            <v>43100</v>
          </cell>
        </row>
        <row r="2146">
          <cell r="C2146" t="str">
            <v>165100</v>
          </cell>
          <cell r="D2146" t="str">
            <v>Prepayments - Insurance</v>
          </cell>
          <cell r="E2146">
            <v>112407.3</v>
          </cell>
          <cell r="F2146" t="str">
            <v>165</v>
          </cell>
          <cell r="G2146">
            <v>43100</v>
          </cell>
        </row>
        <row r="2147">
          <cell r="C2147" t="str">
            <v>165300</v>
          </cell>
          <cell r="D2147" t="str">
            <v>Prepayments-Other</v>
          </cell>
          <cell r="E2147">
            <v>0</v>
          </cell>
          <cell r="F2147" t="str">
            <v>165</v>
          </cell>
          <cell r="G2147">
            <v>43100</v>
          </cell>
        </row>
        <row r="2148">
          <cell r="C2148" t="str">
            <v>171000</v>
          </cell>
          <cell r="D2148" t="str">
            <v>Int &amp; Dividends Receivable</v>
          </cell>
          <cell r="E2148">
            <v>0</v>
          </cell>
          <cell r="F2148" t="str">
            <v>171</v>
          </cell>
          <cell r="G2148">
            <v>43100</v>
          </cell>
        </row>
        <row r="2149">
          <cell r="C2149" t="str">
            <v>173200</v>
          </cell>
          <cell r="D2149" t="str">
            <v>Unbilled Rev - Empire Dist Gas</v>
          </cell>
          <cell r="E2149">
            <v>4992195.16</v>
          </cell>
          <cell r="F2149" t="str">
            <v>173</v>
          </cell>
          <cell r="G2149">
            <v>43100</v>
          </cell>
        </row>
        <row r="2150">
          <cell r="C2150" t="str">
            <v>174005</v>
          </cell>
          <cell r="D2150" t="str">
            <v>Exchange Gas Receivable-SoStar</v>
          </cell>
          <cell r="E2150">
            <v>0</v>
          </cell>
          <cell r="F2150" t="str">
            <v>174</v>
          </cell>
          <cell r="G2150">
            <v>43100</v>
          </cell>
        </row>
        <row r="2151">
          <cell r="C2151" t="str">
            <v>174007</v>
          </cell>
          <cell r="D2151" t="str">
            <v>Exchange Gas Receivable SS</v>
          </cell>
          <cell r="E2151">
            <v>0</v>
          </cell>
          <cell r="F2151" t="str">
            <v>174</v>
          </cell>
          <cell r="G2151">
            <v>43100</v>
          </cell>
        </row>
        <row r="2152">
          <cell r="C2152" t="str">
            <v>175100</v>
          </cell>
          <cell r="D2152" t="str">
            <v>Derivative Inst Assets-Current</v>
          </cell>
          <cell r="E2152">
            <v>20060</v>
          </cell>
          <cell r="F2152" t="str">
            <v>175</v>
          </cell>
          <cell r="G2152">
            <v>43100</v>
          </cell>
        </row>
        <row r="2153">
          <cell r="C2153" t="str">
            <v>175500</v>
          </cell>
          <cell r="D2153" t="str">
            <v>Deriv Inst Assets-NonCurrent</v>
          </cell>
          <cell r="E2153">
            <v>0</v>
          </cell>
          <cell r="F2153" t="str">
            <v>175</v>
          </cell>
          <cell r="G2153">
            <v>43100</v>
          </cell>
        </row>
        <row r="2154">
          <cell r="C2154" t="str">
            <v>181301</v>
          </cell>
          <cell r="D2154" t="str">
            <v>Unamort Debt 6.82% FMB 6-1-36</v>
          </cell>
          <cell r="E2154">
            <v>462451.72</v>
          </cell>
          <cell r="F2154" t="str">
            <v>181</v>
          </cell>
          <cell r="G2154">
            <v>43100</v>
          </cell>
        </row>
        <row r="2155">
          <cell r="C2155" t="str">
            <v>182301</v>
          </cell>
          <cell r="D2155" t="str">
            <v>Reg Asset Environ - Chilicothe</v>
          </cell>
          <cell r="E2155">
            <v>260000</v>
          </cell>
          <cell r="F2155" t="str">
            <v>182</v>
          </cell>
          <cell r="G2155">
            <v>43100</v>
          </cell>
        </row>
        <row r="2156">
          <cell r="C2156" t="str">
            <v>182302</v>
          </cell>
          <cell r="D2156" t="str">
            <v>EDG Reg Assets -AAO's</v>
          </cell>
          <cell r="E2156">
            <v>0</v>
          </cell>
          <cell r="F2156" t="str">
            <v>182</v>
          </cell>
          <cell r="G2156">
            <v>43100</v>
          </cell>
        </row>
        <row r="2157">
          <cell r="C2157" t="str">
            <v>182305</v>
          </cell>
          <cell r="D2157" t="str">
            <v>Reg asset ARO Empire Dist Gas</v>
          </cell>
          <cell r="E2157">
            <v>28568.75</v>
          </cell>
          <cell r="F2157" t="str">
            <v>182</v>
          </cell>
          <cell r="G2157">
            <v>43100</v>
          </cell>
        </row>
        <row r="2158">
          <cell r="C2158" t="str">
            <v>182306</v>
          </cell>
          <cell r="D2158" t="str">
            <v>Reg Asset EDG Pension Acquistn</v>
          </cell>
          <cell r="E2158">
            <v>6881045</v>
          </cell>
          <cell r="F2158" t="str">
            <v>182</v>
          </cell>
          <cell r="G2158">
            <v>43100</v>
          </cell>
        </row>
        <row r="2159">
          <cell r="C2159" t="str">
            <v>182307</v>
          </cell>
          <cell r="D2159" t="str">
            <v>Reg Asset EDG FAS 106 Acquistn</v>
          </cell>
          <cell r="E2159">
            <v>0</v>
          </cell>
          <cell r="F2159" t="str">
            <v>182</v>
          </cell>
          <cell r="G2159">
            <v>43100</v>
          </cell>
        </row>
        <row r="2160">
          <cell r="C2160" t="str">
            <v>182319</v>
          </cell>
          <cell r="D2160" t="str">
            <v>Reg Asset-Equity AFUDC</v>
          </cell>
          <cell r="E2160">
            <v>43074.64</v>
          </cell>
          <cell r="F2160" t="str">
            <v>182</v>
          </cell>
          <cell r="G2160">
            <v>43100</v>
          </cell>
        </row>
        <row r="2161">
          <cell r="C2161" t="str">
            <v>182326</v>
          </cell>
          <cell r="D2161" t="str">
            <v>EDG DSM Costs GR-2009-0434</v>
          </cell>
          <cell r="E2161">
            <v>531238.43000000005</v>
          </cell>
          <cell r="F2161" t="str">
            <v>182</v>
          </cell>
          <cell r="G2161">
            <v>43100</v>
          </cell>
        </row>
        <row r="2162">
          <cell r="C2162" t="str">
            <v>182327</v>
          </cell>
          <cell r="D2162" t="str">
            <v>Arkansas TCR Reg Asset</v>
          </cell>
          <cell r="E2162">
            <v>0</v>
          </cell>
          <cell r="F2162" t="str">
            <v>182</v>
          </cell>
          <cell r="G2162">
            <v>43100</v>
          </cell>
        </row>
        <row r="2163">
          <cell r="C2163" t="str">
            <v>182328</v>
          </cell>
          <cell r="D2163" t="str">
            <v>EDG KS Def PropTx-Stored Gas</v>
          </cell>
          <cell r="E2163">
            <v>136473.28</v>
          </cell>
          <cell r="F2163" t="str">
            <v>182</v>
          </cell>
          <cell r="G2163">
            <v>43100</v>
          </cell>
        </row>
        <row r="2164">
          <cell r="C2164" t="str">
            <v>182329</v>
          </cell>
          <cell r="D2164" t="str">
            <v>MEEIA Energy Efficiency Costs</v>
          </cell>
          <cell r="E2164">
            <v>0</v>
          </cell>
          <cell r="F2164" t="str">
            <v>182</v>
          </cell>
          <cell r="G2164">
            <v>43100</v>
          </cell>
        </row>
        <row r="2165">
          <cell r="C2165" t="str">
            <v>182353</v>
          </cell>
          <cell r="D2165" t="str">
            <v>MO Pension-FAS87 Expense</v>
          </cell>
          <cell r="E2165">
            <v>3604197</v>
          </cell>
          <cell r="F2165" t="str">
            <v>182</v>
          </cell>
          <cell r="G2165">
            <v>43100</v>
          </cell>
        </row>
        <row r="2166">
          <cell r="C2166" t="str">
            <v>182356</v>
          </cell>
          <cell r="D2166" t="str">
            <v>FAS158 Pen Reg Asset</v>
          </cell>
          <cell r="E2166">
            <v>-542766</v>
          </cell>
          <cell r="F2166" t="str">
            <v>182</v>
          </cell>
          <cell r="G2166">
            <v>43100</v>
          </cell>
        </row>
        <row r="2167">
          <cell r="C2167" t="str">
            <v>182357</v>
          </cell>
          <cell r="D2167" t="str">
            <v>FAS158 OPEB Reg Asset</v>
          </cell>
          <cell r="E2167">
            <v>0</v>
          </cell>
          <cell r="F2167" t="str">
            <v>182</v>
          </cell>
          <cell r="G2167">
            <v>43100</v>
          </cell>
        </row>
        <row r="2168">
          <cell r="C2168" t="str">
            <v>182398</v>
          </cell>
          <cell r="D2168" t="str">
            <v>Reg Asset Reclass - Noncurrent</v>
          </cell>
          <cell r="E2168">
            <v>-721538.28</v>
          </cell>
          <cell r="F2168" t="str">
            <v>182</v>
          </cell>
          <cell r="G2168">
            <v>43100</v>
          </cell>
        </row>
        <row r="2169">
          <cell r="C2169" t="str">
            <v>182399</v>
          </cell>
          <cell r="D2169" t="str">
            <v>Reg Asset Reclass - Current</v>
          </cell>
          <cell r="E2169">
            <v>721538.28</v>
          </cell>
          <cell r="F2169" t="str">
            <v>182</v>
          </cell>
          <cell r="G2169">
            <v>43100</v>
          </cell>
        </row>
        <row r="2170">
          <cell r="C2170" t="str">
            <v>183000</v>
          </cell>
          <cell r="D2170" t="str">
            <v>Prelim Survey &amp; Investgat Chgs</v>
          </cell>
          <cell r="E2170">
            <v>0</v>
          </cell>
          <cell r="F2170" t="str">
            <v>183</v>
          </cell>
          <cell r="G2170">
            <v>43100</v>
          </cell>
        </row>
        <row r="2171">
          <cell r="C2171" t="str">
            <v>184013</v>
          </cell>
          <cell r="D2171" t="str">
            <v>Purchase Gas Clearing</v>
          </cell>
          <cell r="E2171">
            <v>0</v>
          </cell>
          <cell r="F2171" t="str">
            <v>184</v>
          </cell>
          <cell r="G2171">
            <v>43100</v>
          </cell>
        </row>
        <row r="2172">
          <cell r="C2172" t="str">
            <v>184016</v>
          </cell>
          <cell r="D2172" t="str">
            <v>Payroll Clearing - Ceridian</v>
          </cell>
          <cell r="E2172">
            <v>0</v>
          </cell>
          <cell r="F2172" t="str">
            <v>184</v>
          </cell>
          <cell r="G2172">
            <v>43100</v>
          </cell>
        </row>
        <row r="2173">
          <cell r="C2173" t="str">
            <v>184017</v>
          </cell>
          <cell r="D2173" t="str">
            <v>Misc Capital Clearing - Gas</v>
          </cell>
          <cell r="E2173">
            <v>0</v>
          </cell>
          <cell r="F2173" t="str">
            <v>184</v>
          </cell>
          <cell r="G2173">
            <v>43100</v>
          </cell>
        </row>
        <row r="2174">
          <cell r="C2174" t="str">
            <v>184305</v>
          </cell>
          <cell r="D2174" t="str">
            <v>Safety Expenses-Transp</v>
          </cell>
          <cell r="E2174">
            <v>0</v>
          </cell>
          <cell r="F2174" t="str">
            <v>184</v>
          </cell>
          <cell r="G2174">
            <v>43100</v>
          </cell>
        </row>
        <row r="2175">
          <cell r="C2175" t="str">
            <v>184311</v>
          </cell>
          <cell r="D2175" t="str">
            <v>Vehicle Maint - Cars</v>
          </cell>
          <cell r="E2175">
            <v>142</v>
          </cell>
          <cell r="F2175" t="str">
            <v>184</v>
          </cell>
          <cell r="G2175">
            <v>43100</v>
          </cell>
        </row>
        <row r="2176">
          <cell r="C2176" t="str">
            <v>184312</v>
          </cell>
          <cell r="D2176" t="str">
            <v>Veh Maint - 1/2 Ton Trucks</v>
          </cell>
          <cell r="E2176">
            <v>0</v>
          </cell>
          <cell r="F2176" t="str">
            <v>184</v>
          </cell>
          <cell r="G2176">
            <v>43100</v>
          </cell>
        </row>
        <row r="2177">
          <cell r="C2177" t="str">
            <v>184314</v>
          </cell>
          <cell r="D2177" t="str">
            <v>Veh Maint 2 2 1/2 3 &amp; Flatbeds</v>
          </cell>
          <cell r="E2177">
            <v>362.54</v>
          </cell>
          <cell r="F2177" t="str">
            <v>184</v>
          </cell>
          <cell r="G2177">
            <v>43100</v>
          </cell>
        </row>
        <row r="2178">
          <cell r="C2178" t="str">
            <v>184342</v>
          </cell>
          <cell r="D2178" t="str">
            <v>Cdl License &amp; Physicals</v>
          </cell>
          <cell r="E2178">
            <v>0</v>
          </cell>
          <cell r="F2178" t="str">
            <v>184</v>
          </cell>
          <cell r="G2178">
            <v>43100</v>
          </cell>
        </row>
        <row r="2179">
          <cell r="C2179" t="str">
            <v>184345</v>
          </cell>
          <cell r="D2179" t="str">
            <v>Dot Related Expenses</v>
          </cell>
          <cell r="E2179">
            <v>0</v>
          </cell>
          <cell r="F2179" t="str">
            <v>184</v>
          </cell>
          <cell r="G2179">
            <v>43100</v>
          </cell>
        </row>
        <row r="2180">
          <cell r="C2180" t="str">
            <v>184392</v>
          </cell>
          <cell r="D2180" t="str">
            <v>Transp Clring - Light Duty-Gas</v>
          </cell>
          <cell r="E2180">
            <v>0</v>
          </cell>
          <cell r="F2180" t="str">
            <v>184</v>
          </cell>
          <cell r="G2180">
            <v>43100</v>
          </cell>
        </row>
        <row r="2181">
          <cell r="C2181" t="str">
            <v>184396</v>
          </cell>
          <cell r="D2181" t="str">
            <v>Transp Clrng - Heavy Duty-Gas</v>
          </cell>
          <cell r="E2181">
            <v>0</v>
          </cell>
          <cell r="F2181" t="str">
            <v>184</v>
          </cell>
          <cell r="G2181">
            <v>43100</v>
          </cell>
        </row>
        <row r="2182">
          <cell r="C2182" t="str">
            <v>184413</v>
          </cell>
          <cell r="D2182" t="str">
            <v>FAS87 Pension - Capitalized</v>
          </cell>
          <cell r="E2182">
            <v>-15095</v>
          </cell>
          <cell r="F2182" t="str">
            <v>184</v>
          </cell>
          <cell r="G2182">
            <v>43100</v>
          </cell>
        </row>
        <row r="2183">
          <cell r="C2183" t="str">
            <v>184415</v>
          </cell>
          <cell r="D2183" t="str">
            <v>FAS106 HC - Capitalized (GAAP)</v>
          </cell>
          <cell r="E2183">
            <v>0</v>
          </cell>
          <cell r="F2183" t="str">
            <v>184</v>
          </cell>
          <cell r="G2183">
            <v>43100</v>
          </cell>
        </row>
        <row r="2184">
          <cell r="C2184" t="str">
            <v>184416</v>
          </cell>
          <cell r="D2184" t="str">
            <v>Healthcare - Capitalized</v>
          </cell>
          <cell r="E2184">
            <v>0</v>
          </cell>
          <cell r="F2184" t="str">
            <v>184</v>
          </cell>
          <cell r="G2184">
            <v>43100</v>
          </cell>
        </row>
        <row r="2185">
          <cell r="C2185" t="str">
            <v>184420</v>
          </cell>
          <cell r="D2185" t="str">
            <v>Admin &amp; General Clearing</v>
          </cell>
          <cell r="E2185">
            <v>0</v>
          </cell>
          <cell r="F2185" t="str">
            <v>184</v>
          </cell>
          <cell r="G2185">
            <v>43100</v>
          </cell>
        </row>
        <row r="2186">
          <cell r="C2186" t="str">
            <v>184421</v>
          </cell>
          <cell r="D2186" t="str">
            <v>401 K Capitalized</v>
          </cell>
          <cell r="E2186">
            <v>0</v>
          </cell>
          <cell r="F2186" t="str">
            <v>184</v>
          </cell>
          <cell r="G2186">
            <v>43100</v>
          </cell>
        </row>
        <row r="2187">
          <cell r="C2187" t="str">
            <v>184490</v>
          </cell>
          <cell r="D2187" t="str">
            <v>Clearing FICA Asset Portion</v>
          </cell>
          <cell r="E2187">
            <v>0</v>
          </cell>
          <cell r="F2187" t="str">
            <v>184</v>
          </cell>
          <cell r="G2187">
            <v>43100</v>
          </cell>
        </row>
        <row r="2188">
          <cell r="C2188" t="str">
            <v>184491</v>
          </cell>
          <cell r="D2188" t="str">
            <v>Clear FUI to Assets</v>
          </cell>
          <cell r="E2188">
            <v>0</v>
          </cell>
          <cell r="F2188" t="str">
            <v>184</v>
          </cell>
          <cell r="G2188">
            <v>43100</v>
          </cell>
        </row>
        <row r="2189">
          <cell r="C2189" t="str">
            <v>184492</v>
          </cell>
          <cell r="D2189" t="str">
            <v>Clear SUI to Assets</v>
          </cell>
          <cell r="E2189">
            <v>0</v>
          </cell>
          <cell r="F2189" t="str">
            <v>184</v>
          </cell>
          <cell r="G2189">
            <v>43100</v>
          </cell>
        </row>
        <row r="2190">
          <cell r="C2190" t="str">
            <v>184620</v>
          </cell>
          <cell r="D2190" t="str">
            <v>Const Clearing Line Oper</v>
          </cell>
          <cell r="E2190">
            <v>0</v>
          </cell>
          <cell r="F2190" t="str">
            <v>184</v>
          </cell>
          <cell r="G2190">
            <v>43100</v>
          </cell>
        </row>
        <row r="2191">
          <cell r="C2191" t="str">
            <v>184891</v>
          </cell>
          <cell r="D2191" t="str">
            <v>American Gas Assc Dues Cleared</v>
          </cell>
          <cell r="E2191">
            <v>0</v>
          </cell>
          <cell r="F2191" t="str">
            <v>184</v>
          </cell>
          <cell r="G2191">
            <v>43100</v>
          </cell>
        </row>
        <row r="2192">
          <cell r="C2192" t="str">
            <v>184915</v>
          </cell>
          <cell r="D2192" t="str">
            <v>Small Tools</v>
          </cell>
          <cell r="E2192">
            <v>0</v>
          </cell>
          <cell r="F2192" t="str">
            <v>184</v>
          </cell>
          <cell r="G2192">
            <v>43100</v>
          </cell>
        </row>
        <row r="2193">
          <cell r="C2193" t="str">
            <v>184999</v>
          </cell>
          <cell r="D2193" t="str">
            <v>EDG A/R Transition Clearing</v>
          </cell>
          <cell r="E2193">
            <v>0</v>
          </cell>
          <cell r="F2193" t="str">
            <v>184</v>
          </cell>
          <cell r="G2193">
            <v>43100</v>
          </cell>
        </row>
        <row r="2194">
          <cell r="C2194" t="str">
            <v>186038</v>
          </cell>
          <cell r="D2194" t="str">
            <v>DfDb MO Gas Acquisition</v>
          </cell>
          <cell r="E2194">
            <v>0</v>
          </cell>
          <cell r="F2194" t="str">
            <v>186</v>
          </cell>
          <cell r="G2194">
            <v>43100</v>
          </cell>
        </row>
        <row r="2195">
          <cell r="C2195" t="str">
            <v>186600</v>
          </cell>
          <cell r="D2195" t="str">
            <v>Goodwill-Aquila Gas Purchase</v>
          </cell>
          <cell r="E2195">
            <v>39492327.100000001</v>
          </cell>
          <cell r="F2195" t="str">
            <v>186</v>
          </cell>
          <cell r="G2195">
            <v>43100</v>
          </cell>
        </row>
        <row r="2196">
          <cell r="C2196" t="str">
            <v>186815</v>
          </cell>
          <cell r="D2196" t="str">
            <v>EDG Gas Rate Case Exp - MO</v>
          </cell>
          <cell r="E2196">
            <v>42006.29</v>
          </cell>
          <cell r="F2196" t="str">
            <v>186</v>
          </cell>
          <cell r="G2196">
            <v>43100</v>
          </cell>
        </row>
        <row r="2197">
          <cell r="C2197" t="str">
            <v>186960</v>
          </cell>
          <cell r="D2197" t="str">
            <v>Employee Relocation Expenses</v>
          </cell>
          <cell r="E2197">
            <v>0</v>
          </cell>
          <cell r="F2197" t="str">
            <v>186</v>
          </cell>
          <cell r="G2197">
            <v>43100</v>
          </cell>
        </row>
        <row r="2198">
          <cell r="C2198" t="str">
            <v>186976</v>
          </cell>
          <cell r="D2198" t="str">
            <v>Prepaid OPEB Asset</v>
          </cell>
          <cell r="E2198">
            <v>808818</v>
          </cell>
          <cell r="F2198" t="str">
            <v>186</v>
          </cell>
          <cell r="G2198">
            <v>43100</v>
          </cell>
        </row>
        <row r="2199">
          <cell r="C2199" t="str">
            <v>190117</v>
          </cell>
          <cell r="D2199" t="str">
            <v>Def Tx Asset-Gas Inventory Adj</v>
          </cell>
          <cell r="E2199">
            <v>-125142.96</v>
          </cell>
          <cell r="F2199" t="str">
            <v>190</v>
          </cell>
          <cell r="G2199">
            <v>43100</v>
          </cell>
        </row>
        <row r="2200">
          <cell r="C2200" t="str">
            <v>190124</v>
          </cell>
          <cell r="D2200" t="str">
            <v>Def Fd Tax Asset - Misc</v>
          </cell>
          <cell r="E2200">
            <v>76490</v>
          </cell>
          <cell r="F2200" t="str">
            <v>190</v>
          </cell>
          <cell r="G2200">
            <v>43100</v>
          </cell>
        </row>
        <row r="2201">
          <cell r="C2201" t="str">
            <v>190126</v>
          </cell>
          <cell r="D2201" t="str">
            <v>Def Tx Asset - Gas Acquisition</v>
          </cell>
          <cell r="E2201">
            <v>2737385</v>
          </cell>
          <cell r="F2201" t="str">
            <v>190</v>
          </cell>
          <cell r="G2201">
            <v>43100</v>
          </cell>
        </row>
        <row r="2202">
          <cell r="C2202" t="str">
            <v>190320</v>
          </cell>
          <cell r="D2202" t="str">
            <v>Def Inc Tx-Def Tx Asset Fas109</v>
          </cell>
          <cell r="E2202">
            <v>957540</v>
          </cell>
          <cell r="F2202" t="str">
            <v>190</v>
          </cell>
          <cell r="G2202">
            <v>43100</v>
          </cell>
        </row>
        <row r="2203">
          <cell r="C2203" t="str">
            <v>190331</v>
          </cell>
          <cell r="D2203" t="str">
            <v>Def Inc Tx-Postret Ben-Pension</v>
          </cell>
          <cell r="E2203">
            <v>129070</v>
          </cell>
          <cell r="F2203" t="str">
            <v>190</v>
          </cell>
          <cell r="G2203">
            <v>43100</v>
          </cell>
        </row>
        <row r="2204">
          <cell r="C2204" t="str">
            <v>190340</v>
          </cell>
          <cell r="D2204" t="str">
            <v>Acm Def Inc Tx-Int Capitalized</v>
          </cell>
          <cell r="E2204">
            <v>7353.61</v>
          </cell>
          <cell r="F2204" t="str">
            <v>190</v>
          </cell>
          <cell r="G2204">
            <v>43100</v>
          </cell>
        </row>
        <row r="2205">
          <cell r="C2205" t="str">
            <v>190356</v>
          </cell>
          <cell r="D2205" t="str">
            <v>Deferred Tax - FAS 158</v>
          </cell>
          <cell r="E2205">
            <v>1594541</v>
          </cell>
          <cell r="F2205" t="str">
            <v>190</v>
          </cell>
          <cell r="G2205">
            <v>43100</v>
          </cell>
        </row>
        <row r="2206">
          <cell r="C2206" t="str">
            <v>191110</v>
          </cell>
          <cell r="D2206" t="str">
            <v>Unrecov PGC Actual-South-SS</v>
          </cell>
          <cell r="E2206">
            <v>1476532.81</v>
          </cell>
          <cell r="F2206" t="str">
            <v>191</v>
          </cell>
          <cell r="G2206">
            <v>43100</v>
          </cell>
        </row>
        <row r="2207">
          <cell r="C2207" t="str">
            <v>191120</v>
          </cell>
          <cell r="D2207" t="str">
            <v>Unrecov PGC Actual-North-PEPL</v>
          </cell>
          <cell r="E2207">
            <v>580288.6</v>
          </cell>
          <cell r="F2207" t="str">
            <v>191</v>
          </cell>
          <cell r="G2207">
            <v>43100</v>
          </cell>
        </row>
        <row r="2208">
          <cell r="C2208" t="str">
            <v>191130</v>
          </cell>
          <cell r="D2208" t="str">
            <v>Unrecov PGC Actual-NW-ANR</v>
          </cell>
          <cell r="E2208">
            <v>195763.68</v>
          </cell>
          <cell r="F2208" t="str">
            <v>191</v>
          </cell>
          <cell r="G2208">
            <v>43100</v>
          </cell>
        </row>
        <row r="2209">
          <cell r="C2209" t="str">
            <v>191310</v>
          </cell>
          <cell r="D2209" t="str">
            <v>Unrecov PGC Unbilled-SO-SS</v>
          </cell>
          <cell r="E2209">
            <v>-1891978.79</v>
          </cell>
          <cell r="F2209" t="str">
            <v>191</v>
          </cell>
          <cell r="G2209">
            <v>43100</v>
          </cell>
        </row>
        <row r="2210">
          <cell r="C2210" t="str">
            <v>191320</v>
          </cell>
          <cell r="D2210" t="str">
            <v>Unrecov PGC Unbilled-NO-PEPL</v>
          </cell>
          <cell r="E2210">
            <v>-685428.15</v>
          </cell>
          <cell r="F2210" t="str">
            <v>191</v>
          </cell>
          <cell r="G2210">
            <v>43100</v>
          </cell>
        </row>
        <row r="2211">
          <cell r="C2211" t="str">
            <v>191330</v>
          </cell>
          <cell r="D2211" t="str">
            <v>Unrecov PGC Unbilld-NW-ANR</v>
          </cell>
          <cell r="E2211">
            <v>-296426.21000000002</v>
          </cell>
          <cell r="F2211" t="str">
            <v>191</v>
          </cell>
          <cell r="G2211">
            <v>43100</v>
          </cell>
        </row>
        <row r="2212">
          <cell r="C2212" t="str">
            <v>191410</v>
          </cell>
          <cell r="D2212" t="str">
            <v>Actual Cost Adjust-SO-SS</v>
          </cell>
          <cell r="E2212">
            <v>933716.87</v>
          </cell>
          <cell r="F2212" t="str">
            <v>191</v>
          </cell>
          <cell r="G2212">
            <v>43100</v>
          </cell>
        </row>
        <row r="2213">
          <cell r="C2213" t="str">
            <v>191420</v>
          </cell>
          <cell r="D2213" t="str">
            <v>Actual Cost Adjust-NO-PEPL</v>
          </cell>
          <cell r="E2213">
            <v>638556.07999999996</v>
          </cell>
          <cell r="F2213" t="str">
            <v>191</v>
          </cell>
          <cell r="G2213">
            <v>43100</v>
          </cell>
        </row>
        <row r="2214">
          <cell r="C2214" t="str">
            <v>191430</v>
          </cell>
          <cell r="D2214" t="str">
            <v>Actual Cost Adjust-NW-ANR</v>
          </cell>
          <cell r="E2214">
            <v>-237106.91</v>
          </cell>
          <cell r="F2214" t="str">
            <v>191</v>
          </cell>
          <cell r="G2214">
            <v>43100</v>
          </cell>
        </row>
        <row r="2215">
          <cell r="C2215" t="str">
            <v>191510</v>
          </cell>
          <cell r="D2215" t="str">
            <v>Unrecov PGA Deriv-Realized-SO</v>
          </cell>
          <cell r="E2215">
            <v>15030</v>
          </cell>
          <cell r="F2215" t="str">
            <v>191</v>
          </cell>
          <cell r="G2215">
            <v>43100</v>
          </cell>
        </row>
        <row r="2216">
          <cell r="C2216" t="str">
            <v>191511</v>
          </cell>
          <cell r="D2216" t="str">
            <v>Unrecov PGA Deriv-UnrealizedSO</v>
          </cell>
          <cell r="E2216">
            <v>162049.75</v>
          </cell>
          <cell r="F2216" t="str">
            <v>191</v>
          </cell>
          <cell r="G2216">
            <v>43100</v>
          </cell>
        </row>
        <row r="2217">
          <cell r="C2217" t="str">
            <v>191520</v>
          </cell>
          <cell r="D2217" t="str">
            <v>Unrecov PGA Deriv-Realized-NO</v>
          </cell>
          <cell r="E2217">
            <v>0</v>
          </cell>
          <cell r="F2217" t="str">
            <v>191</v>
          </cell>
          <cell r="G2217">
            <v>43100</v>
          </cell>
        </row>
        <row r="2218">
          <cell r="C2218" t="str">
            <v>191530</v>
          </cell>
          <cell r="D2218" t="str">
            <v>Unrecov PGA Deriv-Realized-NW</v>
          </cell>
          <cell r="E2218">
            <v>0</v>
          </cell>
          <cell r="F2218" t="str">
            <v>191</v>
          </cell>
          <cell r="G2218">
            <v>43100</v>
          </cell>
        </row>
        <row r="2219">
          <cell r="C2219" t="str">
            <v>191610</v>
          </cell>
          <cell r="D2219" t="str">
            <v>Unrecov PGA Est SO-SS</v>
          </cell>
          <cell r="E2219">
            <v>512189.85</v>
          </cell>
          <cell r="F2219" t="str">
            <v>191</v>
          </cell>
          <cell r="G2219">
            <v>43100</v>
          </cell>
        </row>
        <row r="2220">
          <cell r="C2220" t="str">
            <v>191620</v>
          </cell>
          <cell r="D2220" t="str">
            <v>Unrecov PGA Est NO-PEPL</v>
          </cell>
          <cell r="E2220">
            <v>238038.91</v>
          </cell>
          <cell r="F2220" t="str">
            <v>191</v>
          </cell>
          <cell r="G2220">
            <v>43100</v>
          </cell>
        </row>
        <row r="2221">
          <cell r="C2221" t="str">
            <v>191630</v>
          </cell>
          <cell r="D2221" t="str">
            <v>Unrecov PGA Est NW-ANR</v>
          </cell>
          <cell r="E2221">
            <v>66748.490000000005</v>
          </cell>
          <cell r="F2221" t="str">
            <v>191</v>
          </cell>
          <cell r="G2221">
            <v>43100</v>
          </cell>
        </row>
        <row r="2222">
          <cell r="C2222" t="str">
            <v>191810</v>
          </cell>
          <cell r="D2222" t="str">
            <v>ACA Carrying Costs-SO</v>
          </cell>
          <cell r="E2222">
            <v>5418.85</v>
          </cell>
          <cell r="F2222" t="str">
            <v>191</v>
          </cell>
          <cell r="G2222">
            <v>43100</v>
          </cell>
        </row>
        <row r="2223">
          <cell r="C2223" t="str">
            <v>191820</v>
          </cell>
          <cell r="D2223" t="str">
            <v>ACA Carrying Costs-NO</v>
          </cell>
          <cell r="E2223">
            <v>3269.75</v>
          </cell>
          <cell r="F2223" t="str">
            <v>191</v>
          </cell>
          <cell r="G2223">
            <v>43100</v>
          </cell>
        </row>
        <row r="2224">
          <cell r="C2224" t="str">
            <v>191830</v>
          </cell>
          <cell r="D2224" t="str">
            <v>ACA Carrying Costs-NW</v>
          </cell>
          <cell r="E2224">
            <v>-805.6</v>
          </cell>
          <cell r="F2224" t="str">
            <v>191</v>
          </cell>
          <cell r="G2224">
            <v>43100</v>
          </cell>
        </row>
        <row r="2225">
          <cell r="C2225" t="str">
            <v>191910</v>
          </cell>
          <cell r="D2225" t="str">
            <v>PGA Over-Refunds SO</v>
          </cell>
          <cell r="E2225">
            <v>28.37</v>
          </cell>
          <cell r="F2225" t="str">
            <v>191</v>
          </cell>
          <cell r="G2225">
            <v>43100</v>
          </cell>
        </row>
        <row r="2226">
          <cell r="C2226" t="str">
            <v>191920</v>
          </cell>
          <cell r="D2226" t="str">
            <v>PGA Over-Refunds NO</v>
          </cell>
          <cell r="E2226">
            <v>0</v>
          </cell>
          <cell r="F2226" t="str">
            <v>191</v>
          </cell>
          <cell r="G2226">
            <v>43100</v>
          </cell>
        </row>
        <row r="2227">
          <cell r="C2227" t="str">
            <v>191999</v>
          </cell>
          <cell r="D2227" t="str">
            <v>Neg PGA accounts reclass</v>
          </cell>
          <cell r="E2227">
            <v>0</v>
          </cell>
          <cell r="F2227" t="str">
            <v>191</v>
          </cell>
          <cell r="G2227">
            <v>43100</v>
          </cell>
        </row>
        <row r="2228">
          <cell r="C2228" t="str">
            <v>201800</v>
          </cell>
          <cell r="D2228" t="str">
            <v>ComStk Issued Empire Dist Gas</v>
          </cell>
          <cell r="E2228">
            <v>-1000</v>
          </cell>
          <cell r="F2228" t="str">
            <v>201</v>
          </cell>
          <cell r="G2228">
            <v>43100</v>
          </cell>
        </row>
        <row r="2229">
          <cell r="C2229" t="str">
            <v>211800</v>
          </cell>
          <cell r="D2229" t="str">
            <v>Adtl Pd In Capital EDG</v>
          </cell>
          <cell r="E2229">
            <v>-26150905.699999999</v>
          </cell>
          <cell r="F2229" t="str">
            <v>211</v>
          </cell>
          <cell r="G2229">
            <v>43100</v>
          </cell>
        </row>
        <row r="2230">
          <cell r="C2230" t="str">
            <v>212100</v>
          </cell>
          <cell r="D2230" t="str">
            <v>Instl Rec On Cap Stk-Emp Purch</v>
          </cell>
          <cell r="E2230">
            <v>0</v>
          </cell>
          <cell r="F2230" t="str">
            <v>212</v>
          </cell>
          <cell r="G2230">
            <v>43100</v>
          </cell>
        </row>
        <row r="2231">
          <cell r="C2231" t="str">
            <v>216000</v>
          </cell>
          <cell r="D2231" t="str">
            <v>Unappropr Retained Earnings</v>
          </cell>
          <cell r="E2231">
            <v>-2616880.98</v>
          </cell>
          <cell r="F2231" t="str">
            <v>216</v>
          </cell>
          <cell r="G2231">
            <v>43100</v>
          </cell>
        </row>
        <row r="2232">
          <cell r="C2232" t="str">
            <v>220010</v>
          </cell>
          <cell r="D2232" t="str">
            <v>Interunit Office Account</v>
          </cell>
          <cell r="E2232">
            <v>0</v>
          </cell>
          <cell r="F2232" t="str">
            <v>220</v>
          </cell>
          <cell r="G2232">
            <v>43100</v>
          </cell>
        </row>
        <row r="2233">
          <cell r="C2233" t="str">
            <v>221800</v>
          </cell>
          <cell r="D2233" t="str">
            <v>FMB 6.82% Series Due 6-1-2036</v>
          </cell>
          <cell r="E2233">
            <v>-55000000</v>
          </cell>
          <cell r="F2233" t="str">
            <v>221</v>
          </cell>
          <cell r="G2233">
            <v>43100</v>
          </cell>
        </row>
        <row r="2234">
          <cell r="C2234" t="str">
            <v>223801</v>
          </cell>
          <cell r="D2234" t="str">
            <v>Loan Payable to EDE - Cash Adv</v>
          </cell>
          <cell r="E2234">
            <v>-2464696</v>
          </cell>
          <cell r="F2234" t="str">
            <v>223</v>
          </cell>
          <cell r="G2234">
            <v>43100</v>
          </cell>
        </row>
        <row r="2235">
          <cell r="C2235" t="str">
            <v>228210</v>
          </cell>
          <cell r="D2235" t="str">
            <v>Accum Prov Inj&amp;Damage-Pub Liab</v>
          </cell>
          <cell r="E2235">
            <v>0</v>
          </cell>
          <cell r="F2235" t="str">
            <v>228</v>
          </cell>
          <cell r="G2235">
            <v>43100</v>
          </cell>
        </row>
        <row r="2236">
          <cell r="C2236" t="str">
            <v>228220</v>
          </cell>
          <cell r="D2236" t="str">
            <v>Accum Prov Inj&amp;Damage-Wkmn Cmp</v>
          </cell>
          <cell r="E2236">
            <v>8.7799999999999994</v>
          </cell>
          <cell r="F2236" t="str">
            <v>228</v>
          </cell>
          <cell r="G2236">
            <v>43100</v>
          </cell>
        </row>
        <row r="2237">
          <cell r="C2237" t="str">
            <v>228230</v>
          </cell>
          <cell r="D2237" t="str">
            <v>AccProv Inj&amp;Damg-PubLiabGas</v>
          </cell>
          <cell r="E2237">
            <v>0</v>
          </cell>
          <cell r="F2237" t="str">
            <v>228</v>
          </cell>
          <cell r="G2237">
            <v>43100</v>
          </cell>
        </row>
        <row r="2238">
          <cell r="C2238" t="str">
            <v>228310</v>
          </cell>
          <cell r="D2238" t="str">
            <v>Accum Prov Pen&amp;Ben-Ot Thn Pens</v>
          </cell>
          <cell r="E2238">
            <v>0</v>
          </cell>
          <cell r="F2238" t="str">
            <v>228</v>
          </cell>
          <cell r="G2238">
            <v>43100</v>
          </cell>
        </row>
        <row r="2239">
          <cell r="C2239" t="str">
            <v>228319</v>
          </cell>
          <cell r="D2239" t="str">
            <v>EDG Pension Asset</v>
          </cell>
          <cell r="E2239">
            <v>-5410010.5</v>
          </cell>
          <cell r="F2239" t="str">
            <v>228</v>
          </cell>
          <cell r="G2239">
            <v>43100</v>
          </cell>
        </row>
        <row r="2240">
          <cell r="C2240" t="str">
            <v>229001</v>
          </cell>
          <cell r="D2240" t="str">
            <v>Gas Billings Subject to Refund</v>
          </cell>
          <cell r="E2240">
            <v>0</v>
          </cell>
          <cell r="F2240" t="str">
            <v>229</v>
          </cell>
          <cell r="G2240">
            <v>43100</v>
          </cell>
        </row>
        <row r="2241">
          <cell r="C2241" t="str">
            <v>230304</v>
          </cell>
          <cell r="D2241" t="str">
            <v>Asset Retirement Obligatn Gas</v>
          </cell>
          <cell r="E2241">
            <v>-29394.49</v>
          </cell>
          <cell r="F2241" t="str">
            <v>230</v>
          </cell>
          <cell r="G2241">
            <v>43100</v>
          </cell>
        </row>
        <row r="2242">
          <cell r="C2242" t="str">
            <v>231100</v>
          </cell>
          <cell r="D2242" t="str">
            <v>Notes Payable Prepd Insurance</v>
          </cell>
          <cell r="E2242">
            <v>0</v>
          </cell>
          <cell r="F2242" t="str">
            <v>231</v>
          </cell>
          <cell r="G2242">
            <v>43100</v>
          </cell>
        </row>
        <row r="2243">
          <cell r="C2243" t="str">
            <v>232006</v>
          </cell>
          <cell r="D2243" t="str">
            <v>AP Natural Gas Estimate</v>
          </cell>
          <cell r="E2243">
            <v>-1398839.94</v>
          </cell>
          <cell r="F2243" t="str">
            <v>232</v>
          </cell>
          <cell r="G2243">
            <v>43100</v>
          </cell>
        </row>
        <row r="2244">
          <cell r="C2244" t="str">
            <v>232007</v>
          </cell>
          <cell r="D2244" t="str">
            <v>Accounts Payable - Mitsui</v>
          </cell>
          <cell r="E2244">
            <v>0</v>
          </cell>
          <cell r="F2244" t="str">
            <v>232</v>
          </cell>
          <cell r="G2244">
            <v>43100</v>
          </cell>
        </row>
        <row r="2245">
          <cell r="C2245" t="str">
            <v>232010</v>
          </cell>
          <cell r="D2245" t="str">
            <v>Accounts Payable - Electric</v>
          </cell>
          <cell r="E2245">
            <v>0</v>
          </cell>
          <cell r="F2245" t="str">
            <v>232</v>
          </cell>
          <cell r="G2245">
            <v>43100</v>
          </cell>
        </row>
        <row r="2246">
          <cell r="C2246" t="str">
            <v>232030</v>
          </cell>
          <cell r="D2246" t="str">
            <v>Accounts Payable 401K Trustee</v>
          </cell>
          <cell r="E2246">
            <v>0</v>
          </cell>
          <cell r="F2246" t="str">
            <v>232</v>
          </cell>
          <cell r="G2246">
            <v>43100</v>
          </cell>
        </row>
        <row r="2247">
          <cell r="C2247" t="str">
            <v>232110</v>
          </cell>
          <cell r="D2247" t="str">
            <v>Purchasing Receipt Accrual</v>
          </cell>
          <cell r="E2247">
            <v>-14990.73</v>
          </cell>
          <cell r="F2247" t="str">
            <v>232</v>
          </cell>
          <cell r="G2247">
            <v>43100</v>
          </cell>
        </row>
        <row r="2248">
          <cell r="C2248" t="str">
            <v>232800</v>
          </cell>
          <cell r="D2248" t="str">
            <v>Accts Pay-Empire District Gas</v>
          </cell>
          <cell r="E2248">
            <v>-50002.52</v>
          </cell>
          <cell r="F2248" t="str">
            <v>232</v>
          </cell>
          <cell r="G2248">
            <v>43100</v>
          </cell>
        </row>
        <row r="2249">
          <cell r="C2249" t="str">
            <v>232801</v>
          </cell>
          <cell r="D2249" t="str">
            <v>AP Inventory EDG</v>
          </cell>
          <cell r="E2249">
            <v>0</v>
          </cell>
          <cell r="F2249" t="str">
            <v>232</v>
          </cell>
          <cell r="G2249">
            <v>43100</v>
          </cell>
        </row>
        <row r="2250">
          <cell r="C2250" t="str">
            <v>232802</v>
          </cell>
          <cell r="D2250" t="str">
            <v>A/P Customer Care</v>
          </cell>
          <cell r="E2250">
            <v>0</v>
          </cell>
          <cell r="F2250" t="str">
            <v>232</v>
          </cell>
          <cell r="G2250">
            <v>43100</v>
          </cell>
        </row>
        <row r="2251">
          <cell r="C2251" t="str">
            <v>232804</v>
          </cell>
          <cell r="D2251" t="str">
            <v>CIS+ Customer Deposit Transfer</v>
          </cell>
          <cell r="E2251">
            <v>0</v>
          </cell>
          <cell r="F2251" t="str">
            <v>232</v>
          </cell>
          <cell r="G2251">
            <v>43100</v>
          </cell>
        </row>
        <row r="2252">
          <cell r="C2252" t="str">
            <v>232806</v>
          </cell>
          <cell r="D2252" t="str">
            <v>AP Gas Cust APP Credit Balance</v>
          </cell>
          <cell r="E2252">
            <v>-638995.39</v>
          </cell>
          <cell r="F2252" t="str">
            <v>232</v>
          </cell>
          <cell r="G2252">
            <v>43100</v>
          </cell>
        </row>
        <row r="2253">
          <cell r="C2253" t="str">
            <v>232810</v>
          </cell>
          <cell r="D2253" t="str">
            <v>AP Nat Gas South-SS</v>
          </cell>
          <cell r="E2253">
            <v>-154074.88</v>
          </cell>
          <cell r="F2253" t="str">
            <v>232</v>
          </cell>
          <cell r="G2253">
            <v>43100</v>
          </cell>
        </row>
        <row r="2254">
          <cell r="C2254" t="str">
            <v>232820</v>
          </cell>
          <cell r="D2254" t="str">
            <v>AP Nat Gas North-PEPL</v>
          </cell>
          <cell r="E2254">
            <v>-48148.47</v>
          </cell>
          <cell r="F2254" t="str">
            <v>232</v>
          </cell>
          <cell r="G2254">
            <v>43100</v>
          </cell>
        </row>
        <row r="2255">
          <cell r="C2255" t="str">
            <v>232830</v>
          </cell>
          <cell r="D2255" t="str">
            <v>AP Nat Gas NW-ANR</v>
          </cell>
          <cell r="E2255">
            <v>191357.08</v>
          </cell>
          <cell r="F2255" t="str">
            <v>232</v>
          </cell>
          <cell r="G2255">
            <v>43100</v>
          </cell>
        </row>
        <row r="2256">
          <cell r="C2256" t="str">
            <v>232850</v>
          </cell>
          <cell r="D2256" t="str">
            <v>Manual A/P Accrual EDG</v>
          </cell>
          <cell r="E2256">
            <v>-67386.64</v>
          </cell>
          <cell r="F2256" t="str">
            <v>232</v>
          </cell>
          <cell r="G2256">
            <v>43100</v>
          </cell>
        </row>
        <row r="2257">
          <cell r="C2257" t="str">
            <v>234300</v>
          </cell>
          <cell r="D2257" t="str">
            <v>A/P to LUSC/AQN</v>
          </cell>
          <cell r="E2257">
            <v>-986.56</v>
          </cell>
          <cell r="F2257" t="str">
            <v>234</v>
          </cell>
          <cell r="G2257">
            <v>43100</v>
          </cell>
        </row>
        <row r="2258">
          <cell r="C2258" t="str">
            <v>234400</v>
          </cell>
          <cell r="D2258" t="str">
            <v>Due to Payroll Ceridian</v>
          </cell>
          <cell r="E2258">
            <v>-200294.26</v>
          </cell>
          <cell r="F2258" t="str">
            <v>234</v>
          </cell>
          <cell r="G2258">
            <v>43100</v>
          </cell>
        </row>
        <row r="2259">
          <cell r="C2259" t="str">
            <v>234800</v>
          </cell>
          <cell r="D2259" t="str">
            <v>A/P Cash Due to EDG</v>
          </cell>
          <cell r="E2259">
            <v>0</v>
          </cell>
          <cell r="F2259" t="str">
            <v>234</v>
          </cell>
          <cell r="G2259">
            <v>43100</v>
          </cell>
        </row>
        <row r="2260">
          <cell r="C2260" t="str">
            <v>235300</v>
          </cell>
          <cell r="D2260" t="str">
            <v>Customer Deposits - Gas</v>
          </cell>
          <cell r="E2260">
            <v>-1924693.08</v>
          </cell>
          <cell r="F2260" t="str">
            <v>235</v>
          </cell>
          <cell r="G2260">
            <v>43100</v>
          </cell>
        </row>
        <row r="2261">
          <cell r="C2261" t="str">
            <v>236080</v>
          </cell>
          <cell r="D2261" t="str">
            <v>State Use Tax Accrued-Elect/Ga</v>
          </cell>
          <cell r="E2261">
            <v>-2159.17</v>
          </cell>
          <cell r="F2261" t="str">
            <v>236</v>
          </cell>
          <cell r="G2261">
            <v>43100</v>
          </cell>
        </row>
        <row r="2262">
          <cell r="C2262" t="str">
            <v>236300</v>
          </cell>
          <cell r="D2262" t="str">
            <v>State Income Taxes Accrued</v>
          </cell>
          <cell r="E2262">
            <v>-5483.18</v>
          </cell>
          <cell r="F2262" t="str">
            <v>236</v>
          </cell>
          <cell r="G2262">
            <v>43100</v>
          </cell>
        </row>
        <row r="2263">
          <cell r="C2263" t="str">
            <v>236400</v>
          </cell>
          <cell r="D2263" t="str">
            <v>Fed Old Age Benefit Tax Accr</v>
          </cell>
          <cell r="E2263">
            <v>-5832.19</v>
          </cell>
          <cell r="F2263" t="str">
            <v>236</v>
          </cell>
          <cell r="G2263">
            <v>43100</v>
          </cell>
        </row>
        <row r="2264">
          <cell r="C2264" t="str">
            <v>236510</v>
          </cell>
          <cell r="D2264" t="str">
            <v>Federal Unemployment Tax Accr</v>
          </cell>
          <cell r="E2264">
            <v>0</v>
          </cell>
          <cell r="F2264" t="str">
            <v>236</v>
          </cell>
          <cell r="G2264">
            <v>43100</v>
          </cell>
        </row>
        <row r="2265">
          <cell r="C2265" t="str">
            <v>236520</v>
          </cell>
          <cell r="D2265" t="str">
            <v>State Unemployment Taxes Accr</v>
          </cell>
          <cell r="E2265">
            <v>0</v>
          </cell>
          <cell r="F2265" t="str">
            <v>236</v>
          </cell>
          <cell r="G2265">
            <v>43100</v>
          </cell>
        </row>
        <row r="2266">
          <cell r="C2266" t="str">
            <v>236600</v>
          </cell>
          <cell r="D2266" t="str">
            <v>Property Taxes Accrued</v>
          </cell>
          <cell r="E2266">
            <v>0</v>
          </cell>
          <cell r="F2266" t="str">
            <v>236</v>
          </cell>
          <cell r="G2266">
            <v>43100</v>
          </cell>
        </row>
        <row r="2267">
          <cell r="C2267" t="str">
            <v>236910</v>
          </cell>
          <cell r="D2267" t="str">
            <v>Corporation Franchise Tax Accr</v>
          </cell>
          <cell r="E2267">
            <v>0</v>
          </cell>
          <cell r="F2267" t="str">
            <v>236</v>
          </cell>
          <cell r="G2267">
            <v>43100</v>
          </cell>
        </row>
        <row r="2268">
          <cell r="C2268" t="str">
            <v>236930</v>
          </cell>
          <cell r="D2268" t="str">
            <v>City Tax Or Fee Taxes Accrued</v>
          </cell>
          <cell r="E2268">
            <v>0</v>
          </cell>
          <cell r="F2268" t="str">
            <v>236</v>
          </cell>
          <cell r="G2268">
            <v>43100</v>
          </cell>
        </row>
        <row r="2269">
          <cell r="C2269" t="str">
            <v>236931</v>
          </cell>
          <cell r="D2269" t="str">
            <v>City Tax Or Fee Accr Gas</v>
          </cell>
          <cell r="E2269">
            <v>-166555.07999999999</v>
          </cell>
          <cell r="F2269" t="str">
            <v>236</v>
          </cell>
          <cell r="G2269">
            <v>43100</v>
          </cell>
        </row>
        <row r="2270">
          <cell r="C2270" t="str">
            <v>237300</v>
          </cell>
          <cell r="D2270" t="str">
            <v>Int Accr On Other Liabilities</v>
          </cell>
          <cell r="E2270">
            <v>-7160.21</v>
          </cell>
          <cell r="F2270" t="str">
            <v>237</v>
          </cell>
          <cell r="G2270">
            <v>43100</v>
          </cell>
        </row>
        <row r="2271">
          <cell r="C2271" t="str">
            <v>237450</v>
          </cell>
          <cell r="D2271" t="str">
            <v>Interest on Customer Dep Gas</v>
          </cell>
          <cell r="E2271">
            <v>1696.69</v>
          </cell>
          <cell r="F2271" t="str">
            <v>237</v>
          </cell>
          <cell r="G2271">
            <v>43100</v>
          </cell>
        </row>
        <row r="2272">
          <cell r="C2272" t="str">
            <v>237800</v>
          </cell>
          <cell r="D2272" t="str">
            <v>Int Acc 6.82% FMB Due 6-1-2036</v>
          </cell>
          <cell r="E2272">
            <v>-312582.87</v>
          </cell>
          <cell r="F2272" t="str">
            <v>237</v>
          </cell>
          <cell r="G2272">
            <v>43100</v>
          </cell>
        </row>
        <row r="2273">
          <cell r="C2273" t="str">
            <v>241100</v>
          </cell>
          <cell r="D2273" t="str">
            <v>Fed Income Taxes Withheld</v>
          </cell>
          <cell r="E2273">
            <v>0</v>
          </cell>
          <cell r="F2273" t="str">
            <v>241</v>
          </cell>
          <cell r="G2273">
            <v>43100</v>
          </cell>
        </row>
        <row r="2274">
          <cell r="C2274" t="str">
            <v>241335</v>
          </cell>
          <cell r="D2274" t="str">
            <v>State Sls Tax Collect-Mo Gas</v>
          </cell>
          <cell r="E2274">
            <v>-72202.34</v>
          </cell>
          <cell r="F2274" t="str">
            <v>241</v>
          </cell>
          <cell r="G2274">
            <v>43100</v>
          </cell>
        </row>
        <row r="2275">
          <cell r="C2275" t="str">
            <v>241400</v>
          </cell>
          <cell r="D2275" t="str">
            <v>Fed Old Age Bene Tax Withheld</v>
          </cell>
          <cell r="E2275">
            <v>0</v>
          </cell>
          <cell r="F2275" t="str">
            <v>241</v>
          </cell>
          <cell r="G2275">
            <v>43100</v>
          </cell>
        </row>
        <row r="2276">
          <cell r="C2276" t="str">
            <v>241520</v>
          </cell>
          <cell r="D2276" t="str">
            <v>State Income Taxes Withheld-Ks</v>
          </cell>
          <cell r="E2276">
            <v>0</v>
          </cell>
          <cell r="F2276" t="str">
            <v>241</v>
          </cell>
          <cell r="G2276">
            <v>43100</v>
          </cell>
        </row>
        <row r="2277">
          <cell r="C2277" t="str">
            <v>241530</v>
          </cell>
          <cell r="D2277" t="str">
            <v>State Income Taxes Withheld-Mo</v>
          </cell>
          <cell r="E2277">
            <v>2666</v>
          </cell>
          <cell r="F2277" t="str">
            <v>241</v>
          </cell>
          <cell r="G2277">
            <v>43100</v>
          </cell>
        </row>
        <row r="2278">
          <cell r="C2278" t="str">
            <v>242031</v>
          </cell>
          <cell r="D2278" t="str">
            <v>Experimental Low IncProg EDG</v>
          </cell>
          <cell r="E2278">
            <v>-297083.28999999998</v>
          </cell>
          <cell r="F2278" t="str">
            <v>242</v>
          </cell>
          <cell r="G2278">
            <v>43100</v>
          </cell>
        </row>
        <row r="2279">
          <cell r="C2279" t="str">
            <v>242033</v>
          </cell>
          <cell r="D2279" t="str">
            <v>Liab Low Inc Weatherztn Prgm</v>
          </cell>
          <cell r="E2279">
            <v>0</v>
          </cell>
          <cell r="F2279" t="str">
            <v>242</v>
          </cell>
          <cell r="G2279">
            <v>43100</v>
          </cell>
        </row>
        <row r="2280">
          <cell r="C2280" t="str">
            <v>242100</v>
          </cell>
          <cell r="D2280" t="str">
            <v>Salaries &amp; Wages Payable</v>
          </cell>
          <cell r="E2280">
            <v>-114775.09</v>
          </cell>
          <cell r="F2280" t="str">
            <v>242</v>
          </cell>
          <cell r="G2280">
            <v>43100</v>
          </cell>
        </row>
        <row r="2281">
          <cell r="C2281" t="str">
            <v>242110</v>
          </cell>
          <cell r="D2281" t="str">
            <v>Employee Garnishments</v>
          </cell>
          <cell r="E2281">
            <v>0</v>
          </cell>
          <cell r="F2281" t="str">
            <v>242</v>
          </cell>
          <cell r="G2281">
            <v>43100</v>
          </cell>
        </row>
        <row r="2282">
          <cell r="C2282" t="str">
            <v>242111</v>
          </cell>
          <cell r="D2282" t="str">
            <v>Employee Assistance Fund</v>
          </cell>
          <cell r="E2282">
            <v>-35</v>
          </cell>
          <cell r="F2282" t="str">
            <v>242</v>
          </cell>
          <cell r="G2282">
            <v>43100</v>
          </cell>
        </row>
        <row r="2283">
          <cell r="C2283" t="str">
            <v>242120</v>
          </cell>
          <cell r="D2283" t="str">
            <v>Management Incentive Plan</v>
          </cell>
          <cell r="E2283">
            <v>0</v>
          </cell>
          <cell r="F2283" t="str">
            <v>242</v>
          </cell>
          <cell r="G2283">
            <v>43100</v>
          </cell>
        </row>
        <row r="2284">
          <cell r="C2284" t="str">
            <v>242130</v>
          </cell>
          <cell r="D2284" t="str">
            <v>Employee Incentive Plan</v>
          </cell>
          <cell r="E2284">
            <v>-85315.02</v>
          </cell>
          <cell r="F2284" t="str">
            <v>242</v>
          </cell>
          <cell r="G2284">
            <v>43100</v>
          </cell>
        </row>
        <row r="2285">
          <cell r="C2285" t="str">
            <v>242201</v>
          </cell>
          <cell r="D2285" t="str">
            <v>Dental Plan Liability</v>
          </cell>
          <cell r="E2285">
            <v>-368.06</v>
          </cell>
          <cell r="F2285" t="str">
            <v>242</v>
          </cell>
          <cell r="G2285">
            <v>43100</v>
          </cell>
        </row>
        <row r="2286">
          <cell r="C2286" t="str">
            <v>242202</v>
          </cell>
          <cell r="D2286" t="str">
            <v>Vision Plan Liability</v>
          </cell>
          <cell r="E2286">
            <v>412.99</v>
          </cell>
          <cell r="F2286" t="str">
            <v>242</v>
          </cell>
          <cell r="G2286">
            <v>43100</v>
          </cell>
        </row>
        <row r="2287">
          <cell r="C2287" t="str">
            <v>242203</v>
          </cell>
          <cell r="D2287" t="str">
            <v>EDG Long-Term Disability Liab</v>
          </cell>
          <cell r="E2287">
            <v>-185.33</v>
          </cell>
          <cell r="F2287" t="str">
            <v>242</v>
          </cell>
          <cell r="G2287">
            <v>43100</v>
          </cell>
        </row>
        <row r="2288">
          <cell r="C2288" t="str">
            <v>242220</v>
          </cell>
          <cell r="D2288" t="str">
            <v>Employee Group Life Ins Deduct</v>
          </cell>
          <cell r="E2288">
            <v>-1344.85</v>
          </cell>
          <cell r="F2288" t="str">
            <v>242</v>
          </cell>
          <cell r="G2288">
            <v>43100</v>
          </cell>
        </row>
        <row r="2289">
          <cell r="C2289" t="str">
            <v>242230</v>
          </cell>
          <cell r="D2289" t="str">
            <v>Employee Group Ad&amp;D Ins Deduct</v>
          </cell>
          <cell r="E2289">
            <v>-423.29</v>
          </cell>
          <cell r="F2289" t="str">
            <v>242</v>
          </cell>
          <cell r="G2289">
            <v>43100</v>
          </cell>
        </row>
        <row r="2290">
          <cell r="C2290" t="str">
            <v>242240</v>
          </cell>
          <cell r="D2290" t="str">
            <v>Empl Group Healthcare Prem Ded</v>
          </cell>
          <cell r="E2290">
            <v>-1496.99</v>
          </cell>
          <cell r="F2290" t="str">
            <v>242</v>
          </cell>
          <cell r="G2290">
            <v>43100</v>
          </cell>
        </row>
        <row r="2291">
          <cell r="C2291" t="str">
            <v>242250</v>
          </cell>
          <cell r="D2291" t="str">
            <v>Empl Med &amp; Dental Ded-Flex Pln</v>
          </cell>
          <cell r="E2291">
            <v>-14.62</v>
          </cell>
          <cell r="F2291" t="str">
            <v>242</v>
          </cell>
          <cell r="G2291">
            <v>43100</v>
          </cell>
        </row>
        <row r="2292">
          <cell r="C2292" t="str">
            <v>242260</v>
          </cell>
          <cell r="D2292" t="str">
            <v>Empl Depend Care Ded-Flex Plan</v>
          </cell>
          <cell r="E2292">
            <v>0</v>
          </cell>
          <cell r="F2292" t="str">
            <v>242</v>
          </cell>
          <cell r="G2292">
            <v>43100</v>
          </cell>
        </row>
        <row r="2293">
          <cell r="C2293" t="str">
            <v>242400</v>
          </cell>
          <cell r="D2293" t="str">
            <v>Employee 401K Deductions</v>
          </cell>
          <cell r="E2293">
            <v>0</v>
          </cell>
          <cell r="F2293" t="str">
            <v>242</v>
          </cell>
          <cell r="G2293">
            <v>43100</v>
          </cell>
        </row>
        <row r="2294">
          <cell r="C2294" t="str">
            <v>242410</v>
          </cell>
          <cell r="D2294" t="str">
            <v>401K Loan Repayment</v>
          </cell>
          <cell r="E2294">
            <v>0</v>
          </cell>
          <cell r="F2294" t="str">
            <v>242</v>
          </cell>
          <cell r="G2294">
            <v>43100</v>
          </cell>
        </row>
        <row r="2295">
          <cell r="C2295" t="str">
            <v>242500</v>
          </cell>
          <cell r="D2295" t="str">
            <v>Misc Other Current Liabilities</v>
          </cell>
          <cell r="E2295">
            <v>-2948.69</v>
          </cell>
          <cell r="F2295" t="str">
            <v>242</v>
          </cell>
          <cell r="G2295">
            <v>43100</v>
          </cell>
        </row>
        <row r="2296">
          <cell r="C2296" t="str">
            <v>242652</v>
          </cell>
          <cell r="D2296" t="str">
            <v>OPEB Key Employee Pymt &amp; Other</v>
          </cell>
          <cell r="E2296">
            <v>0</v>
          </cell>
          <cell r="F2296" t="str">
            <v>242</v>
          </cell>
          <cell r="G2296">
            <v>43100</v>
          </cell>
        </row>
        <row r="2297">
          <cell r="C2297" t="str">
            <v>242700</v>
          </cell>
          <cell r="D2297" t="str">
            <v>Bank Overdrafts</v>
          </cell>
          <cell r="E2297">
            <v>-1223871.45</v>
          </cell>
          <cell r="F2297" t="str">
            <v>242</v>
          </cell>
          <cell r="G2297">
            <v>43100</v>
          </cell>
        </row>
        <row r="2298">
          <cell r="C2298" t="str">
            <v>243000</v>
          </cell>
          <cell r="D2298" t="str">
            <v>Oblig Under Cap Lease-Current</v>
          </cell>
          <cell r="E2298">
            <v>0</v>
          </cell>
          <cell r="F2298" t="str">
            <v>243</v>
          </cell>
          <cell r="G2298">
            <v>43100</v>
          </cell>
        </row>
        <row r="2299">
          <cell r="C2299" t="str">
            <v>244100</v>
          </cell>
          <cell r="D2299" t="str">
            <v>Derivative Inst Liab-Current</v>
          </cell>
          <cell r="E2299">
            <v>-88709.75</v>
          </cell>
          <cell r="F2299" t="str">
            <v>244</v>
          </cell>
          <cell r="G2299">
            <v>43100</v>
          </cell>
        </row>
        <row r="2300">
          <cell r="C2300" t="str">
            <v>244500</v>
          </cell>
          <cell r="D2300" t="str">
            <v>Deriv Inst Liab-NonCurrent</v>
          </cell>
          <cell r="E2300">
            <v>-70840</v>
          </cell>
          <cell r="F2300" t="str">
            <v>244</v>
          </cell>
          <cell r="G2300">
            <v>43100</v>
          </cell>
        </row>
        <row r="2301">
          <cell r="C2301" t="str">
            <v>252300</v>
          </cell>
          <cell r="D2301" t="str">
            <v>Cust Advances for Const-Gas</v>
          </cell>
          <cell r="E2301">
            <v>-9192</v>
          </cell>
          <cell r="F2301" t="str">
            <v>252</v>
          </cell>
          <cell r="G2301">
            <v>43100</v>
          </cell>
        </row>
        <row r="2302">
          <cell r="C2302" t="str">
            <v>253006</v>
          </cell>
          <cell r="D2302" t="str">
            <v>Def Environ Liab-Chilicothe</v>
          </cell>
          <cell r="E2302">
            <v>-260000</v>
          </cell>
          <cell r="F2302" t="str">
            <v>253</v>
          </cell>
          <cell r="G2302">
            <v>43100</v>
          </cell>
        </row>
        <row r="2303">
          <cell r="C2303" t="str">
            <v>253015</v>
          </cell>
          <cell r="D2303" t="str">
            <v>Other Def Cr Cashout Holding</v>
          </cell>
          <cell r="E2303">
            <v>143065.24</v>
          </cell>
          <cell r="F2303" t="str">
            <v>253</v>
          </cell>
          <cell r="G2303">
            <v>43100</v>
          </cell>
        </row>
        <row r="2304">
          <cell r="C2304" t="str">
            <v>253200</v>
          </cell>
          <cell r="D2304" t="str">
            <v>Ot Def Credits-Unpresented Ck</v>
          </cell>
          <cell r="E2304">
            <v>-51060.85</v>
          </cell>
          <cell r="F2304" t="str">
            <v>253</v>
          </cell>
          <cell r="G2304">
            <v>43100</v>
          </cell>
        </row>
        <row r="2305">
          <cell r="C2305" t="str">
            <v>254100</v>
          </cell>
          <cell r="D2305" t="str">
            <v>Deferred Tax Liability-Fas 109</v>
          </cell>
          <cell r="E2305">
            <v>-957540</v>
          </cell>
          <cell r="F2305" t="str">
            <v>254</v>
          </cell>
          <cell r="G2305">
            <v>43100</v>
          </cell>
        </row>
        <row r="2306">
          <cell r="C2306" t="str">
            <v>254106</v>
          </cell>
          <cell r="D2306" t="str">
            <v>Reg Liability Pension - EDG</v>
          </cell>
          <cell r="E2306">
            <v>-590194</v>
          </cell>
          <cell r="F2306" t="str">
            <v>254</v>
          </cell>
          <cell r="G2306">
            <v>43100</v>
          </cell>
        </row>
        <row r="2307">
          <cell r="C2307" t="str">
            <v>254108</v>
          </cell>
          <cell r="D2307" t="str">
            <v>MO FAS106 over recd amt</v>
          </cell>
          <cell r="E2307">
            <v>-1442241</v>
          </cell>
          <cell r="F2307" t="str">
            <v>254</v>
          </cell>
          <cell r="G2307">
            <v>43100</v>
          </cell>
        </row>
        <row r="2308">
          <cell r="C2308" t="str">
            <v>254110</v>
          </cell>
          <cell r="D2308" t="str">
            <v>Reg Liab - Cost of Removal</v>
          </cell>
          <cell r="E2308">
            <v>-17948111.800000001</v>
          </cell>
          <cell r="F2308" t="str">
            <v>254</v>
          </cell>
          <cell r="G2308">
            <v>43100</v>
          </cell>
        </row>
        <row r="2309">
          <cell r="C2309" t="str">
            <v>254114</v>
          </cell>
          <cell r="D2309" t="str">
            <v>Reg Liab - COR Drawdown</v>
          </cell>
          <cell r="E2309">
            <v>6737439.96</v>
          </cell>
          <cell r="F2309" t="str">
            <v>254</v>
          </cell>
          <cell r="G2309">
            <v>43100</v>
          </cell>
        </row>
        <row r="2310">
          <cell r="C2310" t="str">
            <v>254116</v>
          </cell>
          <cell r="D2310" t="str">
            <v>Reg Liab EDG FAS 106 Acquistn</v>
          </cell>
          <cell r="E2310">
            <v>147558</v>
          </cell>
          <cell r="F2310" t="str">
            <v>254</v>
          </cell>
          <cell r="G2310">
            <v>43100</v>
          </cell>
        </row>
        <row r="2311">
          <cell r="C2311" t="str">
            <v>254357</v>
          </cell>
          <cell r="D2311" t="str">
            <v>FAS158 OPEB Reg Liability</v>
          </cell>
          <cell r="E2311">
            <v>-648361</v>
          </cell>
          <cell r="F2311" t="str">
            <v>254</v>
          </cell>
          <cell r="G2311">
            <v>43100</v>
          </cell>
        </row>
        <row r="2312">
          <cell r="C2312" t="str">
            <v>254430</v>
          </cell>
          <cell r="D2312" t="str">
            <v>MO Return of Excess DefTx 2017</v>
          </cell>
          <cell r="E2312">
            <v>-2776935</v>
          </cell>
          <cell r="F2312" t="str">
            <v>254</v>
          </cell>
          <cell r="G2312">
            <v>43100</v>
          </cell>
        </row>
        <row r="2313">
          <cell r="C2313" t="str">
            <v>254999</v>
          </cell>
          <cell r="D2313" t="str">
            <v>Negative PGA account balance</v>
          </cell>
          <cell r="E2313">
            <v>0</v>
          </cell>
          <cell r="F2313" t="str">
            <v>254</v>
          </cell>
          <cell r="G2313">
            <v>43100</v>
          </cell>
        </row>
        <row r="2314">
          <cell r="C2314" t="str">
            <v>282300</v>
          </cell>
          <cell r="D2314" t="str">
            <v>Accumul Def Inc Tx-Ld Gas</v>
          </cell>
          <cell r="E2314">
            <v>-5511898.7800000003</v>
          </cell>
          <cell r="F2314" t="str">
            <v>282</v>
          </cell>
          <cell r="G2314">
            <v>43100</v>
          </cell>
        </row>
        <row r="2315">
          <cell r="C2315" t="str">
            <v>283126</v>
          </cell>
          <cell r="D2315" t="str">
            <v>Def Tx Liab - Gas Acquisition</v>
          </cell>
          <cell r="E2315">
            <v>-2517200</v>
          </cell>
          <cell r="F2315" t="str">
            <v>283</v>
          </cell>
          <cell r="G2315">
            <v>43100</v>
          </cell>
        </row>
        <row r="2316">
          <cell r="C2316" t="str">
            <v>283139</v>
          </cell>
          <cell r="D2316" t="str">
            <v>Deferred Tax Liab Fuel Costs</v>
          </cell>
          <cell r="E2316">
            <v>-516500.68</v>
          </cell>
          <cell r="F2316" t="str">
            <v>283</v>
          </cell>
          <cell r="G2316">
            <v>43100</v>
          </cell>
        </row>
        <row r="2317">
          <cell r="C2317" t="str">
            <v>283251</v>
          </cell>
          <cell r="D2317" t="str">
            <v>Def Tx Liability Goodwill</v>
          </cell>
          <cell r="E2317">
            <v>-8271530.1699999999</v>
          </cell>
          <cell r="F2317" t="str">
            <v>283</v>
          </cell>
          <cell r="G2317">
            <v>43100</v>
          </cell>
        </row>
        <row r="2318">
          <cell r="C2318" t="str">
            <v>283914</v>
          </cell>
          <cell r="D2318" t="str">
            <v>Def Inc Tax - FAS158</v>
          </cell>
          <cell r="E2318">
            <v>-1594541</v>
          </cell>
          <cell r="F2318" t="str">
            <v>283</v>
          </cell>
          <cell r="G2318">
            <v>43100</v>
          </cell>
        </row>
        <row r="2319">
          <cell r="C2319" t="str">
            <v>283917</v>
          </cell>
          <cell r="D2319" t="str">
            <v>Def Tx Liab-Equity AFUDC</v>
          </cell>
          <cell r="E2319">
            <v>-43074.64</v>
          </cell>
          <cell r="F2319" t="str">
            <v>283</v>
          </cell>
          <cell r="G2319">
            <v>43100</v>
          </cell>
        </row>
        <row r="2320">
          <cell r="C2320" t="str">
            <v>403000</v>
          </cell>
          <cell r="D2320" t="str">
            <v>Depreciation Expense</v>
          </cell>
          <cell r="E2320">
            <v>4070959.67</v>
          </cell>
          <cell r="F2320" t="str">
            <v>403</v>
          </cell>
          <cell r="G2320">
            <v>43100</v>
          </cell>
        </row>
        <row r="2321">
          <cell r="C2321" t="str">
            <v>403100</v>
          </cell>
          <cell r="D2321" t="str">
            <v>Depreciation Expense - ARO's</v>
          </cell>
          <cell r="E2321">
            <v>0</v>
          </cell>
          <cell r="F2321" t="str">
            <v>403</v>
          </cell>
          <cell r="G2321">
            <v>43100</v>
          </cell>
        </row>
        <row r="2322">
          <cell r="C2322" t="str">
            <v>404000</v>
          </cell>
          <cell r="D2322" t="str">
            <v>Amort Ltd-Term Elect/Gas Plant</v>
          </cell>
          <cell r="E2322">
            <v>64104.01</v>
          </cell>
          <cell r="F2322" t="str">
            <v>404</v>
          </cell>
          <cell r="G2322">
            <v>43100</v>
          </cell>
        </row>
        <row r="2323">
          <cell r="C2323" t="str">
            <v>408000</v>
          </cell>
          <cell r="D2323" t="str">
            <v>Payroll Taxes Contra Account</v>
          </cell>
          <cell r="E2323">
            <v>-180.96</v>
          </cell>
          <cell r="F2323" t="str">
            <v>408</v>
          </cell>
          <cell r="G2323">
            <v>43100</v>
          </cell>
        </row>
        <row r="2324">
          <cell r="C2324" t="str">
            <v>408143</v>
          </cell>
          <cell r="D2324" t="str">
            <v>Prov-FOAB Taxes - Gas</v>
          </cell>
          <cell r="E2324">
            <v>251931.25</v>
          </cell>
          <cell r="F2324" t="str">
            <v>408</v>
          </cell>
          <cell r="G2324">
            <v>43100</v>
          </cell>
        </row>
        <row r="2325">
          <cell r="C2325" t="str">
            <v>408531</v>
          </cell>
          <cell r="D2325" t="str">
            <v>Prov-Fed Unempl Cmpens Tax-Gas</v>
          </cell>
          <cell r="E2325">
            <v>3490.49</v>
          </cell>
          <cell r="F2325" t="str">
            <v>408</v>
          </cell>
          <cell r="G2325">
            <v>43100</v>
          </cell>
        </row>
        <row r="2326">
          <cell r="C2326" t="str">
            <v>408532</v>
          </cell>
          <cell r="D2326" t="str">
            <v>Prov-St Unempl Compens Tax-Gas</v>
          </cell>
          <cell r="E2326">
            <v>5234.51</v>
          </cell>
          <cell r="F2326" t="str">
            <v>408</v>
          </cell>
          <cell r="G2326">
            <v>43100</v>
          </cell>
        </row>
        <row r="2327">
          <cell r="C2327" t="str">
            <v>408610</v>
          </cell>
          <cell r="D2327" t="str">
            <v>Property Taxes-Electric/Gas</v>
          </cell>
          <cell r="E2327">
            <v>1294224.28</v>
          </cell>
          <cell r="F2327" t="str">
            <v>408</v>
          </cell>
          <cell r="G2327">
            <v>43100</v>
          </cell>
        </row>
        <row r="2328">
          <cell r="C2328" t="str">
            <v>408910</v>
          </cell>
          <cell r="D2328" t="str">
            <v>Prov-Ecorp Franchise Tx-Ele/Ga</v>
          </cell>
          <cell r="E2328">
            <v>71.25</v>
          </cell>
          <cell r="F2328" t="str">
            <v>408</v>
          </cell>
          <cell r="G2328">
            <v>43100</v>
          </cell>
        </row>
        <row r="2329">
          <cell r="C2329" t="str">
            <v>408930</v>
          </cell>
          <cell r="D2329" t="str">
            <v>Prov-City Tax Or Fee-Elect/Gas</v>
          </cell>
          <cell r="E2329">
            <v>1537840.12</v>
          </cell>
          <cell r="F2329" t="str">
            <v>408</v>
          </cell>
          <cell r="G2329">
            <v>43100</v>
          </cell>
        </row>
        <row r="2330">
          <cell r="C2330" t="str">
            <v>409113</v>
          </cell>
          <cell r="D2330" t="str">
            <v>Prov Fed Inc Taxes - Gas</v>
          </cell>
          <cell r="E2330">
            <v>-2305405.2999999998</v>
          </cell>
          <cell r="F2330" t="str">
            <v>409</v>
          </cell>
          <cell r="G2330">
            <v>43100</v>
          </cell>
        </row>
        <row r="2331">
          <cell r="C2331" t="str">
            <v>409133</v>
          </cell>
          <cell r="D2331" t="str">
            <v>Prov St Inc Taxes - Gas</v>
          </cell>
          <cell r="E2331">
            <v>-362277.99</v>
          </cell>
          <cell r="F2331" t="str">
            <v>409</v>
          </cell>
          <cell r="G2331">
            <v>43100</v>
          </cell>
        </row>
        <row r="2332">
          <cell r="C2332" t="str">
            <v>409250</v>
          </cell>
          <cell r="D2332" t="str">
            <v>Fed Inc Non-Op Taxes Regulated</v>
          </cell>
          <cell r="E2332">
            <v>4080.07</v>
          </cell>
          <cell r="F2332" t="str">
            <v>409</v>
          </cell>
          <cell r="G2332">
            <v>43100</v>
          </cell>
        </row>
        <row r="2333">
          <cell r="C2333" t="str">
            <v>409260</v>
          </cell>
          <cell r="D2333" t="str">
            <v>ST Inc Non-Op Taxes Regulated</v>
          </cell>
          <cell r="E2333">
            <v>641.15</v>
          </cell>
          <cell r="F2333" t="str">
            <v>409</v>
          </cell>
          <cell r="G2333">
            <v>43100</v>
          </cell>
        </row>
        <row r="2334">
          <cell r="C2334" t="str">
            <v>410117</v>
          </cell>
          <cell r="D2334" t="str">
            <v>Def Tax-Gas Inventory Adj</v>
          </cell>
          <cell r="E2334">
            <v>167764.01</v>
          </cell>
          <cell r="F2334" t="str">
            <v>410</v>
          </cell>
          <cell r="G2334">
            <v>43100</v>
          </cell>
        </row>
        <row r="2335">
          <cell r="C2335" t="str">
            <v>410139</v>
          </cell>
          <cell r="D2335" t="str">
            <v>Deferred Tax Debit Fuel Costs</v>
          </cell>
          <cell r="E2335">
            <v>589094.05000000005</v>
          </cell>
          <cell r="F2335" t="str">
            <v>410</v>
          </cell>
          <cell r="G2335">
            <v>43100</v>
          </cell>
        </row>
        <row r="2336">
          <cell r="C2336" t="str">
            <v>410143</v>
          </cell>
          <cell r="D2336" t="str">
            <v>Prov Df Fed Inc Ld Gas Aftr 53</v>
          </cell>
          <cell r="E2336">
            <v>228525.01</v>
          </cell>
          <cell r="F2336" t="str">
            <v>410</v>
          </cell>
          <cell r="G2336">
            <v>43100</v>
          </cell>
        </row>
        <row r="2337">
          <cell r="C2337" t="str">
            <v>410251</v>
          </cell>
          <cell r="D2337" t="str">
            <v>Def Tx Expense Goodwill</v>
          </cell>
          <cell r="E2337">
            <v>-2935684.95</v>
          </cell>
          <cell r="F2337" t="str">
            <v>410</v>
          </cell>
          <cell r="G2337">
            <v>43100</v>
          </cell>
        </row>
        <row r="2338">
          <cell r="C2338" t="str">
            <v>411100</v>
          </cell>
          <cell r="D2338" t="str">
            <v>Accretion Expense - ARO's</v>
          </cell>
          <cell r="E2338">
            <v>0</v>
          </cell>
          <cell r="F2338" t="str">
            <v>411</v>
          </cell>
          <cell r="G2338">
            <v>43100</v>
          </cell>
        </row>
        <row r="2339">
          <cell r="C2339" t="str">
            <v>415000</v>
          </cell>
          <cell r="D2339" t="str">
            <v>Rev Merch Jobbing &amp; Ctrct Wrk</v>
          </cell>
          <cell r="E2339">
            <v>-6000</v>
          </cell>
          <cell r="F2339" t="str">
            <v>415</v>
          </cell>
          <cell r="G2339">
            <v>43100</v>
          </cell>
        </row>
        <row r="2340">
          <cell r="C2340" t="str">
            <v>416000</v>
          </cell>
          <cell r="D2340" t="str">
            <v>Exp Merch Jobbing &amp; Ctrct Wrk</v>
          </cell>
          <cell r="E2340">
            <v>530.78</v>
          </cell>
          <cell r="F2340" t="str">
            <v>416</v>
          </cell>
          <cell r="G2340">
            <v>43100</v>
          </cell>
        </row>
        <row r="2341">
          <cell r="C2341" t="str">
            <v>419002</v>
          </cell>
          <cell r="D2341" t="str">
            <v>Interest Income Financing-Gas</v>
          </cell>
          <cell r="E2341">
            <v>-1022.38</v>
          </cell>
          <cell r="F2341" t="str">
            <v>419</v>
          </cell>
          <cell r="G2341">
            <v>43100</v>
          </cell>
        </row>
        <row r="2342">
          <cell r="C2342" t="str">
            <v>419022</v>
          </cell>
          <cell r="D2342" t="str">
            <v>Interest Income ACA-CC</v>
          </cell>
          <cell r="E2342">
            <v>-35626.83</v>
          </cell>
          <cell r="F2342" t="str">
            <v>419</v>
          </cell>
          <cell r="G2342">
            <v>43100</v>
          </cell>
        </row>
        <row r="2343">
          <cell r="C2343" t="str">
            <v>419100</v>
          </cell>
          <cell r="D2343" t="str">
            <v>Afudc - Other      (Equity)</v>
          </cell>
          <cell r="E2343">
            <v>-8683.34</v>
          </cell>
          <cell r="F2343" t="str">
            <v>419</v>
          </cell>
          <cell r="G2343">
            <v>43100</v>
          </cell>
        </row>
        <row r="2344">
          <cell r="C2344" t="str">
            <v>419800</v>
          </cell>
          <cell r="D2344" t="str">
            <v>Int Inc Cash Held by EDE-Gas</v>
          </cell>
          <cell r="E2344">
            <v>-21374.22</v>
          </cell>
          <cell r="F2344" t="str">
            <v>419</v>
          </cell>
          <cell r="G2344">
            <v>43100</v>
          </cell>
        </row>
        <row r="2345">
          <cell r="C2345" t="str">
            <v>426114</v>
          </cell>
          <cell r="D2345" t="str">
            <v>Donations</v>
          </cell>
          <cell r="E2345">
            <v>401.46</v>
          </cell>
          <cell r="F2345" t="str">
            <v>426</v>
          </cell>
          <cell r="G2345">
            <v>43100</v>
          </cell>
        </row>
        <row r="2346">
          <cell r="C2346" t="str">
            <v>426400</v>
          </cell>
          <cell r="D2346" t="str">
            <v>Civic Political &amp; Related Act</v>
          </cell>
          <cell r="E2346">
            <v>5278.24</v>
          </cell>
          <cell r="F2346" t="str">
            <v>426</v>
          </cell>
          <cell r="G2346">
            <v>43100</v>
          </cell>
        </row>
        <row r="2347">
          <cell r="C2347" t="str">
            <v>426407</v>
          </cell>
          <cell r="D2347" t="str">
            <v>Governmental Activities</v>
          </cell>
          <cell r="E2347">
            <v>3452.39</v>
          </cell>
          <cell r="F2347" t="str">
            <v>426</v>
          </cell>
          <cell r="G2347">
            <v>43100</v>
          </cell>
        </row>
        <row r="2348">
          <cell r="C2348" t="str">
            <v>426413</v>
          </cell>
          <cell r="D2348" t="str">
            <v>Civic Activities</v>
          </cell>
          <cell r="E2348">
            <v>17429.62</v>
          </cell>
          <cell r="F2348" t="str">
            <v>426</v>
          </cell>
          <cell r="G2348">
            <v>43100</v>
          </cell>
        </row>
        <row r="2349">
          <cell r="C2349" t="str">
            <v>426440</v>
          </cell>
          <cell r="D2349" t="str">
            <v>Gov't Activities-Other Expense</v>
          </cell>
          <cell r="E2349">
            <v>2465.9</v>
          </cell>
          <cell r="F2349" t="str">
            <v>426</v>
          </cell>
          <cell r="G2349">
            <v>43100</v>
          </cell>
        </row>
        <row r="2350">
          <cell r="C2350" t="str">
            <v>426441</v>
          </cell>
          <cell r="D2350" t="str">
            <v>PAC Administration</v>
          </cell>
          <cell r="E2350">
            <v>587.05999999999995</v>
          </cell>
          <cell r="F2350" t="str">
            <v>426</v>
          </cell>
          <cell r="G2350">
            <v>43100</v>
          </cell>
        </row>
        <row r="2351">
          <cell r="C2351" t="str">
            <v>426444</v>
          </cell>
          <cell r="D2351" t="str">
            <v>Missouri Energy Devlpmt Assoc</v>
          </cell>
          <cell r="E2351">
            <v>1311.16</v>
          </cell>
          <cell r="F2351" t="str">
            <v>426</v>
          </cell>
          <cell r="G2351">
            <v>43100</v>
          </cell>
        </row>
        <row r="2352">
          <cell r="C2352" t="str">
            <v>426446</v>
          </cell>
          <cell r="D2352" t="str">
            <v>Gov't Activities Contract Serv</v>
          </cell>
          <cell r="E2352">
            <v>8293.99</v>
          </cell>
          <cell r="F2352" t="str">
            <v>426</v>
          </cell>
          <cell r="G2352">
            <v>43100</v>
          </cell>
        </row>
        <row r="2353">
          <cell r="C2353" t="str">
            <v>427301</v>
          </cell>
          <cell r="D2353" t="str">
            <v>Int Exp 6.82% FMB Due 6-1-2036</v>
          </cell>
          <cell r="E2353">
            <v>3750999.96</v>
          </cell>
          <cell r="F2353" t="str">
            <v>427</v>
          </cell>
          <cell r="G2353">
            <v>43100</v>
          </cell>
        </row>
        <row r="2354">
          <cell r="C2354" t="str">
            <v>428208</v>
          </cell>
          <cell r="D2354" t="str">
            <v>Amt Debt Exp 6.82% FMB 6-1-203</v>
          </cell>
          <cell r="E2354">
            <v>25110.6</v>
          </cell>
          <cell r="F2354" t="str">
            <v>428</v>
          </cell>
          <cell r="G2354">
            <v>43100</v>
          </cell>
        </row>
        <row r="2355">
          <cell r="C2355" t="str">
            <v>431002</v>
          </cell>
          <cell r="D2355" t="str">
            <v>Int Exp Customer Deposits-Gas</v>
          </cell>
          <cell r="E2355">
            <v>91235.06</v>
          </cell>
          <cell r="F2355" t="str">
            <v>431</v>
          </cell>
          <cell r="G2355">
            <v>43100</v>
          </cell>
        </row>
        <row r="2356">
          <cell r="C2356" t="str">
            <v>431202</v>
          </cell>
          <cell r="D2356" t="str">
            <v>Interest Expense ACA-CC</v>
          </cell>
          <cell r="E2356">
            <v>6537.84</v>
          </cell>
          <cell r="F2356" t="str">
            <v>431</v>
          </cell>
          <cell r="G2356">
            <v>43100</v>
          </cell>
        </row>
        <row r="2357">
          <cell r="C2357" t="str">
            <v>431801</v>
          </cell>
          <cell r="D2357" t="str">
            <v>Int Exp on Cash Adv from EDE</v>
          </cell>
          <cell r="E2357">
            <v>16760.22</v>
          </cell>
          <cell r="F2357" t="str">
            <v>431</v>
          </cell>
          <cell r="G2357">
            <v>43100</v>
          </cell>
        </row>
        <row r="2358">
          <cell r="C2358" t="str">
            <v>432000</v>
          </cell>
          <cell r="D2358" t="str">
            <v>Afudc - Credit        (Debt)</v>
          </cell>
          <cell r="E2358">
            <v>-5502.04</v>
          </cell>
          <cell r="F2358" t="str">
            <v>432</v>
          </cell>
          <cell r="G2358">
            <v>43100</v>
          </cell>
        </row>
        <row r="2359">
          <cell r="C2359" t="str">
            <v>480030</v>
          </cell>
          <cell r="D2359" t="str">
            <v>Residential Gas Sales</v>
          </cell>
          <cell r="E2359">
            <v>-22635629.219999999</v>
          </cell>
          <cell r="F2359" t="str">
            <v>480</v>
          </cell>
          <cell r="G2359">
            <v>43100</v>
          </cell>
        </row>
        <row r="2360">
          <cell r="C2360" t="str">
            <v>481030</v>
          </cell>
          <cell r="D2360" t="str">
            <v>Commercial Firm Gas Revenue</v>
          </cell>
          <cell r="E2360">
            <v>-8804158.5800000001</v>
          </cell>
          <cell r="F2360" t="str">
            <v>481</v>
          </cell>
          <cell r="G2360">
            <v>43100</v>
          </cell>
        </row>
        <row r="2361">
          <cell r="C2361" t="str">
            <v>481530</v>
          </cell>
          <cell r="D2361" t="str">
            <v>Industrial Firm Gas Revenue</v>
          </cell>
          <cell r="E2361">
            <v>-224257.78</v>
          </cell>
          <cell r="F2361" t="str">
            <v>481</v>
          </cell>
          <cell r="G2361">
            <v>43100</v>
          </cell>
        </row>
        <row r="2362">
          <cell r="C2362" t="str">
            <v>482030</v>
          </cell>
          <cell r="D2362" t="str">
            <v>Oth Pub Auth Gas Rev</v>
          </cell>
          <cell r="E2362">
            <v>-316303.71000000002</v>
          </cell>
          <cell r="F2362" t="str">
            <v>482</v>
          </cell>
          <cell r="G2362">
            <v>43100</v>
          </cell>
        </row>
        <row r="2363">
          <cell r="C2363" t="str">
            <v>484030</v>
          </cell>
          <cell r="D2363" t="str">
            <v>Interdepartmental Sales Gas</v>
          </cell>
          <cell r="E2363">
            <v>0</v>
          </cell>
          <cell r="F2363" t="str">
            <v>484</v>
          </cell>
          <cell r="G2363">
            <v>43100</v>
          </cell>
        </row>
        <row r="2364">
          <cell r="C2364" t="str">
            <v>487030</v>
          </cell>
          <cell r="D2364" t="str">
            <v>Forfeited Discounts Gas</v>
          </cell>
          <cell r="E2364">
            <v>-47503.91</v>
          </cell>
          <cell r="F2364" t="str">
            <v>487</v>
          </cell>
          <cell r="G2364">
            <v>43100</v>
          </cell>
        </row>
        <row r="2365">
          <cell r="C2365" t="str">
            <v>488130</v>
          </cell>
          <cell r="D2365" t="str">
            <v>Returned Check Chgs Gas</v>
          </cell>
          <cell r="E2365">
            <v>-10120</v>
          </cell>
          <cell r="F2365" t="str">
            <v>488</v>
          </cell>
          <cell r="G2365">
            <v>43100</v>
          </cell>
        </row>
        <row r="2366">
          <cell r="C2366" t="str">
            <v>488230</v>
          </cell>
          <cell r="D2366" t="str">
            <v>Reconnect Charges Gas</v>
          </cell>
          <cell r="E2366">
            <v>-66366.28</v>
          </cell>
          <cell r="F2366" t="str">
            <v>488</v>
          </cell>
          <cell r="G2366">
            <v>43100</v>
          </cell>
        </row>
        <row r="2367">
          <cell r="C2367" t="str">
            <v>488231</v>
          </cell>
          <cell r="D2367" t="str">
            <v>Disconnect Charges - Gas</v>
          </cell>
          <cell r="E2367">
            <v>-203955</v>
          </cell>
          <cell r="F2367" t="str">
            <v>488</v>
          </cell>
          <cell r="G2367">
            <v>43100</v>
          </cell>
        </row>
        <row r="2368">
          <cell r="C2368" t="str">
            <v>488330</v>
          </cell>
          <cell r="D2368" t="str">
            <v>Tax Remuneration Gas</v>
          </cell>
          <cell r="E2368">
            <v>-18118.650000000001</v>
          </cell>
          <cell r="F2368" t="str">
            <v>488</v>
          </cell>
          <cell r="G2368">
            <v>43100</v>
          </cell>
        </row>
        <row r="2369">
          <cell r="C2369" t="str">
            <v>488430</v>
          </cell>
          <cell r="D2369" t="str">
            <v>Misc Service Rev Gas</v>
          </cell>
          <cell r="E2369">
            <v>0</v>
          </cell>
          <cell r="F2369" t="str">
            <v>488</v>
          </cell>
          <cell r="G2369">
            <v>43100</v>
          </cell>
        </row>
        <row r="2370">
          <cell r="C2370" t="str">
            <v>489331</v>
          </cell>
          <cell r="D2370" t="str">
            <v>Commercial Firm Transport Rev</v>
          </cell>
          <cell r="E2370">
            <v>-1084876.58</v>
          </cell>
          <cell r="F2370" t="str">
            <v>489</v>
          </cell>
          <cell r="G2370">
            <v>43100</v>
          </cell>
        </row>
        <row r="2371">
          <cell r="C2371" t="str">
            <v>489332</v>
          </cell>
          <cell r="D2371" t="str">
            <v>Industrial Firm Transport Rev</v>
          </cell>
          <cell r="E2371">
            <v>-19174.04</v>
          </cell>
          <cell r="F2371" t="str">
            <v>489</v>
          </cell>
          <cell r="G2371">
            <v>43100</v>
          </cell>
        </row>
        <row r="2372">
          <cell r="C2372" t="str">
            <v>489333</v>
          </cell>
          <cell r="D2372" t="str">
            <v>Commercial Transprt Rev</v>
          </cell>
          <cell r="E2372">
            <v>-505462.32</v>
          </cell>
          <cell r="F2372" t="str">
            <v>489</v>
          </cell>
          <cell r="G2372">
            <v>43100</v>
          </cell>
        </row>
        <row r="2373">
          <cell r="C2373" t="str">
            <v>489334</v>
          </cell>
          <cell r="D2373" t="str">
            <v>Industrial Transprt Rev</v>
          </cell>
          <cell r="E2373">
            <v>-2062192.01</v>
          </cell>
          <cell r="F2373" t="str">
            <v>489</v>
          </cell>
          <cell r="G2373">
            <v>43100</v>
          </cell>
        </row>
        <row r="2374">
          <cell r="C2374" t="str">
            <v>901001</v>
          </cell>
          <cell r="D2374" t="str">
            <v>Customer Service Mgmt &amp; Admin</v>
          </cell>
          <cell r="E2374">
            <v>44343.41</v>
          </cell>
          <cell r="F2374" t="str">
            <v>901</v>
          </cell>
          <cell r="G2374">
            <v>43100</v>
          </cell>
        </row>
        <row r="2375">
          <cell r="C2375" t="str">
            <v>901025</v>
          </cell>
          <cell r="D2375" t="str">
            <v>Safety Exp-Customer Service</v>
          </cell>
          <cell r="E2375">
            <v>191.71</v>
          </cell>
          <cell r="F2375" t="str">
            <v>901</v>
          </cell>
          <cell r="G2375">
            <v>43100</v>
          </cell>
        </row>
        <row r="2376">
          <cell r="C2376" t="str">
            <v>901042</v>
          </cell>
          <cell r="D2376" t="str">
            <v>Outside Printing-Customer Serv</v>
          </cell>
          <cell r="E2376">
            <v>784.6</v>
          </cell>
          <cell r="F2376" t="str">
            <v>901</v>
          </cell>
          <cell r="G2376">
            <v>43100</v>
          </cell>
        </row>
        <row r="2377">
          <cell r="C2377" t="str">
            <v>901201</v>
          </cell>
          <cell r="D2377" t="str">
            <v>Mgmt &amp; Administrative - Accoun</v>
          </cell>
          <cell r="E2377">
            <v>20556.84</v>
          </cell>
          <cell r="F2377" t="str">
            <v>901</v>
          </cell>
          <cell r="G2377">
            <v>43100</v>
          </cell>
        </row>
        <row r="2378">
          <cell r="C2378" t="str">
            <v>902000</v>
          </cell>
          <cell r="D2378" t="str">
            <v>Read Meters - Gas</v>
          </cell>
          <cell r="E2378">
            <v>38813.699999999997</v>
          </cell>
          <cell r="F2378" t="str">
            <v>902</v>
          </cell>
          <cell r="G2378">
            <v>43100</v>
          </cell>
        </row>
        <row r="2379">
          <cell r="C2379" t="str">
            <v>903002</v>
          </cell>
          <cell r="D2379" t="str">
            <v>Collection Activities - Gas</v>
          </cell>
          <cell r="E2379">
            <v>18981.03</v>
          </cell>
          <cell r="F2379" t="str">
            <v>903</v>
          </cell>
          <cell r="G2379">
            <v>43100</v>
          </cell>
        </row>
        <row r="2380">
          <cell r="C2380" t="str">
            <v>903022</v>
          </cell>
          <cell r="D2380" t="str">
            <v>Cust Serv Accounting - Ele/Gas</v>
          </cell>
          <cell r="E2380">
            <v>332679.74</v>
          </cell>
          <cell r="F2380" t="str">
            <v>903</v>
          </cell>
          <cell r="G2380">
            <v>43100</v>
          </cell>
        </row>
        <row r="2381">
          <cell r="C2381" t="str">
            <v>903023</v>
          </cell>
          <cell r="D2381" t="str">
            <v>Remittance Processing</v>
          </cell>
          <cell r="E2381">
            <v>25062.61</v>
          </cell>
          <cell r="F2381" t="str">
            <v>903</v>
          </cell>
          <cell r="G2381">
            <v>43100</v>
          </cell>
        </row>
        <row r="2382">
          <cell r="C2382" t="str">
            <v>903028</v>
          </cell>
          <cell r="D2382" t="str">
            <v>Credit &amp; Collections</v>
          </cell>
          <cell r="E2382">
            <v>60976.14</v>
          </cell>
          <cell r="F2382" t="str">
            <v>903</v>
          </cell>
          <cell r="G2382">
            <v>43100</v>
          </cell>
        </row>
        <row r="2383">
          <cell r="C2383" t="str">
            <v>903046</v>
          </cell>
          <cell r="D2383" t="str">
            <v>Micro Software-Rev Acct</v>
          </cell>
          <cell r="E2383">
            <v>78.459999999999994</v>
          </cell>
          <cell r="F2383" t="str">
            <v>903</v>
          </cell>
          <cell r="G2383">
            <v>43100</v>
          </cell>
        </row>
        <row r="2384">
          <cell r="C2384" t="str">
            <v>903110</v>
          </cell>
          <cell r="D2384" t="str">
            <v>Billing Of Metered Accts-Elec</v>
          </cell>
          <cell r="E2384">
            <v>358504.1</v>
          </cell>
          <cell r="F2384" t="str">
            <v>903</v>
          </cell>
          <cell r="G2384">
            <v>43100</v>
          </cell>
        </row>
        <row r="2385">
          <cell r="C2385" t="str">
            <v>903148</v>
          </cell>
          <cell r="D2385" t="str">
            <v>Banking Fees - Mercantile</v>
          </cell>
          <cell r="E2385">
            <v>289.12</v>
          </cell>
          <cell r="F2385" t="str">
            <v>903</v>
          </cell>
          <cell r="G2385">
            <v>43100</v>
          </cell>
        </row>
        <row r="2386">
          <cell r="C2386" t="str">
            <v>903150</v>
          </cell>
          <cell r="D2386" t="str">
            <v>Rating Agency Fees</v>
          </cell>
          <cell r="E2386">
            <v>7355.1</v>
          </cell>
          <cell r="F2386" t="str">
            <v>903</v>
          </cell>
          <cell r="G2386">
            <v>43100</v>
          </cell>
        </row>
        <row r="2387">
          <cell r="C2387" t="str">
            <v>903151</v>
          </cell>
          <cell r="D2387" t="str">
            <v>Banking Fees - UMB</v>
          </cell>
          <cell r="E2387">
            <v>10786.06</v>
          </cell>
          <cell r="F2387" t="str">
            <v>903</v>
          </cell>
          <cell r="G2387">
            <v>43100</v>
          </cell>
        </row>
        <row r="2388">
          <cell r="C2388" t="str">
            <v>904038</v>
          </cell>
          <cell r="D2388" t="str">
            <v>Uncollect - Misc Receivables</v>
          </cell>
          <cell r="E2388">
            <v>18823.759999999998</v>
          </cell>
          <cell r="F2388" t="str">
            <v>904</v>
          </cell>
          <cell r="G2388">
            <v>43100</v>
          </cell>
        </row>
        <row r="2389">
          <cell r="C2389" t="str">
            <v>904300</v>
          </cell>
          <cell r="D2389" t="str">
            <v>Uncollectible Acct Exp-Gas</v>
          </cell>
          <cell r="E2389">
            <v>189043.65</v>
          </cell>
          <cell r="F2389" t="str">
            <v>904</v>
          </cell>
          <cell r="G2389">
            <v>43100</v>
          </cell>
        </row>
        <row r="2390">
          <cell r="C2390" t="str">
            <v>905023</v>
          </cell>
          <cell r="D2390" t="str">
            <v>Building Operations-Cust Accts</v>
          </cell>
          <cell r="E2390">
            <v>3588.77</v>
          </cell>
          <cell r="F2390" t="str">
            <v>905</v>
          </cell>
          <cell r="G2390">
            <v>43100</v>
          </cell>
        </row>
        <row r="2391">
          <cell r="C2391" t="str">
            <v>905031</v>
          </cell>
          <cell r="D2391" t="str">
            <v>General Office Exp-Cust Acct</v>
          </cell>
          <cell r="E2391">
            <v>0</v>
          </cell>
          <cell r="F2391" t="str">
            <v>905</v>
          </cell>
          <cell r="G2391">
            <v>43100</v>
          </cell>
        </row>
        <row r="2392">
          <cell r="C2392" t="str">
            <v>905998</v>
          </cell>
          <cell r="D2392" t="str">
            <v>Experimental Low Inc Prog EDG</v>
          </cell>
          <cell r="E2392">
            <v>24996</v>
          </cell>
          <cell r="F2392" t="str">
            <v>905</v>
          </cell>
          <cell r="G2392">
            <v>43100</v>
          </cell>
        </row>
        <row r="2393">
          <cell r="C2393" t="str">
            <v>907101</v>
          </cell>
          <cell r="D2393" t="str">
            <v>Customer Service Supervision</v>
          </cell>
          <cell r="E2393">
            <v>13690.08</v>
          </cell>
          <cell r="F2393" t="str">
            <v>907</v>
          </cell>
          <cell r="G2393">
            <v>43100</v>
          </cell>
        </row>
        <row r="2394">
          <cell r="C2394" t="str">
            <v>908043</v>
          </cell>
          <cell r="D2394" t="str">
            <v>Customer Assistance-Cust Serv</v>
          </cell>
          <cell r="E2394">
            <v>11785.74</v>
          </cell>
          <cell r="F2394" t="str">
            <v>908</v>
          </cell>
          <cell r="G2394">
            <v>43100</v>
          </cell>
        </row>
        <row r="2395">
          <cell r="C2395" t="str">
            <v>909243</v>
          </cell>
          <cell r="D2395" t="str">
            <v>Info &amp; Instr Ad - Gas - Newspp</v>
          </cell>
          <cell r="E2395">
            <v>13362</v>
          </cell>
          <cell r="F2395" t="str">
            <v>909</v>
          </cell>
          <cell r="G2395">
            <v>43100</v>
          </cell>
        </row>
        <row r="2396">
          <cell r="C2396" t="str">
            <v>910740</v>
          </cell>
          <cell r="D2396" t="str">
            <v>Communications M&amp;A</v>
          </cell>
          <cell r="E2396">
            <v>3840.94</v>
          </cell>
          <cell r="F2396" t="str">
            <v>910</v>
          </cell>
          <cell r="G2396">
            <v>43100</v>
          </cell>
        </row>
        <row r="2397">
          <cell r="C2397" t="str">
            <v>912113</v>
          </cell>
          <cell r="D2397" t="str">
            <v>Ed Admin-Labor Veh &amp; Other</v>
          </cell>
          <cell r="E2397">
            <v>262.10000000000002</v>
          </cell>
          <cell r="F2397" t="str">
            <v>912</v>
          </cell>
          <cell r="G2397">
            <v>43100</v>
          </cell>
        </row>
        <row r="2398">
          <cell r="C2398" t="str">
            <v>920000</v>
          </cell>
          <cell r="D2398" t="str">
            <v>Admin &amp; General Salaries - Gas</v>
          </cell>
          <cell r="E2398">
            <v>385679.62</v>
          </cell>
          <cell r="F2398" t="str">
            <v>920</v>
          </cell>
          <cell r="G2398">
            <v>43100</v>
          </cell>
        </row>
        <row r="2399">
          <cell r="C2399" t="str">
            <v>920001</v>
          </cell>
          <cell r="D2399" t="str">
            <v>EDE Billed Services - PR</v>
          </cell>
          <cell r="E2399">
            <v>-169278.42</v>
          </cell>
          <cell r="F2399" t="str">
            <v>920</v>
          </cell>
          <cell r="G2399">
            <v>43100</v>
          </cell>
        </row>
        <row r="2400">
          <cell r="C2400" t="str">
            <v>920101</v>
          </cell>
          <cell r="D2400" t="str">
            <v>Mgmt &amp; Admin - Executives</v>
          </cell>
          <cell r="E2400">
            <v>736788.95</v>
          </cell>
          <cell r="F2400" t="str">
            <v>920</v>
          </cell>
          <cell r="G2400">
            <v>43100</v>
          </cell>
        </row>
        <row r="2401">
          <cell r="C2401" t="str">
            <v>920102</v>
          </cell>
          <cell r="D2401" t="str">
            <v>Mgmt Incentive - LTIP</v>
          </cell>
          <cell r="E2401">
            <v>3070.39</v>
          </cell>
          <cell r="F2401" t="str">
            <v>920</v>
          </cell>
          <cell r="G2401">
            <v>43100</v>
          </cell>
        </row>
        <row r="2402">
          <cell r="C2402" t="str">
            <v>920112</v>
          </cell>
          <cell r="D2402" t="str">
            <v>LUC BS Labor Allocs</v>
          </cell>
          <cell r="E2402">
            <v>17089.09</v>
          </cell>
          <cell r="F2402" t="str">
            <v>920</v>
          </cell>
          <cell r="G2402">
            <v>43100</v>
          </cell>
        </row>
        <row r="2403">
          <cell r="C2403" t="str">
            <v>920130</v>
          </cell>
          <cell r="D2403" t="str">
            <v>M&amp;A Transf Work Gas-GL001 Only</v>
          </cell>
          <cell r="E2403">
            <v>2452.5</v>
          </cell>
          <cell r="F2403" t="str">
            <v>920</v>
          </cell>
          <cell r="G2403">
            <v>43100</v>
          </cell>
        </row>
        <row r="2404">
          <cell r="C2404" t="str">
            <v>920201</v>
          </cell>
          <cell r="D2404" t="str">
            <v>Mgmt &amp; Admin - Salaries-Acct</v>
          </cell>
          <cell r="E2404">
            <v>15537.45</v>
          </cell>
          <cell r="F2404" t="str">
            <v>920</v>
          </cell>
          <cell r="G2404">
            <v>43100</v>
          </cell>
        </row>
        <row r="2405">
          <cell r="C2405" t="str">
            <v>920212</v>
          </cell>
          <cell r="D2405" t="str">
            <v>APUC CS Labor Allocs</v>
          </cell>
          <cell r="E2405">
            <v>75309.710000000006</v>
          </cell>
          <cell r="F2405" t="str">
            <v>920</v>
          </cell>
          <cell r="G2405">
            <v>43100</v>
          </cell>
        </row>
        <row r="2406">
          <cell r="C2406" t="str">
            <v>920261</v>
          </cell>
          <cell r="D2406" t="str">
            <v>General Recordsaccounting</v>
          </cell>
          <cell r="E2406">
            <v>27926.46</v>
          </cell>
          <cell r="F2406" t="str">
            <v>920</v>
          </cell>
          <cell r="G2406">
            <v>43100</v>
          </cell>
        </row>
        <row r="2407">
          <cell r="C2407" t="str">
            <v>920264</v>
          </cell>
          <cell r="D2407" t="str">
            <v>Accounts Payable-Accounting</v>
          </cell>
          <cell r="E2407">
            <v>11606.91</v>
          </cell>
          <cell r="F2407" t="str">
            <v>920</v>
          </cell>
          <cell r="G2407">
            <v>43100</v>
          </cell>
        </row>
        <row r="2408">
          <cell r="C2408" t="str">
            <v>920301</v>
          </cell>
          <cell r="D2408" t="str">
            <v>Mgmt &amp; Admin - Field Safety Ad</v>
          </cell>
          <cell r="E2408">
            <v>25229.64</v>
          </cell>
          <cell r="F2408" t="str">
            <v>920</v>
          </cell>
          <cell r="G2408">
            <v>43100</v>
          </cell>
        </row>
        <row r="2409">
          <cell r="C2409" t="str">
            <v>920412</v>
          </cell>
          <cell r="D2409" t="str">
            <v>LABS BS Labor Allocs</v>
          </cell>
          <cell r="E2409">
            <v>39334.65</v>
          </cell>
          <cell r="F2409" t="str">
            <v>920</v>
          </cell>
          <cell r="G2409">
            <v>43100</v>
          </cell>
        </row>
        <row r="2410">
          <cell r="C2410" t="str">
            <v>920449</v>
          </cell>
          <cell r="D2410" t="str">
            <v>Mgmt &amp; Admini - Salaries-Info</v>
          </cell>
          <cell r="E2410">
            <v>14534.88</v>
          </cell>
          <cell r="F2410" t="str">
            <v>920</v>
          </cell>
          <cell r="G2410">
            <v>43100</v>
          </cell>
        </row>
        <row r="2411">
          <cell r="C2411" t="str">
            <v>920450</v>
          </cell>
          <cell r="D2411" t="str">
            <v>Personnel - Salary - Info Serv</v>
          </cell>
          <cell r="E2411">
            <v>34057.879999999997</v>
          </cell>
          <cell r="F2411" t="str">
            <v>920</v>
          </cell>
          <cell r="G2411">
            <v>43100</v>
          </cell>
        </row>
        <row r="2412">
          <cell r="C2412" t="str">
            <v>920501</v>
          </cell>
          <cell r="D2412" t="str">
            <v>Mgmt &amp; Admini - Salaries-Hr</v>
          </cell>
          <cell r="E2412">
            <v>4766.0600000000004</v>
          </cell>
          <cell r="F2412" t="str">
            <v>920</v>
          </cell>
          <cell r="G2412">
            <v>43100</v>
          </cell>
        </row>
        <row r="2413">
          <cell r="C2413" t="str">
            <v>920503</v>
          </cell>
          <cell r="D2413" t="str">
            <v>Payroll Activi-Labor Only-Hr</v>
          </cell>
          <cell r="E2413">
            <v>5690.21</v>
          </cell>
          <cell r="F2413" t="str">
            <v>920</v>
          </cell>
          <cell r="G2413">
            <v>43100</v>
          </cell>
        </row>
        <row r="2414">
          <cell r="C2414" t="str">
            <v>920504</v>
          </cell>
          <cell r="D2414" t="str">
            <v>Personnel Activi-Lbr Only-Hr</v>
          </cell>
          <cell r="E2414">
            <v>7054.57</v>
          </cell>
          <cell r="F2414" t="str">
            <v>920</v>
          </cell>
          <cell r="G2414">
            <v>43100</v>
          </cell>
        </row>
        <row r="2415">
          <cell r="C2415" t="str">
            <v>920505</v>
          </cell>
          <cell r="D2415" t="str">
            <v>Train Program Dev - Labor-Hr</v>
          </cell>
          <cell r="E2415">
            <v>3123.62</v>
          </cell>
          <cell r="F2415" t="str">
            <v>920</v>
          </cell>
          <cell r="G2415">
            <v>43100</v>
          </cell>
        </row>
        <row r="2416">
          <cell r="C2416" t="str">
            <v>920512</v>
          </cell>
          <cell r="D2416" t="str">
            <v>LABS CS Labor Allocs</v>
          </cell>
          <cell r="E2416">
            <v>99248.7</v>
          </cell>
          <cell r="F2416" t="str">
            <v>920</v>
          </cell>
          <cell r="G2416">
            <v>43100</v>
          </cell>
        </row>
        <row r="2417">
          <cell r="C2417" t="str">
            <v>920601</v>
          </cell>
          <cell r="D2417" t="str">
            <v>Mgmt &amp; Admin-General Services</v>
          </cell>
          <cell r="E2417">
            <v>5495.79</v>
          </cell>
          <cell r="F2417" t="str">
            <v>920</v>
          </cell>
          <cell r="G2417">
            <v>43100</v>
          </cell>
        </row>
        <row r="2418">
          <cell r="C2418" t="str">
            <v>920612</v>
          </cell>
          <cell r="D2418" t="str">
            <v>LABS US BS Labor Allocs</v>
          </cell>
          <cell r="E2418">
            <v>28.45</v>
          </cell>
          <cell r="F2418" t="str">
            <v>920</v>
          </cell>
          <cell r="G2418">
            <v>43100</v>
          </cell>
        </row>
        <row r="2419">
          <cell r="C2419" t="str">
            <v>920615</v>
          </cell>
          <cell r="D2419" t="str">
            <v>Purchasing Activities-Gen Serv</v>
          </cell>
          <cell r="E2419">
            <v>4846.62</v>
          </cell>
          <cell r="F2419" t="str">
            <v>920</v>
          </cell>
          <cell r="G2419">
            <v>43100</v>
          </cell>
        </row>
        <row r="2420">
          <cell r="C2420" t="str">
            <v>920666</v>
          </cell>
          <cell r="D2420" t="str">
            <v>Receive &amp; Deliver Company Mail</v>
          </cell>
          <cell r="E2420">
            <v>994.6</v>
          </cell>
          <cell r="F2420" t="str">
            <v>920</v>
          </cell>
          <cell r="G2420">
            <v>43100</v>
          </cell>
        </row>
        <row r="2421">
          <cell r="C2421" t="str">
            <v>920669</v>
          </cell>
          <cell r="D2421" t="str">
            <v>General Service Activities</v>
          </cell>
          <cell r="E2421">
            <v>2277.58</v>
          </cell>
          <cell r="F2421" t="str">
            <v>920</v>
          </cell>
          <cell r="G2421">
            <v>43100</v>
          </cell>
        </row>
        <row r="2422">
          <cell r="C2422" t="str">
            <v>920701</v>
          </cell>
          <cell r="D2422" t="str">
            <v>Mgmt &amp; Admin-Sal-Other Gen Off</v>
          </cell>
          <cell r="E2422">
            <v>28678.55</v>
          </cell>
          <cell r="F2422" t="str">
            <v>920</v>
          </cell>
          <cell r="G2422">
            <v>43100</v>
          </cell>
        </row>
        <row r="2423">
          <cell r="C2423" t="str">
            <v>920703</v>
          </cell>
          <cell r="D2423" t="str">
            <v>Reporting Activities - Gen Off</v>
          </cell>
          <cell r="E2423">
            <v>18818.29</v>
          </cell>
          <cell r="F2423" t="str">
            <v>920</v>
          </cell>
          <cell r="G2423">
            <v>43100</v>
          </cell>
        </row>
        <row r="2424">
          <cell r="C2424" t="str">
            <v>920715</v>
          </cell>
          <cell r="D2424" t="str">
            <v>LABS US CS Labor Allocs</v>
          </cell>
          <cell r="E2424">
            <v>571.22</v>
          </cell>
          <cell r="F2424" t="str">
            <v>920</v>
          </cell>
          <cell r="G2424">
            <v>43100</v>
          </cell>
        </row>
        <row r="2425">
          <cell r="C2425" t="str">
            <v>920799</v>
          </cell>
          <cell r="D2425" t="str">
            <v>Transfer Acct for BU Errors</v>
          </cell>
          <cell r="E2425">
            <v>-0.36</v>
          </cell>
          <cell r="F2425" t="str">
            <v>920</v>
          </cell>
          <cell r="G2425">
            <v>43100</v>
          </cell>
        </row>
        <row r="2426">
          <cell r="C2426" t="str">
            <v>920812</v>
          </cell>
          <cell r="D2426" t="str">
            <v>CENTRAL Labor Allocs</v>
          </cell>
          <cell r="E2426">
            <v>98889.41</v>
          </cell>
          <cell r="F2426" t="str">
            <v>920</v>
          </cell>
          <cell r="G2426">
            <v>43100</v>
          </cell>
        </row>
        <row r="2427">
          <cell r="C2427" t="str">
            <v>920912</v>
          </cell>
          <cell r="D2427" t="str">
            <v>LIB Corp US CS Labor Allocs</v>
          </cell>
          <cell r="E2427">
            <v>6659.01</v>
          </cell>
          <cell r="F2427" t="str">
            <v>920</v>
          </cell>
          <cell r="G2427">
            <v>43100</v>
          </cell>
        </row>
        <row r="2428">
          <cell r="C2428" t="str">
            <v>921000</v>
          </cell>
          <cell r="D2428" t="str">
            <v>Office Supplies &amp; Exp - Gas</v>
          </cell>
          <cell r="E2428">
            <v>13036.19</v>
          </cell>
          <cell r="F2428" t="str">
            <v>921</v>
          </cell>
          <cell r="G2428">
            <v>43100</v>
          </cell>
        </row>
        <row r="2429">
          <cell r="C2429" t="str">
            <v>921001</v>
          </cell>
          <cell r="D2429" t="str">
            <v>EDE Billed Services - Other</v>
          </cell>
          <cell r="E2429">
            <v>370263.8</v>
          </cell>
          <cell r="F2429" t="str">
            <v>921</v>
          </cell>
          <cell r="G2429">
            <v>43100</v>
          </cell>
        </row>
        <row r="2430">
          <cell r="C2430" t="str">
            <v>921011</v>
          </cell>
          <cell r="D2430" t="str">
            <v>Conv &amp; Seminars-EDG</v>
          </cell>
          <cell r="E2430">
            <v>10652.85</v>
          </cell>
          <cell r="F2430" t="str">
            <v>921</v>
          </cell>
          <cell r="G2430">
            <v>43100</v>
          </cell>
        </row>
        <row r="2431">
          <cell r="C2431" t="str">
            <v>921045</v>
          </cell>
          <cell r="D2431" t="str">
            <v>Safety Expenses - EDG</v>
          </cell>
          <cell r="E2431">
            <v>68748.83</v>
          </cell>
          <cell r="F2431" t="str">
            <v>921</v>
          </cell>
          <cell r="G2431">
            <v>43100</v>
          </cell>
        </row>
        <row r="2432">
          <cell r="C2432" t="str">
            <v>921075</v>
          </cell>
          <cell r="D2432" t="str">
            <v>Telecommunications - EDG</v>
          </cell>
          <cell r="E2432">
            <v>50601.04</v>
          </cell>
          <cell r="F2432" t="str">
            <v>921</v>
          </cell>
          <cell r="G2432">
            <v>43100</v>
          </cell>
        </row>
        <row r="2433">
          <cell r="C2433" t="str">
            <v>921102</v>
          </cell>
          <cell r="D2433" t="str">
            <v>Mgmt &amp; Admin-Exp-Executives</v>
          </cell>
          <cell r="E2433">
            <v>41789.1</v>
          </cell>
          <cell r="F2433" t="str">
            <v>921</v>
          </cell>
          <cell r="G2433">
            <v>43100</v>
          </cell>
        </row>
        <row r="2434">
          <cell r="C2434" t="str">
            <v>921105</v>
          </cell>
          <cell r="D2434" t="str">
            <v>Employee Engagement Program</v>
          </cell>
          <cell r="E2434">
            <v>252.09</v>
          </cell>
          <cell r="F2434" t="str">
            <v>921</v>
          </cell>
          <cell r="G2434">
            <v>43100</v>
          </cell>
        </row>
        <row r="2435">
          <cell r="C2435" t="str">
            <v>921112</v>
          </cell>
          <cell r="D2435" t="str">
            <v>LUC BS Other Allocs</v>
          </cell>
          <cell r="E2435">
            <v>4266.59</v>
          </cell>
          <cell r="F2435" t="str">
            <v>921</v>
          </cell>
          <cell r="G2435">
            <v>43100</v>
          </cell>
        </row>
        <row r="2436">
          <cell r="C2436" t="str">
            <v>921202</v>
          </cell>
          <cell r="D2436" t="str">
            <v>Mgmt &amp; Admin-Accounting</v>
          </cell>
          <cell r="E2436">
            <v>1287.92</v>
          </cell>
          <cell r="F2436" t="str">
            <v>921</v>
          </cell>
          <cell r="G2436">
            <v>43100</v>
          </cell>
        </row>
        <row r="2437">
          <cell r="C2437" t="str">
            <v>921211</v>
          </cell>
          <cell r="D2437" t="str">
            <v>Conv &amp; Seminar-Acct</v>
          </cell>
          <cell r="E2437">
            <v>481.57</v>
          </cell>
          <cell r="F2437" t="str">
            <v>921</v>
          </cell>
          <cell r="G2437">
            <v>43100</v>
          </cell>
        </row>
        <row r="2438">
          <cell r="C2438" t="str">
            <v>921212</v>
          </cell>
          <cell r="D2438" t="str">
            <v>APUC CS Other Allocs</v>
          </cell>
          <cell r="E2438">
            <v>1593.1</v>
          </cell>
          <cell r="F2438" t="str">
            <v>921</v>
          </cell>
          <cell r="G2438">
            <v>43100</v>
          </cell>
        </row>
        <row r="2439">
          <cell r="C2439" t="str">
            <v>921300</v>
          </cell>
          <cell r="D2439" t="str">
            <v>Pcb Oil &amp; Used Oil</v>
          </cell>
          <cell r="E2439">
            <v>41.75</v>
          </cell>
          <cell r="F2439" t="str">
            <v>921</v>
          </cell>
          <cell r="G2439">
            <v>43100</v>
          </cell>
        </row>
        <row r="2440">
          <cell r="C2440" t="str">
            <v>921301</v>
          </cell>
          <cell r="D2440" t="str">
            <v>Mgmt &amp; Admin - Exp - Field Saf</v>
          </cell>
          <cell r="E2440">
            <v>14073.25</v>
          </cell>
          <cell r="F2440" t="str">
            <v>921</v>
          </cell>
          <cell r="G2440">
            <v>43100</v>
          </cell>
        </row>
        <row r="2441">
          <cell r="C2441" t="str">
            <v>921305</v>
          </cell>
          <cell r="D2441" t="str">
            <v>Required Certification Expense</v>
          </cell>
          <cell r="E2441">
            <v>39.72</v>
          </cell>
          <cell r="F2441" t="str">
            <v>921</v>
          </cell>
          <cell r="G2441">
            <v>43100</v>
          </cell>
        </row>
        <row r="2442">
          <cell r="C2442" t="str">
            <v>921306</v>
          </cell>
          <cell r="D2442" t="str">
            <v>Professional Membership &amp; Dues</v>
          </cell>
          <cell r="E2442">
            <v>127.52</v>
          </cell>
          <cell r="F2442" t="str">
            <v>921</v>
          </cell>
          <cell r="G2442">
            <v>43100</v>
          </cell>
        </row>
        <row r="2443">
          <cell r="C2443" t="str">
            <v>921311</v>
          </cell>
          <cell r="D2443" t="str">
            <v>Conv &amp; Seminars - Envir&amp;Safety</v>
          </cell>
          <cell r="E2443">
            <v>90.12</v>
          </cell>
          <cell r="F2443" t="str">
            <v>921</v>
          </cell>
          <cell r="G2443">
            <v>43100</v>
          </cell>
        </row>
        <row r="2444">
          <cell r="C2444" t="str">
            <v>921325</v>
          </cell>
          <cell r="D2444" t="str">
            <v>Misc Environmental Expenses</v>
          </cell>
          <cell r="E2444">
            <v>4361.84</v>
          </cell>
          <cell r="F2444" t="str">
            <v>921</v>
          </cell>
          <cell r="G2444">
            <v>43100</v>
          </cell>
        </row>
        <row r="2445">
          <cell r="C2445" t="str">
            <v>921402</v>
          </cell>
          <cell r="D2445" t="str">
            <v>Return Postage</v>
          </cell>
          <cell r="E2445">
            <v>2.84</v>
          </cell>
          <cell r="F2445" t="str">
            <v>921</v>
          </cell>
          <cell r="G2445">
            <v>43100</v>
          </cell>
        </row>
        <row r="2446">
          <cell r="C2446" t="str">
            <v>921403</v>
          </cell>
          <cell r="D2446" t="str">
            <v>Offsite Expenses</v>
          </cell>
          <cell r="E2446">
            <v>389.04</v>
          </cell>
          <cell r="F2446" t="str">
            <v>921</v>
          </cell>
          <cell r="G2446">
            <v>43100</v>
          </cell>
        </row>
        <row r="2447">
          <cell r="C2447" t="str">
            <v>921411</v>
          </cell>
          <cell r="D2447" t="str">
            <v>Conv &amp; Seminar-Computer Serv</v>
          </cell>
          <cell r="E2447">
            <v>2574.1999999999998</v>
          </cell>
          <cell r="F2447" t="str">
            <v>921</v>
          </cell>
          <cell r="G2447">
            <v>43100</v>
          </cell>
        </row>
        <row r="2448">
          <cell r="C2448" t="str">
            <v>921412</v>
          </cell>
          <cell r="D2448" t="str">
            <v>LABS BS Other Allocs</v>
          </cell>
          <cell r="E2448">
            <v>23253.49</v>
          </cell>
          <cell r="F2448" t="str">
            <v>921</v>
          </cell>
          <cell r="G2448">
            <v>43100</v>
          </cell>
        </row>
        <row r="2449">
          <cell r="C2449" t="str">
            <v>921449</v>
          </cell>
          <cell r="D2449" t="str">
            <v>Mgmt &amp; Admin Exp - Info Serv</v>
          </cell>
          <cell r="E2449">
            <v>853.28</v>
          </cell>
          <cell r="F2449" t="str">
            <v>921</v>
          </cell>
          <cell r="G2449">
            <v>43100</v>
          </cell>
        </row>
        <row r="2450">
          <cell r="C2450" t="str">
            <v>921469</v>
          </cell>
          <cell r="D2450" t="str">
            <v>Hardware Purchases</v>
          </cell>
          <cell r="E2450">
            <v>6687.32</v>
          </cell>
          <cell r="F2450" t="str">
            <v>921</v>
          </cell>
          <cell r="G2450">
            <v>43100</v>
          </cell>
        </row>
        <row r="2451">
          <cell r="C2451" t="str">
            <v>921470</v>
          </cell>
          <cell r="D2451" t="str">
            <v>Hardware Maintenance</v>
          </cell>
          <cell r="E2451">
            <v>16772.169999999998</v>
          </cell>
          <cell r="F2451" t="str">
            <v>921</v>
          </cell>
          <cell r="G2451">
            <v>43100</v>
          </cell>
        </row>
        <row r="2452">
          <cell r="C2452" t="str">
            <v>921471</v>
          </cell>
          <cell r="D2452" t="str">
            <v>Software Purchases</v>
          </cell>
          <cell r="E2452">
            <v>2681.96</v>
          </cell>
          <cell r="F2452" t="str">
            <v>921</v>
          </cell>
          <cell r="G2452">
            <v>43100</v>
          </cell>
        </row>
        <row r="2453">
          <cell r="C2453" t="str">
            <v>921473</v>
          </cell>
          <cell r="D2453" t="str">
            <v>Data Processing Supplies</v>
          </cell>
          <cell r="E2453">
            <v>749.32</v>
          </cell>
          <cell r="F2453" t="str">
            <v>921</v>
          </cell>
          <cell r="G2453">
            <v>43100</v>
          </cell>
        </row>
        <row r="2454">
          <cell r="C2454" t="str">
            <v>921474</v>
          </cell>
          <cell r="D2454" t="str">
            <v>Software Maintenance</v>
          </cell>
          <cell r="E2454">
            <v>127798.01</v>
          </cell>
          <cell r="F2454" t="str">
            <v>921</v>
          </cell>
          <cell r="G2454">
            <v>43100</v>
          </cell>
        </row>
        <row r="2455">
          <cell r="C2455" t="str">
            <v>921475</v>
          </cell>
          <cell r="D2455" t="str">
            <v>Telecommunications</v>
          </cell>
          <cell r="E2455">
            <v>1177.04</v>
          </cell>
          <cell r="F2455" t="str">
            <v>921</v>
          </cell>
          <cell r="G2455">
            <v>43100</v>
          </cell>
        </row>
        <row r="2456">
          <cell r="C2456" t="str">
            <v>921484</v>
          </cell>
          <cell r="D2456" t="str">
            <v>Manuals</v>
          </cell>
          <cell r="E2456">
            <v>7.92</v>
          </cell>
          <cell r="F2456" t="str">
            <v>921</v>
          </cell>
          <cell r="G2456">
            <v>43100</v>
          </cell>
        </row>
        <row r="2457">
          <cell r="C2457" t="str">
            <v>921502</v>
          </cell>
          <cell r="D2457" t="str">
            <v>Mgmt &amp; Administrative - Exp-Hr</v>
          </cell>
          <cell r="E2457">
            <v>2350.8200000000002</v>
          </cell>
          <cell r="F2457" t="str">
            <v>921</v>
          </cell>
          <cell r="G2457">
            <v>43100</v>
          </cell>
        </row>
        <row r="2458">
          <cell r="C2458" t="str">
            <v>921506</v>
          </cell>
          <cell r="D2458" t="str">
            <v>Train Program Devel-No Lab-Hr</v>
          </cell>
          <cell r="E2458">
            <v>23.28</v>
          </cell>
          <cell r="F2458" t="str">
            <v>921</v>
          </cell>
          <cell r="G2458">
            <v>43100</v>
          </cell>
        </row>
        <row r="2459">
          <cell r="C2459" t="str">
            <v>921511</v>
          </cell>
          <cell r="D2459" t="str">
            <v>Conv &amp; Seminar-No Labor</v>
          </cell>
          <cell r="E2459">
            <v>31.08</v>
          </cell>
          <cell r="F2459" t="str">
            <v>921</v>
          </cell>
          <cell r="G2459">
            <v>43100</v>
          </cell>
        </row>
        <row r="2460">
          <cell r="C2460" t="str">
            <v>921512</v>
          </cell>
          <cell r="D2460" t="str">
            <v>LABS CS Other Allocs</v>
          </cell>
          <cell r="E2460">
            <v>31023.18</v>
          </cell>
          <cell r="F2460" t="str">
            <v>921</v>
          </cell>
          <cell r="G2460">
            <v>43100</v>
          </cell>
        </row>
        <row r="2461">
          <cell r="C2461" t="str">
            <v>921516</v>
          </cell>
          <cell r="D2461" t="str">
            <v>Recruiting - No Labor-Hr</v>
          </cell>
          <cell r="E2461">
            <v>319.76</v>
          </cell>
          <cell r="F2461" t="str">
            <v>921</v>
          </cell>
          <cell r="G2461">
            <v>43100</v>
          </cell>
        </row>
        <row r="2462">
          <cell r="C2462" t="str">
            <v>921602</v>
          </cell>
          <cell r="D2462" t="str">
            <v>Mgmt &amp; Admin-Exp</v>
          </cell>
          <cell r="E2462">
            <v>736.11</v>
          </cell>
          <cell r="F2462" t="str">
            <v>921</v>
          </cell>
          <cell r="G2462">
            <v>43100</v>
          </cell>
        </row>
        <row r="2463">
          <cell r="C2463" t="str">
            <v>921603</v>
          </cell>
          <cell r="D2463" t="str">
            <v>General Office Matrls &amp; Sup</v>
          </cell>
          <cell r="E2463">
            <v>169.04</v>
          </cell>
          <cell r="F2463" t="str">
            <v>921</v>
          </cell>
          <cell r="G2463">
            <v>43100</v>
          </cell>
        </row>
        <row r="2464">
          <cell r="C2464" t="str">
            <v>921612</v>
          </cell>
          <cell r="D2464" t="str">
            <v>LABS US BS Other Allocs</v>
          </cell>
          <cell r="E2464">
            <v>40.49</v>
          </cell>
          <cell r="F2464" t="str">
            <v>921</v>
          </cell>
          <cell r="G2464">
            <v>43100</v>
          </cell>
        </row>
        <row r="2465">
          <cell r="C2465" t="str">
            <v>921625</v>
          </cell>
          <cell r="D2465" t="str">
            <v>Safety Exp-Bldg Serv</v>
          </cell>
          <cell r="E2465">
            <v>15.83</v>
          </cell>
          <cell r="F2465" t="str">
            <v>921</v>
          </cell>
          <cell r="G2465">
            <v>43100</v>
          </cell>
        </row>
        <row r="2466">
          <cell r="C2466" t="str">
            <v>921648</v>
          </cell>
          <cell r="D2466" t="str">
            <v>Utilities</v>
          </cell>
          <cell r="E2466">
            <v>593.20000000000005</v>
          </cell>
          <cell r="F2466" t="str">
            <v>921</v>
          </cell>
          <cell r="G2466">
            <v>43100</v>
          </cell>
        </row>
        <row r="2467">
          <cell r="C2467" t="str">
            <v>921654</v>
          </cell>
          <cell r="D2467" t="str">
            <v>Printing Expenses</v>
          </cell>
          <cell r="E2467">
            <v>1052.23</v>
          </cell>
          <cell r="F2467" t="str">
            <v>921</v>
          </cell>
          <cell r="G2467">
            <v>43100</v>
          </cell>
        </row>
        <row r="2468">
          <cell r="C2468" t="str">
            <v>921667</v>
          </cell>
          <cell r="D2468" t="str">
            <v>Rec &amp; Del Company Mail - Exp</v>
          </cell>
          <cell r="E2468">
            <v>1235.79</v>
          </cell>
          <cell r="F2468" t="str">
            <v>921</v>
          </cell>
          <cell r="G2468">
            <v>43100</v>
          </cell>
        </row>
        <row r="2469">
          <cell r="C2469" t="str">
            <v>921700</v>
          </cell>
          <cell r="D2469" t="str">
            <v>Pc Supplies Charged-Oth Areas</v>
          </cell>
          <cell r="E2469">
            <v>0</v>
          </cell>
          <cell r="F2469" t="str">
            <v>921</v>
          </cell>
          <cell r="G2469">
            <v>43100</v>
          </cell>
        </row>
        <row r="2470">
          <cell r="C2470" t="str">
            <v>921702</v>
          </cell>
          <cell r="D2470" t="str">
            <v>Mgmt &amp; Admin - Expenses</v>
          </cell>
          <cell r="E2470">
            <v>5777.48</v>
          </cell>
          <cell r="F2470" t="str">
            <v>921</v>
          </cell>
          <cell r="G2470">
            <v>43100</v>
          </cell>
        </row>
        <row r="2471">
          <cell r="C2471" t="str">
            <v>921711</v>
          </cell>
          <cell r="D2471" t="str">
            <v>Conv &amp; Seminar-Fras</v>
          </cell>
          <cell r="E2471">
            <v>65.290000000000006</v>
          </cell>
          <cell r="F2471" t="str">
            <v>921</v>
          </cell>
          <cell r="G2471">
            <v>43100</v>
          </cell>
        </row>
        <row r="2472">
          <cell r="C2472" t="str">
            <v>921712</v>
          </cell>
          <cell r="D2472" t="str">
            <v>Education Expense</v>
          </cell>
          <cell r="E2472">
            <v>92.19</v>
          </cell>
          <cell r="F2472" t="str">
            <v>921</v>
          </cell>
          <cell r="G2472">
            <v>43100</v>
          </cell>
        </row>
        <row r="2473">
          <cell r="C2473" t="str">
            <v>921715</v>
          </cell>
          <cell r="D2473" t="str">
            <v>LABS US CS Other Allocs</v>
          </cell>
          <cell r="E2473">
            <v>27.77</v>
          </cell>
          <cell r="F2473" t="str">
            <v>921</v>
          </cell>
          <cell r="G2473">
            <v>43100</v>
          </cell>
        </row>
        <row r="2474">
          <cell r="C2474" t="str">
            <v>921717</v>
          </cell>
          <cell r="D2474" t="str">
            <v>Employee Clothing</v>
          </cell>
          <cell r="E2474">
            <v>12213.28</v>
          </cell>
          <cell r="F2474" t="str">
            <v>921</v>
          </cell>
          <cell r="G2474">
            <v>43100</v>
          </cell>
        </row>
        <row r="2475">
          <cell r="C2475" t="str">
            <v>921723</v>
          </cell>
          <cell r="D2475" t="str">
            <v>Forecasting - Other Expenses</v>
          </cell>
          <cell r="E2475">
            <v>279.31</v>
          </cell>
          <cell r="F2475" t="str">
            <v>921</v>
          </cell>
          <cell r="G2475">
            <v>43100</v>
          </cell>
        </row>
        <row r="2476">
          <cell r="C2476" t="str">
            <v>921775</v>
          </cell>
          <cell r="D2476" t="str">
            <v>General Services Supplies</v>
          </cell>
          <cell r="E2476">
            <v>798.12</v>
          </cell>
          <cell r="F2476" t="str">
            <v>921</v>
          </cell>
          <cell r="G2476">
            <v>43100</v>
          </cell>
        </row>
        <row r="2477">
          <cell r="C2477" t="str">
            <v>921776</v>
          </cell>
          <cell r="D2477" t="str">
            <v>Microcomputer Supplies</v>
          </cell>
          <cell r="E2477">
            <v>95.37</v>
          </cell>
          <cell r="F2477" t="str">
            <v>921</v>
          </cell>
          <cell r="G2477">
            <v>43100</v>
          </cell>
        </row>
        <row r="2478">
          <cell r="C2478" t="str">
            <v>921812</v>
          </cell>
          <cell r="D2478" t="str">
            <v>CENTRAL Other Allocs</v>
          </cell>
          <cell r="E2478">
            <v>87908.41</v>
          </cell>
          <cell r="F2478" t="str">
            <v>921</v>
          </cell>
          <cell r="G2478">
            <v>43100</v>
          </cell>
        </row>
        <row r="2479">
          <cell r="C2479" t="str">
            <v>921912</v>
          </cell>
          <cell r="D2479" t="str">
            <v>LIB Corp US CS Other Allocs</v>
          </cell>
          <cell r="E2479">
            <v>5444.57</v>
          </cell>
          <cell r="F2479" t="str">
            <v>921</v>
          </cell>
          <cell r="G2479">
            <v>43100</v>
          </cell>
        </row>
        <row r="2480">
          <cell r="C2480" t="str">
            <v>922099</v>
          </cell>
          <cell r="D2480" t="str">
            <v>LABS US BS Reg Alloc Capitaliz</v>
          </cell>
          <cell r="E2480">
            <v>-10586.3</v>
          </cell>
          <cell r="F2480" t="str">
            <v>922</v>
          </cell>
          <cell r="G2480">
            <v>43100</v>
          </cell>
        </row>
        <row r="2481">
          <cell r="C2481" t="str">
            <v>922199</v>
          </cell>
          <cell r="D2481" t="str">
            <v>LUC CAN BS Alloc Capitalized</v>
          </cell>
          <cell r="E2481">
            <v>-40773.1</v>
          </cell>
          <cell r="F2481" t="str">
            <v>922</v>
          </cell>
          <cell r="G2481">
            <v>43100</v>
          </cell>
        </row>
        <row r="2482">
          <cell r="C2482" t="str">
            <v>922299</v>
          </cell>
          <cell r="D2482" t="str">
            <v>APUC Corp CS Alloc Capitalized</v>
          </cell>
          <cell r="E2482">
            <v>-40085.25</v>
          </cell>
          <cell r="F2482" t="str">
            <v>922</v>
          </cell>
          <cell r="G2482">
            <v>43100</v>
          </cell>
        </row>
        <row r="2483">
          <cell r="C2483" t="str">
            <v>922499</v>
          </cell>
          <cell r="D2483" t="str">
            <v>LABS BS Capitalized</v>
          </cell>
          <cell r="E2483">
            <v>-13143.51</v>
          </cell>
          <cell r="F2483" t="str">
            <v>922</v>
          </cell>
          <cell r="G2483">
            <v>43100</v>
          </cell>
        </row>
        <row r="2484">
          <cell r="C2484" t="str">
            <v>922599</v>
          </cell>
          <cell r="D2484" t="str">
            <v>LABS CAN CS Allocs Capitalized</v>
          </cell>
          <cell r="E2484">
            <v>-56200.6</v>
          </cell>
          <cell r="F2484" t="str">
            <v>922</v>
          </cell>
          <cell r="G2484">
            <v>43100</v>
          </cell>
        </row>
        <row r="2485">
          <cell r="C2485" t="str">
            <v>922699</v>
          </cell>
          <cell r="D2485" t="str">
            <v>LABS US BS Capitalized</v>
          </cell>
          <cell r="E2485">
            <v>-28982.9</v>
          </cell>
          <cell r="F2485" t="str">
            <v>922</v>
          </cell>
          <cell r="G2485">
            <v>43100</v>
          </cell>
        </row>
        <row r="2486">
          <cell r="C2486" t="str">
            <v>922708</v>
          </cell>
          <cell r="D2486" t="str">
            <v>Services for Mid States 8850</v>
          </cell>
          <cell r="E2486">
            <v>0</v>
          </cell>
          <cell r="F2486" t="str">
            <v>922</v>
          </cell>
          <cell r="G2486">
            <v>43100</v>
          </cell>
        </row>
        <row r="2487">
          <cell r="C2487" t="str">
            <v>922799</v>
          </cell>
          <cell r="D2487" t="str">
            <v>LABS US CS Capitalized</v>
          </cell>
          <cell r="E2487">
            <v>-781.26</v>
          </cell>
          <cell r="F2487" t="str">
            <v>922</v>
          </cell>
          <cell r="G2487">
            <v>43100</v>
          </cell>
        </row>
        <row r="2488">
          <cell r="C2488" t="str">
            <v>922899</v>
          </cell>
          <cell r="D2488" t="str">
            <v>Central Allocs Capitalized</v>
          </cell>
          <cell r="E2488">
            <v>-55116.1</v>
          </cell>
          <cell r="F2488" t="str">
            <v>922</v>
          </cell>
          <cell r="G2488">
            <v>43100</v>
          </cell>
        </row>
        <row r="2489">
          <cell r="C2489" t="str">
            <v>922999</v>
          </cell>
          <cell r="D2489" t="str">
            <v>Liberty Corp US CS Capitalized</v>
          </cell>
          <cell r="E2489">
            <v>-6523.27</v>
          </cell>
          <cell r="F2489" t="str">
            <v>922</v>
          </cell>
          <cell r="G2489">
            <v>43100</v>
          </cell>
        </row>
        <row r="2490">
          <cell r="C2490" t="str">
            <v>923010</v>
          </cell>
          <cell r="D2490" t="str">
            <v>LABS US BS Reg Indir Allocs</v>
          </cell>
          <cell r="E2490">
            <v>50411.03</v>
          </cell>
          <cell r="F2490" t="str">
            <v>923</v>
          </cell>
          <cell r="G2490">
            <v>43100</v>
          </cell>
        </row>
        <row r="2491">
          <cell r="C2491" t="str">
            <v>923045</v>
          </cell>
          <cell r="D2491" t="str">
            <v>Outside Services</v>
          </cell>
          <cell r="E2491">
            <v>19722.55</v>
          </cell>
          <cell r="F2491" t="str">
            <v>923</v>
          </cell>
          <cell r="G2491">
            <v>43100</v>
          </cell>
        </row>
        <row r="2492">
          <cell r="C2492" t="str">
            <v>923046</v>
          </cell>
          <cell r="D2492" t="str">
            <v>Outside Services - EDG Only</v>
          </cell>
          <cell r="E2492">
            <v>30139.71</v>
          </cell>
          <cell r="F2492" t="str">
            <v>923</v>
          </cell>
          <cell r="G2492">
            <v>43100</v>
          </cell>
        </row>
        <row r="2493">
          <cell r="C2493" t="str">
            <v>923110</v>
          </cell>
          <cell r="D2493" t="str">
            <v>LUC BS Indirect Allocs</v>
          </cell>
          <cell r="E2493">
            <v>172802.18</v>
          </cell>
          <cell r="F2493" t="str">
            <v>923</v>
          </cell>
          <cell r="G2493">
            <v>43100</v>
          </cell>
        </row>
        <row r="2494">
          <cell r="C2494" t="str">
            <v>923210</v>
          </cell>
          <cell r="D2494" t="str">
            <v>APUC CS Indirect Allocs</v>
          </cell>
          <cell r="E2494">
            <v>113979.4</v>
          </cell>
          <cell r="F2494" t="str">
            <v>923</v>
          </cell>
          <cell r="G2494">
            <v>43100</v>
          </cell>
        </row>
        <row r="2495">
          <cell r="C2495" t="str">
            <v>923509</v>
          </cell>
          <cell r="D2495" t="str">
            <v>Outside Services - Training</v>
          </cell>
          <cell r="E2495">
            <v>560.77</v>
          </cell>
          <cell r="F2495" t="str">
            <v>923</v>
          </cell>
          <cell r="G2495">
            <v>43100</v>
          </cell>
        </row>
        <row r="2496">
          <cell r="C2496" t="str">
            <v>923510</v>
          </cell>
          <cell r="D2496" t="str">
            <v>LABS CAN CS Indirect Allocs</v>
          </cell>
          <cell r="E2496">
            <v>137350.04</v>
          </cell>
          <cell r="F2496" t="str">
            <v>923</v>
          </cell>
          <cell r="G2496">
            <v>43100</v>
          </cell>
        </row>
        <row r="2497">
          <cell r="C2497" t="str">
            <v>923610</v>
          </cell>
          <cell r="D2497" t="str">
            <v>LABS US BS Indirect Allocs</v>
          </cell>
          <cell r="E2497">
            <v>137944.81</v>
          </cell>
          <cell r="F2497" t="str">
            <v>923</v>
          </cell>
          <cell r="G2497">
            <v>43100</v>
          </cell>
        </row>
        <row r="2498">
          <cell r="C2498" t="str">
            <v>923710</v>
          </cell>
          <cell r="D2498" t="str">
            <v>LABS US CS Indirect Allocs</v>
          </cell>
          <cell r="E2498">
            <v>3591.94</v>
          </cell>
          <cell r="F2498" t="str">
            <v>923</v>
          </cell>
          <cell r="G2498">
            <v>43100</v>
          </cell>
        </row>
        <row r="2499">
          <cell r="C2499" t="str">
            <v>923810</v>
          </cell>
          <cell r="D2499" t="str">
            <v>CENTRAL Indirect Allocs</v>
          </cell>
          <cell r="E2499">
            <v>75659.81</v>
          </cell>
          <cell r="F2499" t="str">
            <v>923</v>
          </cell>
          <cell r="G2499">
            <v>43100</v>
          </cell>
        </row>
        <row r="2500">
          <cell r="C2500" t="str">
            <v>923910</v>
          </cell>
          <cell r="D2500" t="str">
            <v>LIB Corp US CS Indirect Allocs</v>
          </cell>
          <cell r="E2500">
            <v>18959.28</v>
          </cell>
          <cell r="F2500" t="str">
            <v>923</v>
          </cell>
          <cell r="G2500">
            <v>43100</v>
          </cell>
        </row>
        <row r="2501">
          <cell r="C2501" t="str">
            <v>924000</v>
          </cell>
          <cell r="D2501" t="str">
            <v>Property Insurance</v>
          </cell>
          <cell r="E2501">
            <v>6886.96</v>
          </cell>
          <cell r="F2501" t="str">
            <v>924</v>
          </cell>
          <cell r="G2501">
            <v>43100</v>
          </cell>
        </row>
        <row r="2502">
          <cell r="C2502" t="str">
            <v>925300</v>
          </cell>
          <cell r="D2502" t="str">
            <v>Injuries &amp; Damages - EDG</v>
          </cell>
          <cell r="E2502">
            <v>57680.99</v>
          </cell>
          <cell r="F2502" t="str">
            <v>925</v>
          </cell>
          <cell r="G2502">
            <v>43100</v>
          </cell>
        </row>
        <row r="2503">
          <cell r="C2503" t="str">
            <v>925301</v>
          </cell>
          <cell r="D2503" t="str">
            <v>Workmans Comp - Gas</v>
          </cell>
          <cell r="E2503">
            <v>151304.42000000001</v>
          </cell>
          <cell r="F2503" t="str">
            <v>925</v>
          </cell>
          <cell r="G2503">
            <v>43100</v>
          </cell>
        </row>
        <row r="2504">
          <cell r="C2504" t="str">
            <v>926000</v>
          </cell>
          <cell r="D2504" t="str">
            <v>Benefits Contra Account</v>
          </cell>
          <cell r="E2504">
            <v>-1025.9000000000001</v>
          </cell>
          <cell r="F2504" t="str">
            <v>926</v>
          </cell>
          <cell r="G2504">
            <v>43100</v>
          </cell>
        </row>
        <row r="2505">
          <cell r="C2505" t="str">
            <v>926147</v>
          </cell>
          <cell r="D2505" t="str">
            <v>FAS87 Reg Asset Amort Exp</v>
          </cell>
          <cell r="E2505">
            <v>-383556</v>
          </cell>
          <cell r="F2505" t="str">
            <v>926</v>
          </cell>
          <cell r="G2505">
            <v>43100</v>
          </cell>
        </row>
        <row r="2506">
          <cell r="C2506" t="str">
            <v>926148</v>
          </cell>
          <cell r="D2506" t="str">
            <v>FAS87 Pens - Elec/Gas (GAAP)</v>
          </cell>
          <cell r="E2506">
            <v>766139</v>
          </cell>
          <cell r="F2506" t="str">
            <v>926</v>
          </cell>
          <cell r="G2506">
            <v>43100</v>
          </cell>
        </row>
        <row r="2507">
          <cell r="C2507" t="str">
            <v>926201</v>
          </cell>
          <cell r="D2507" t="str">
            <v>Dental Plan</v>
          </cell>
          <cell r="E2507">
            <v>10876.32</v>
          </cell>
          <cell r="F2507" t="str">
            <v>926</v>
          </cell>
          <cell r="G2507">
            <v>43100</v>
          </cell>
        </row>
        <row r="2508">
          <cell r="C2508" t="str">
            <v>926202</v>
          </cell>
          <cell r="D2508" t="str">
            <v>Vision Plan</v>
          </cell>
          <cell r="E2508">
            <v>3172.89</v>
          </cell>
          <cell r="F2508" t="str">
            <v>926</v>
          </cell>
          <cell r="G2508">
            <v>43100</v>
          </cell>
        </row>
        <row r="2509">
          <cell r="C2509" t="str">
            <v>926214</v>
          </cell>
          <cell r="D2509" t="str">
            <v>Employee Refreshments</v>
          </cell>
          <cell r="E2509">
            <v>46.67</v>
          </cell>
          <cell r="F2509" t="str">
            <v>926</v>
          </cell>
          <cell r="G2509">
            <v>43100</v>
          </cell>
        </row>
        <row r="2510">
          <cell r="C2510" t="str">
            <v>926215</v>
          </cell>
          <cell r="D2510" t="str">
            <v>Comp Exp Employee Stk Purch</v>
          </cell>
          <cell r="E2510">
            <v>-2986</v>
          </cell>
          <cell r="F2510" t="str">
            <v>926</v>
          </cell>
          <cell r="G2510">
            <v>43100</v>
          </cell>
        </row>
        <row r="2511">
          <cell r="C2511" t="str">
            <v>926216</v>
          </cell>
          <cell r="D2511" t="str">
            <v>Employee Information</v>
          </cell>
          <cell r="E2511">
            <v>844.83</v>
          </cell>
          <cell r="F2511" t="str">
            <v>926</v>
          </cell>
          <cell r="G2511">
            <v>43100</v>
          </cell>
        </row>
        <row r="2512">
          <cell r="C2512" t="str">
            <v>926217</v>
          </cell>
          <cell r="D2512" t="str">
            <v>Flowers</v>
          </cell>
          <cell r="E2512">
            <v>90.1</v>
          </cell>
          <cell r="F2512" t="str">
            <v>926</v>
          </cell>
          <cell r="G2512">
            <v>43100</v>
          </cell>
        </row>
        <row r="2513">
          <cell r="C2513" t="str">
            <v>926218</v>
          </cell>
          <cell r="D2513" t="str">
            <v>Coffeeroom Supplies</v>
          </cell>
          <cell r="E2513">
            <v>3992.76</v>
          </cell>
          <cell r="F2513" t="str">
            <v>926</v>
          </cell>
          <cell r="G2513">
            <v>43100</v>
          </cell>
        </row>
        <row r="2514">
          <cell r="C2514" t="str">
            <v>926219</v>
          </cell>
          <cell r="D2514" t="str">
            <v>Other Employee Benefits</v>
          </cell>
          <cell r="E2514">
            <v>5643.59</v>
          </cell>
          <cell r="F2514" t="str">
            <v>926</v>
          </cell>
          <cell r="G2514">
            <v>43100</v>
          </cell>
        </row>
        <row r="2515">
          <cell r="C2515" t="str">
            <v>926222</v>
          </cell>
          <cell r="D2515" t="str">
            <v>Group Life Insurance</v>
          </cell>
          <cell r="E2515">
            <v>2564.58</v>
          </cell>
          <cell r="F2515" t="str">
            <v>926</v>
          </cell>
          <cell r="G2515">
            <v>43100</v>
          </cell>
        </row>
        <row r="2516">
          <cell r="C2516" t="str">
            <v>926225</v>
          </cell>
          <cell r="D2516" t="str">
            <v>Executive Physicals</v>
          </cell>
          <cell r="E2516">
            <v>136.96</v>
          </cell>
          <cell r="F2516" t="str">
            <v>926</v>
          </cell>
          <cell r="G2516">
            <v>43100</v>
          </cell>
        </row>
        <row r="2517">
          <cell r="C2517" t="str">
            <v>926227</v>
          </cell>
          <cell r="D2517" t="str">
            <v>Acc Death &amp; Dismemb - Benefit</v>
          </cell>
          <cell r="E2517">
            <v>1608.2</v>
          </cell>
          <cell r="F2517" t="str">
            <v>926</v>
          </cell>
          <cell r="G2517">
            <v>43100</v>
          </cell>
        </row>
        <row r="2518">
          <cell r="C2518" t="str">
            <v>926230</v>
          </cell>
          <cell r="D2518" t="str">
            <v>Flex Benefit Plan Expense</v>
          </cell>
          <cell r="E2518">
            <v>1032.1300000000001</v>
          </cell>
          <cell r="F2518" t="str">
            <v>926</v>
          </cell>
          <cell r="G2518">
            <v>43100</v>
          </cell>
        </row>
        <row r="2519">
          <cell r="C2519" t="str">
            <v>926327</v>
          </cell>
          <cell r="D2519" t="str">
            <v>FAS106 HC - Reg Asst Amort Exp</v>
          </cell>
          <cell r="E2519">
            <v>606909</v>
          </cell>
          <cell r="F2519" t="str">
            <v>926</v>
          </cell>
          <cell r="G2519">
            <v>43100</v>
          </cell>
        </row>
        <row r="2520">
          <cell r="C2520" t="str">
            <v>926328</v>
          </cell>
          <cell r="D2520" t="str">
            <v>FAS106 HC - Elec/Gas (GAAP)</v>
          </cell>
          <cell r="E2520">
            <v>-106656</v>
          </cell>
          <cell r="F2520" t="str">
            <v>926</v>
          </cell>
          <cell r="G2520">
            <v>43100</v>
          </cell>
        </row>
        <row r="2521">
          <cell r="C2521" t="str">
            <v>926329</v>
          </cell>
          <cell r="D2521" t="str">
            <v>Healthcare - Electric/Gas</v>
          </cell>
          <cell r="E2521">
            <v>630752.82999999996</v>
          </cell>
          <cell r="F2521" t="str">
            <v>926</v>
          </cell>
          <cell r="G2521">
            <v>43100</v>
          </cell>
        </row>
        <row r="2522">
          <cell r="C2522" t="str">
            <v>926555</v>
          </cell>
          <cell r="D2522" t="str">
            <v>401K - Electric/Gas</v>
          </cell>
          <cell r="E2522">
            <v>146651.15</v>
          </cell>
          <cell r="F2522" t="str">
            <v>926</v>
          </cell>
          <cell r="G2522">
            <v>43100</v>
          </cell>
        </row>
        <row r="2523">
          <cell r="C2523" t="str">
            <v>928000</v>
          </cell>
          <cell r="D2523" t="str">
            <v>Regulatory Commission Exp-Corp</v>
          </cell>
          <cell r="E2523">
            <v>105891.3</v>
          </cell>
          <cell r="F2523" t="str">
            <v>928</v>
          </cell>
          <cell r="G2523">
            <v>43100</v>
          </cell>
        </row>
        <row r="2524">
          <cell r="C2524" t="str">
            <v>929000</v>
          </cell>
          <cell r="D2524" t="str">
            <v>Duplicate Charges Credit</v>
          </cell>
          <cell r="E2524">
            <v>-6559.83</v>
          </cell>
          <cell r="F2524" t="str">
            <v>929</v>
          </cell>
          <cell r="G2524">
            <v>43100</v>
          </cell>
        </row>
        <row r="2525">
          <cell r="C2525" t="str">
            <v>930106</v>
          </cell>
          <cell r="D2525" t="str">
            <v>Local Advertising</v>
          </cell>
          <cell r="E2525">
            <v>350</v>
          </cell>
          <cell r="F2525" t="str">
            <v>930</v>
          </cell>
          <cell r="G2525">
            <v>43100</v>
          </cell>
        </row>
        <row r="2526">
          <cell r="C2526" t="str">
            <v>930210</v>
          </cell>
          <cell r="D2526" t="str">
            <v>Industry Association Dues</v>
          </cell>
          <cell r="E2526">
            <v>36168.92</v>
          </cell>
          <cell r="F2526" t="str">
            <v>930</v>
          </cell>
          <cell r="G2526">
            <v>43100</v>
          </cell>
        </row>
        <row r="2527">
          <cell r="C2527" t="str">
            <v>930220</v>
          </cell>
          <cell r="D2527" t="str">
            <v>Dir-Stkhldr &amp; Oth Investor Exp</v>
          </cell>
          <cell r="E2527">
            <v>23894.07</v>
          </cell>
          <cell r="F2527" t="str">
            <v>930</v>
          </cell>
          <cell r="G2527">
            <v>43100</v>
          </cell>
        </row>
        <row r="2528">
          <cell r="C2528" t="str">
            <v>930230</v>
          </cell>
          <cell r="D2528" t="str">
            <v>Conflict Resolution Hotline</v>
          </cell>
          <cell r="E2528">
            <v>182.52</v>
          </cell>
          <cell r="F2528" t="str">
            <v>930</v>
          </cell>
          <cell r="G2528">
            <v>43100</v>
          </cell>
        </row>
        <row r="2529">
          <cell r="C2529" t="str">
            <v>930248</v>
          </cell>
          <cell r="D2529" t="str">
            <v>Chamber Of Commerce Dues</v>
          </cell>
          <cell r="E2529">
            <v>2141.14</v>
          </cell>
          <cell r="F2529" t="str">
            <v>930</v>
          </cell>
          <cell r="G2529">
            <v>43100</v>
          </cell>
        </row>
        <row r="2530">
          <cell r="C2530" t="str">
            <v>930298</v>
          </cell>
          <cell r="D2530" t="str">
            <v>External Merger Costs</v>
          </cell>
          <cell r="E2530">
            <v>702493.26</v>
          </cell>
          <cell r="F2530" t="str">
            <v>930</v>
          </cell>
          <cell r="G2530">
            <v>43100</v>
          </cell>
        </row>
        <row r="2531">
          <cell r="C2531" t="str">
            <v>930299</v>
          </cell>
          <cell r="D2531" t="str">
            <v>Invest Adv Srv – Acquisition</v>
          </cell>
          <cell r="E2531">
            <v>1673840.7</v>
          </cell>
          <cell r="F2531" t="str">
            <v>930</v>
          </cell>
          <cell r="G2531">
            <v>43100</v>
          </cell>
        </row>
        <row r="2532">
          <cell r="C2532" t="str">
            <v>931026</v>
          </cell>
          <cell r="D2532" t="str">
            <v>Equipment Rental-Bld Serv</v>
          </cell>
          <cell r="E2532">
            <v>83.99</v>
          </cell>
          <cell r="F2532" t="str">
            <v>931</v>
          </cell>
          <cell r="G2532">
            <v>43100</v>
          </cell>
        </row>
        <row r="2533">
          <cell r="C2533" t="str">
            <v>931280</v>
          </cell>
          <cell r="D2533" t="str">
            <v>Rents-Corp</v>
          </cell>
          <cell r="E2533">
            <v>660</v>
          </cell>
          <cell r="F2533" t="str">
            <v>931</v>
          </cell>
          <cell r="G2533">
            <v>43100</v>
          </cell>
        </row>
        <row r="2534">
          <cell r="C2534" t="str">
            <v>931281</v>
          </cell>
          <cell r="D2534" t="str">
            <v>Building Rental</v>
          </cell>
          <cell r="E2534">
            <v>8053.17</v>
          </cell>
          <cell r="F2534" t="str">
            <v>931</v>
          </cell>
          <cell r="G2534">
            <v>43100</v>
          </cell>
        </row>
        <row r="2535">
          <cell r="C2535" t="str">
            <v>935024</v>
          </cell>
          <cell r="D2535" t="str">
            <v>Building &amp; Grounds Maintenance</v>
          </cell>
          <cell r="E2535">
            <v>61474.11</v>
          </cell>
          <cell r="F2535" t="str">
            <v>935</v>
          </cell>
          <cell r="G2535">
            <v>43100</v>
          </cell>
        </row>
        <row r="2536">
          <cell r="C2536" t="str">
            <v>935026</v>
          </cell>
          <cell r="D2536" t="str">
            <v>Building Maintenance</v>
          </cell>
          <cell r="E2536">
            <v>57844.97</v>
          </cell>
          <cell r="F2536" t="str">
            <v>935</v>
          </cell>
          <cell r="G2536">
            <v>43100</v>
          </cell>
        </row>
        <row r="2537">
          <cell r="C2537" t="str">
            <v>935289</v>
          </cell>
          <cell r="D2537" t="str">
            <v>Supplies-Info Serv</v>
          </cell>
          <cell r="E2537">
            <v>8.7200000000000006</v>
          </cell>
          <cell r="F2537" t="str">
            <v>935</v>
          </cell>
          <cell r="G2537">
            <v>43100</v>
          </cell>
        </row>
        <row r="2538">
          <cell r="C2538" t="str">
            <v>935346</v>
          </cell>
          <cell r="D2538" t="str">
            <v>Furniture Maintenance</v>
          </cell>
          <cell r="E2538">
            <v>1.86</v>
          </cell>
          <cell r="F2538" t="str">
            <v>935</v>
          </cell>
          <cell r="G2538">
            <v>43100</v>
          </cell>
        </row>
        <row r="2539">
          <cell r="C2539" t="str">
            <v>935389</v>
          </cell>
          <cell r="D2539" t="str">
            <v>Office Equipment Maintenance</v>
          </cell>
          <cell r="E2539">
            <v>23.28</v>
          </cell>
          <cell r="F2539" t="str">
            <v>935</v>
          </cell>
          <cell r="G2539">
            <v>43100</v>
          </cell>
        </row>
        <row r="2540">
          <cell r="C2540" t="str">
            <v>935520</v>
          </cell>
          <cell r="D2540" t="str">
            <v>Telephone Expenses-Telecomm</v>
          </cell>
          <cell r="E2540">
            <v>52282.99</v>
          </cell>
          <cell r="F2540" t="str">
            <v>935</v>
          </cell>
          <cell r="G2540">
            <v>43100</v>
          </cell>
        </row>
        <row r="2541">
          <cell r="C2541" t="str">
            <v>G30100</v>
          </cell>
          <cell r="D2541" t="str">
            <v>Intang-Organization</v>
          </cell>
          <cell r="E2541">
            <v>0</v>
          </cell>
          <cell r="F2541" t="str">
            <v>G30</v>
          </cell>
          <cell r="G2541">
            <v>43100</v>
          </cell>
        </row>
        <row r="2542">
          <cell r="C2542" t="str">
            <v>G30200</v>
          </cell>
          <cell r="D2542" t="str">
            <v>Intang-Franchise &amp; Consent</v>
          </cell>
          <cell r="E2542">
            <v>0</v>
          </cell>
          <cell r="F2542" t="str">
            <v>G30</v>
          </cell>
          <cell r="G2542">
            <v>43100</v>
          </cell>
        </row>
        <row r="2543">
          <cell r="C2543" t="str">
            <v>G36500</v>
          </cell>
          <cell r="D2543" t="str">
            <v>Gas Trans-Land</v>
          </cell>
          <cell r="E2543">
            <v>0</v>
          </cell>
          <cell r="F2543" t="str">
            <v>G36</v>
          </cell>
          <cell r="G2543">
            <v>43100</v>
          </cell>
        </row>
        <row r="2544">
          <cell r="C2544" t="str">
            <v>G36600</v>
          </cell>
          <cell r="D2544" t="str">
            <v>Gas Trans-Struct &amp; Improve</v>
          </cell>
          <cell r="E2544">
            <v>0</v>
          </cell>
          <cell r="F2544" t="str">
            <v>G36</v>
          </cell>
          <cell r="G2544">
            <v>43100</v>
          </cell>
        </row>
        <row r="2545">
          <cell r="C2545" t="str">
            <v>G36700</v>
          </cell>
          <cell r="D2545" t="str">
            <v>Gas Trans-Steel Mains</v>
          </cell>
          <cell r="E2545">
            <v>0</v>
          </cell>
          <cell r="F2545" t="str">
            <v>G36</v>
          </cell>
          <cell r="G2545">
            <v>43100</v>
          </cell>
        </row>
        <row r="2546">
          <cell r="C2546" t="str">
            <v>G36900</v>
          </cell>
          <cell r="D2546" t="str">
            <v>Gas Tran-Mea &amp; Reg Sta Eqp</v>
          </cell>
          <cell r="E2546">
            <v>0</v>
          </cell>
          <cell r="F2546" t="str">
            <v>G36</v>
          </cell>
          <cell r="G2546">
            <v>43100</v>
          </cell>
        </row>
        <row r="2547">
          <cell r="C2547" t="str">
            <v>G37400</v>
          </cell>
          <cell r="D2547" t="str">
            <v>Gas Dist-Land</v>
          </cell>
          <cell r="E2547">
            <v>0</v>
          </cell>
          <cell r="F2547" t="str">
            <v>G37</v>
          </cell>
          <cell r="G2547">
            <v>43100</v>
          </cell>
        </row>
        <row r="2548">
          <cell r="C2548" t="str">
            <v>G37500</v>
          </cell>
          <cell r="D2548" t="str">
            <v>Gas Dist-Struct &amp; Improvements</v>
          </cell>
          <cell r="E2548">
            <v>0</v>
          </cell>
          <cell r="F2548" t="str">
            <v>G37</v>
          </cell>
          <cell r="G2548">
            <v>43100</v>
          </cell>
        </row>
        <row r="2549">
          <cell r="C2549" t="str">
            <v>G37600</v>
          </cell>
          <cell r="D2549" t="str">
            <v>Gas Dist-Iron Mains</v>
          </cell>
          <cell r="E2549">
            <v>0</v>
          </cell>
          <cell r="F2549" t="str">
            <v>G37</v>
          </cell>
          <cell r="G2549">
            <v>43100</v>
          </cell>
        </row>
        <row r="2550">
          <cell r="C2550" t="str">
            <v>G37800</v>
          </cell>
          <cell r="D2550" t="str">
            <v>Gas Dist-Gen Mea/Reg Sta</v>
          </cell>
          <cell r="E2550">
            <v>0</v>
          </cell>
          <cell r="F2550" t="str">
            <v>G37</v>
          </cell>
          <cell r="G2550">
            <v>43100</v>
          </cell>
        </row>
        <row r="2551">
          <cell r="C2551" t="str">
            <v>G37900</v>
          </cell>
          <cell r="D2551" t="str">
            <v>Gas Dist-City Gate Mea/Reg</v>
          </cell>
          <cell r="E2551">
            <v>0</v>
          </cell>
          <cell r="F2551" t="str">
            <v>G37</v>
          </cell>
          <cell r="G2551">
            <v>43100</v>
          </cell>
        </row>
        <row r="2552">
          <cell r="C2552" t="str">
            <v>G38000</v>
          </cell>
          <cell r="D2552" t="str">
            <v>Gas Dist-Services-Iron</v>
          </cell>
          <cell r="E2552">
            <v>0</v>
          </cell>
          <cell r="F2552" t="str">
            <v>G38</v>
          </cell>
          <cell r="G2552">
            <v>43100</v>
          </cell>
        </row>
        <row r="2553">
          <cell r="C2553" t="str">
            <v>G38100</v>
          </cell>
          <cell r="D2553" t="str">
            <v>Gas Dist-Meters-Small Vol</v>
          </cell>
          <cell r="E2553">
            <v>0</v>
          </cell>
          <cell r="F2553" t="str">
            <v>G38</v>
          </cell>
          <cell r="G2553">
            <v>43100</v>
          </cell>
        </row>
        <row r="2554">
          <cell r="C2554" t="str">
            <v>G38300</v>
          </cell>
          <cell r="D2554" t="str">
            <v>Gas Dist-House Regulator</v>
          </cell>
          <cell r="E2554">
            <v>0</v>
          </cell>
          <cell r="F2554" t="str">
            <v>G38</v>
          </cell>
          <cell r="G2554">
            <v>43100</v>
          </cell>
        </row>
        <row r="2555">
          <cell r="C2555" t="str">
            <v>G38500</v>
          </cell>
          <cell r="D2555" t="str">
            <v>Gas Dist-Industrial Mea/Reg</v>
          </cell>
          <cell r="E2555">
            <v>0</v>
          </cell>
          <cell r="F2555" t="str">
            <v>G38</v>
          </cell>
          <cell r="G2555">
            <v>43100</v>
          </cell>
        </row>
        <row r="2556">
          <cell r="C2556" t="str">
            <v>G38700</v>
          </cell>
          <cell r="D2556" t="str">
            <v>Gas Dist-Other Equipment</v>
          </cell>
          <cell r="E2556">
            <v>0</v>
          </cell>
          <cell r="F2556" t="str">
            <v>G38</v>
          </cell>
          <cell r="G2556">
            <v>43100</v>
          </cell>
        </row>
        <row r="2557">
          <cell r="C2557" t="str">
            <v>G38900</v>
          </cell>
          <cell r="D2557" t="str">
            <v>General Plant-Land</v>
          </cell>
          <cell r="E2557">
            <v>0</v>
          </cell>
          <cell r="F2557" t="str">
            <v>G38</v>
          </cell>
          <cell r="G2557">
            <v>43100</v>
          </cell>
        </row>
        <row r="2558">
          <cell r="C2558" t="str">
            <v>G39000</v>
          </cell>
          <cell r="D2558" t="str">
            <v>Gen Plt-Str &amp; Improve-Own</v>
          </cell>
          <cell r="E2558">
            <v>0</v>
          </cell>
          <cell r="F2558" t="str">
            <v>G39</v>
          </cell>
          <cell r="G2558">
            <v>43100</v>
          </cell>
        </row>
        <row r="2559">
          <cell r="C2559" t="str">
            <v>G39010</v>
          </cell>
          <cell r="D2559" t="str">
            <v>ARO Orig Cost-Structures</v>
          </cell>
          <cell r="E2559">
            <v>0</v>
          </cell>
          <cell r="F2559" t="str">
            <v>G39</v>
          </cell>
          <cell r="G2559">
            <v>43100</v>
          </cell>
        </row>
        <row r="2560">
          <cell r="C2560" t="str">
            <v>G39100</v>
          </cell>
          <cell r="D2560" t="str">
            <v>Gen Plt-Office Furn &amp; Equip</v>
          </cell>
          <cell r="E2560">
            <v>0</v>
          </cell>
          <cell r="F2560" t="str">
            <v>G39</v>
          </cell>
          <cell r="G2560">
            <v>43100</v>
          </cell>
        </row>
        <row r="2561">
          <cell r="C2561" t="str">
            <v>G39200</v>
          </cell>
          <cell r="D2561" t="str">
            <v>Gen Plt-Trans Equp-Light Truck</v>
          </cell>
          <cell r="E2561">
            <v>0</v>
          </cell>
          <cell r="F2561" t="str">
            <v>G39</v>
          </cell>
          <cell r="G2561">
            <v>43100</v>
          </cell>
        </row>
        <row r="2562">
          <cell r="C2562" t="str">
            <v>G39300</v>
          </cell>
          <cell r="D2562" t="str">
            <v>Gen Plt-Stores Equipment</v>
          </cell>
          <cell r="E2562">
            <v>0</v>
          </cell>
          <cell r="F2562" t="str">
            <v>G39</v>
          </cell>
          <cell r="G2562">
            <v>43100</v>
          </cell>
        </row>
        <row r="2563">
          <cell r="C2563" t="str">
            <v>G39400</v>
          </cell>
          <cell r="D2563" t="str">
            <v>Gen Plt-Tool/Shop/Garage</v>
          </cell>
          <cell r="E2563">
            <v>0</v>
          </cell>
          <cell r="F2563" t="str">
            <v>G39</v>
          </cell>
          <cell r="G2563">
            <v>43100</v>
          </cell>
        </row>
        <row r="2564">
          <cell r="C2564" t="str">
            <v>G39500</v>
          </cell>
          <cell r="D2564" t="str">
            <v>Gen Plt-Lab Equipment</v>
          </cell>
          <cell r="E2564">
            <v>0</v>
          </cell>
          <cell r="F2564" t="str">
            <v>G39</v>
          </cell>
          <cell r="G2564">
            <v>43100</v>
          </cell>
        </row>
        <row r="2565">
          <cell r="C2565" t="str">
            <v>G39600</v>
          </cell>
          <cell r="D2565" t="str">
            <v>Gen Plt-Shrt Life Powr Eqp</v>
          </cell>
          <cell r="E2565">
            <v>0</v>
          </cell>
          <cell r="F2565" t="str">
            <v>G39</v>
          </cell>
          <cell r="G2565">
            <v>43100</v>
          </cell>
        </row>
        <row r="2566">
          <cell r="C2566" t="str">
            <v>G39800</v>
          </cell>
          <cell r="D2566" t="str">
            <v>Gen Plt-Miscellaneous Eqp</v>
          </cell>
          <cell r="E2566">
            <v>0</v>
          </cell>
          <cell r="F2566" t="str">
            <v>G39</v>
          </cell>
          <cell r="G2566">
            <v>43100</v>
          </cell>
        </row>
        <row r="2567">
          <cell r="C2567" t="str">
            <v>G39999</v>
          </cell>
          <cell r="D2567" t="str">
            <v>Acquisition Adj Natural Gas</v>
          </cell>
          <cell r="E2567">
            <v>0</v>
          </cell>
          <cell r="F2567" t="str">
            <v>G39</v>
          </cell>
          <cell r="G2567">
            <v>43100</v>
          </cell>
        </row>
        <row r="2568">
          <cell r="C2568" t="str">
            <v>G80400</v>
          </cell>
          <cell r="D2568" t="str">
            <v>Natural Gas City Gate Purchase</v>
          </cell>
          <cell r="E2568">
            <v>17021442.190000001</v>
          </cell>
          <cell r="F2568" t="str">
            <v>G80</v>
          </cell>
          <cell r="G2568">
            <v>43100</v>
          </cell>
        </row>
        <row r="2569">
          <cell r="C2569" t="str">
            <v>G80501</v>
          </cell>
          <cell r="D2569" t="str">
            <v>Cost of Unbilled Revenue</v>
          </cell>
          <cell r="E2569">
            <v>-409179.86</v>
          </cell>
          <cell r="F2569" t="str">
            <v>G80</v>
          </cell>
          <cell r="G2569">
            <v>43100</v>
          </cell>
        </row>
        <row r="2570">
          <cell r="C2570" t="str">
            <v>G80510</v>
          </cell>
          <cell r="D2570" t="str">
            <v>Purchased Gas Cost Adjustments</v>
          </cell>
          <cell r="E2570">
            <v>-1079572.44</v>
          </cell>
          <cell r="F2570" t="str">
            <v>G80</v>
          </cell>
          <cell r="G2570">
            <v>43100</v>
          </cell>
        </row>
        <row r="2571">
          <cell r="C2571" t="str">
            <v>G80520</v>
          </cell>
          <cell r="D2571" t="str">
            <v>Financial Gas Cost Adj</v>
          </cell>
          <cell r="E2571">
            <v>26270</v>
          </cell>
          <cell r="F2571" t="str">
            <v>G80</v>
          </cell>
          <cell r="G2571">
            <v>43100</v>
          </cell>
        </row>
        <row r="2572">
          <cell r="C2572" t="str">
            <v>G80810</v>
          </cell>
          <cell r="D2572" t="str">
            <v>Gas Withdrawn From Storage Db</v>
          </cell>
          <cell r="E2572">
            <v>3917110.37</v>
          </cell>
          <cell r="F2572" t="str">
            <v>G80</v>
          </cell>
          <cell r="G2572">
            <v>43100</v>
          </cell>
        </row>
        <row r="2573">
          <cell r="C2573" t="str">
            <v>G80820</v>
          </cell>
          <cell r="D2573" t="str">
            <v>Gas Delivered to Storage Cr</v>
          </cell>
          <cell r="E2573">
            <v>-4677615.04</v>
          </cell>
          <cell r="F2573" t="str">
            <v>G80</v>
          </cell>
          <cell r="G2573">
            <v>43100</v>
          </cell>
        </row>
        <row r="2574">
          <cell r="C2574" t="str">
            <v>G81300</v>
          </cell>
          <cell r="D2574" t="str">
            <v>Other Gas Supply Expenses</v>
          </cell>
          <cell r="E2574">
            <v>-4118</v>
          </cell>
          <cell r="F2574" t="str">
            <v>G81</v>
          </cell>
          <cell r="G2574">
            <v>43100</v>
          </cell>
        </row>
        <row r="2575">
          <cell r="C2575" t="str">
            <v>G85600</v>
          </cell>
          <cell r="D2575" t="str">
            <v>Trans Mains Expense</v>
          </cell>
          <cell r="E2575">
            <v>29735.79</v>
          </cell>
          <cell r="F2575" t="str">
            <v>G85</v>
          </cell>
          <cell r="G2575">
            <v>43100</v>
          </cell>
        </row>
        <row r="2576">
          <cell r="C2576" t="str">
            <v>G85601</v>
          </cell>
          <cell r="D2576" t="str">
            <v>Electric Bills - Rectifiers</v>
          </cell>
          <cell r="E2576">
            <v>6719.83</v>
          </cell>
          <cell r="F2576" t="str">
            <v>G85</v>
          </cell>
          <cell r="G2576">
            <v>43100</v>
          </cell>
        </row>
        <row r="2577">
          <cell r="C2577" t="str">
            <v>G85610</v>
          </cell>
          <cell r="D2577" t="str">
            <v>Trans ROW Clearng GR-2009-0434</v>
          </cell>
          <cell r="E2577">
            <v>49542.18</v>
          </cell>
          <cell r="F2577" t="str">
            <v>G85</v>
          </cell>
          <cell r="G2577">
            <v>43100</v>
          </cell>
        </row>
        <row r="2578">
          <cell r="C2578" t="str">
            <v>G87000</v>
          </cell>
          <cell r="D2578" t="str">
            <v>Ops Supervision and Engin</v>
          </cell>
          <cell r="E2578">
            <v>37792.449999999997</v>
          </cell>
          <cell r="F2578" t="str">
            <v>G87</v>
          </cell>
          <cell r="G2578">
            <v>43100</v>
          </cell>
        </row>
        <row r="2579">
          <cell r="C2579" t="str">
            <v>G87400</v>
          </cell>
          <cell r="D2579" t="str">
            <v>Oper/Inspect UG Dist Mains-Gas</v>
          </cell>
          <cell r="E2579">
            <v>196911.54</v>
          </cell>
          <cell r="F2579" t="str">
            <v>G87</v>
          </cell>
          <cell r="G2579">
            <v>43100</v>
          </cell>
        </row>
        <row r="2580">
          <cell r="C2580" t="str">
            <v>G87401</v>
          </cell>
          <cell r="D2580" t="str">
            <v>Perf Distrib Main Locates-Gas</v>
          </cell>
          <cell r="E2580">
            <v>507825.19</v>
          </cell>
          <cell r="F2580" t="str">
            <v>G87</v>
          </cell>
          <cell r="G2580">
            <v>43100</v>
          </cell>
        </row>
        <row r="2581">
          <cell r="C2581" t="str">
            <v>G87402</v>
          </cell>
          <cell r="D2581" t="str">
            <v>Routine Leak Surv Mains &amp; Svcs</v>
          </cell>
          <cell r="E2581">
            <v>89783.039999999994</v>
          </cell>
          <cell r="F2581" t="str">
            <v>G87</v>
          </cell>
          <cell r="G2581">
            <v>43100</v>
          </cell>
        </row>
        <row r="2582">
          <cell r="C2582" t="str">
            <v>G87500</v>
          </cell>
          <cell r="D2582" t="str">
            <v>Dist Meas &amp; Reg Stat-General</v>
          </cell>
          <cell r="E2582">
            <v>90949.05</v>
          </cell>
          <cell r="F2582" t="str">
            <v>G87</v>
          </cell>
          <cell r="G2582">
            <v>43100</v>
          </cell>
        </row>
        <row r="2583">
          <cell r="C2583" t="str">
            <v>G87700</v>
          </cell>
          <cell r="D2583" t="str">
            <v>Dist Meas &amp; Reg Stat-City Gate</v>
          </cell>
          <cell r="E2583">
            <v>12076.61</v>
          </cell>
          <cell r="F2583" t="str">
            <v>G87</v>
          </cell>
          <cell r="G2583">
            <v>43100</v>
          </cell>
        </row>
        <row r="2584">
          <cell r="C2584" t="str">
            <v>G87800</v>
          </cell>
          <cell r="D2584" t="str">
            <v>Oper/Insp Mtrs Collect DataGas</v>
          </cell>
          <cell r="E2584">
            <v>211216.9</v>
          </cell>
          <cell r="F2584" t="str">
            <v>G87</v>
          </cell>
          <cell r="G2584">
            <v>43100</v>
          </cell>
        </row>
        <row r="2585">
          <cell r="C2585" t="str">
            <v>G87801</v>
          </cell>
          <cell r="D2585" t="str">
            <v>Perf Connects/Discon/Recon-Gas</v>
          </cell>
          <cell r="E2585">
            <v>508265.8</v>
          </cell>
          <cell r="F2585" t="str">
            <v>G87</v>
          </cell>
          <cell r="G2585">
            <v>43100</v>
          </cell>
        </row>
        <row r="2586">
          <cell r="C2586" t="str">
            <v>G87900</v>
          </cell>
          <cell r="D2586" t="str">
            <v>Dist Customer Installations</v>
          </cell>
          <cell r="E2586">
            <v>381001.91</v>
          </cell>
          <cell r="F2586" t="str">
            <v>G87</v>
          </cell>
          <cell r="G2586">
            <v>43100</v>
          </cell>
        </row>
        <row r="2587">
          <cell r="C2587" t="str">
            <v>G88000</v>
          </cell>
          <cell r="D2587" t="str">
            <v>Dist Ops Other Expense</v>
          </cell>
          <cell r="E2587">
            <v>229818.88</v>
          </cell>
          <cell r="F2587" t="str">
            <v>G88</v>
          </cell>
          <cell r="G2587">
            <v>43100</v>
          </cell>
        </row>
        <row r="2588">
          <cell r="C2588" t="str">
            <v>G88001</v>
          </cell>
          <cell r="D2588" t="str">
            <v>Co Used Gas O&amp;M Offset</v>
          </cell>
          <cell r="E2588">
            <v>6983.73</v>
          </cell>
          <cell r="F2588" t="str">
            <v>G88</v>
          </cell>
          <cell r="G2588">
            <v>43100</v>
          </cell>
        </row>
        <row r="2589">
          <cell r="C2589" t="str">
            <v>G88700</v>
          </cell>
          <cell r="D2589" t="str">
            <v>Perf UG Distrib Line Maint-Gas</v>
          </cell>
          <cell r="E2589">
            <v>342927.23</v>
          </cell>
          <cell r="F2589" t="str">
            <v>G88</v>
          </cell>
          <cell r="G2589">
            <v>43100</v>
          </cell>
        </row>
        <row r="2590">
          <cell r="C2590" t="str">
            <v>G88800</v>
          </cell>
          <cell r="D2590" t="str">
            <v>Dist Maint Compr Station Equip</v>
          </cell>
          <cell r="E2590">
            <v>251.99</v>
          </cell>
          <cell r="F2590" t="str">
            <v>G88</v>
          </cell>
          <cell r="G2590">
            <v>43100</v>
          </cell>
        </row>
        <row r="2591">
          <cell r="C2591" t="str">
            <v>G88900</v>
          </cell>
          <cell r="D2591" t="str">
            <v>DsMnt Meas &amp; Reg Stat Eq-Gen</v>
          </cell>
          <cell r="E2591">
            <v>13795.05</v>
          </cell>
          <cell r="F2591" t="str">
            <v>G88</v>
          </cell>
          <cell r="G2591">
            <v>43100</v>
          </cell>
        </row>
        <row r="2592">
          <cell r="C2592" t="str">
            <v>G89000</v>
          </cell>
          <cell r="D2592" t="str">
            <v>Ds Mnt Meas &amp; Reg Stat Eq-Ind</v>
          </cell>
          <cell r="E2592">
            <v>57032.47</v>
          </cell>
          <cell r="F2592" t="str">
            <v>G89</v>
          </cell>
          <cell r="G2592">
            <v>43100</v>
          </cell>
        </row>
        <row r="2593">
          <cell r="C2593" t="str">
            <v>G89100</v>
          </cell>
          <cell r="D2593" t="str">
            <v>Ds Mnt Ms &amp; Reg Stat Eq-City G</v>
          </cell>
          <cell r="E2593">
            <v>6014.88</v>
          </cell>
          <cell r="F2593" t="str">
            <v>G89</v>
          </cell>
          <cell r="G2593">
            <v>43100</v>
          </cell>
        </row>
        <row r="2594">
          <cell r="C2594" t="str">
            <v>G89200</v>
          </cell>
          <cell r="D2594" t="str">
            <v>Dist Maint of Services</v>
          </cell>
          <cell r="E2594">
            <v>121942.96</v>
          </cell>
          <cell r="F2594" t="str">
            <v>G89</v>
          </cell>
          <cell r="G2594">
            <v>43100</v>
          </cell>
        </row>
        <row r="2595">
          <cell r="C2595" t="str">
            <v>G89300</v>
          </cell>
          <cell r="D2595" t="str">
            <v>Dist Maint Meters &amp; Hse Regs</v>
          </cell>
          <cell r="E2595">
            <v>7647.85</v>
          </cell>
          <cell r="F2595" t="str">
            <v>G89</v>
          </cell>
          <cell r="G2595">
            <v>43100</v>
          </cell>
        </row>
        <row r="2596">
          <cell r="C2596" t="str">
            <v>216000</v>
          </cell>
          <cell r="D2596" t="str">
            <v>Unappropr Retained Earnings</v>
          </cell>
          <cell r="E2596">
            <v>0</v>
          </cell>
          <cell r="F2596" t="str">
            <v>216</v>
          </cell>
          <cell r="G2596">
            <v>43100</v>
          </cell>
        </row>
        <row r="2597">
          <cell r="C2597" t="str">
            <v>216000</v>
          </cell>
          <cell r="D2597" t="str">
            <v>Unappropr Retained Earnings</v>
          </cell>
          <cell r="E2597">
            <v>0</v>
          </cell>
          <cell r="F2597" t="str">
            <v>216</v>
          </cell>
          <cell r="G2597">
            <v>43100</v>
          </cell>
        </row>
        <row r="2598">
          <cell r="C2598" t="str">
            <v>216000</v>
          </cell>
          <cell r="D2598" t="str">
            <v>Unappropr Retained Earnings</v>
          </cell>
          <cell r="E2598">
            <v>0</v>
          </cell>
          <cell r="F2598" t="str">
            <v>216</v>
          </cell>
          <cell r="G2598">
            <v>43100</v>
          </cell>
        </row>
        <row r="2599">
          <cell r="C2599" t="str">
            <v>123107</v>
          </cell>
          <cell r="D2599" t="str">
            <v>Investment in Industries</v>
          </cell>
          <cell r="E2599">
            <v>10327118.619999999</v>
          </cell>
          <cell r="F2599" t="str">
            <v>123</v>
          </cell>
          <cell r="G2599">
            <v>43100</v>
          </cell>
        </row>
        <row r="2600">
          <cell r="C2600" t="str">
            <v>143320</v>
          </cell>
          <cell r="D2600" t="str">
            <v>Nonutility - Meter Treaters</v>
          </cell>
          <cell r="E2600">
            <v>0</v>
          </cell>
          <cell r="F2600" t="str">
            <v>143</v>
          </cell>
          <cell r="G2600">
            <v>43100</v>
          </cell>
        </row>
        <row r="2601">
          <cell r="C2601" t="str">
            <v>143900</v>
          </cell>
          <cell r="D2601" t="str">
            <v>Nonutility - Generlink</v>
          </cell>
          <cell r="E2601">
            <v>0</v>
          </cell>
          <cell r="F2601" t="str">
            <v>143</v>
          </cell>
          <cell r="G2601">
            <v>43100</v>
          </cell>
        </row>
        <row r="2602">
          <cell r="C2602" t="str">
            <v>201300</v>
          </cell>
          <cell r="D2602" t="str">
            <v>Common Stk Issued EDIndustries</v>
          </cell>
          <cell r="E2602">
            <v>-1000</v>
          </cell>
          <cell r="F2602" t="str">
            <v>201</v>
          </cell>
          <cell r="G2602">
            <v>43100</v>
          </cell>
        </row>
        <row r="2603">
          <cell r="C2603" t="str">
            <v>211000</v>
          </cell>
          <cell r="D2603" t="str">
            <v>Misc Paid-In Capital</v>
          </cell>
          <cell r="E2603">
            <v>-10327118.619999999</v>
          </cell>
          <cell r="F2603" t="str">
            <v>211</v>
          </cell>
          <cell r="G2603">
            <v>43100</v>
          </cell>
        </row>
        <row r="2604">
          <cell r="C2604" t="str">
            <v>216000</v>
          </cell>
          <cell r="D2604" t="str">
            <v>Unappropr Retained Earnings</v>
          </cell>
          <cell r="E2604">
            <v>159569.9</v>
          </cell>
          <cell r="F2604" t="str">
            <v>216</v>
          </cell>
          <cell r="G2604">
            <v>43100</v>
          </cell>
        </row>
        <row r="2605">
          <cell r="C2605" t="str">
            <v>220010</v>
          </cell>
          <cell r="D2605" t="str">
            <v>Interunit Office Account</v>
          </cell>
          <cell r="E2605">
            <v>-158632.07999999999</v>
          </cell>
          <cell r="F2605" t="str">
            <v>220</v>
          </cell>
          <cell r="G2605">
            <v>43100</v>
          </cell>
        </row>
        <row r="2606">
          <cell r="C2606" t="str">
            <v>241339</v>
          </cell>
          <cell r="D2606" t="str">
            <v>St Sls Tx-Collectns Nonutility</v>
          </cell>
          <cell r="E2606">
            <v>0</v>
          </cell>
          <cell r="F2606" t="str">
            <v>241</v>
          </cell>
          <cell r="G2606">
            <v>43100</v>
          </cell>
        </row>
        <row r="2607">
          <cell r="C2607" t="str">
            <v>417101</v>
          </cell>
          <cell r="D2607" t="str">
            <v>M&amp;A Non Utility</v>
          </cell>
          <cell r="E2607">
            <v>-69.599999999999994</v>
          </cell>
          <cell r="F2607" t="str">
            <v>417</v>
          </cell>
          <cell r="G2607">
            <v>43100</v>
          </cell>
        </row>
        <row r="2608">
          <cell r="C2608" t="str">
            <v>417320</v>
          </cell>
          <cell r="D2608" t="str">
            <v>Uncollectible Accts - NonReg</v>
          </cell>
          <cell r="E2608">
            <v>131.78</v>
          </cell>
          <cell r="F2608" t="str">
            <v>417</v>
          </cell>
          <cell r="G2608">
            <v>43100</v>
          </cell>
        </row>
        <row r="2609">
          <cell r="C2609" t="str">
            <v>123107</v>
          </cell>
          <cell r="D2609" t="str">
            <v>Investment in Industries</v>
          </cell>
          <cell r="E2609">
            <v>-10327118.619999999</v>
          </cell>
          <cell r="F2609" t="str">
            <v>123</v>
          </cell>
          <cell r="G2609">
            <v>43100</v>
          </cell>
        </row>
        <row r="2610">
          <cell r="C2610" t="str">
            <v>211002</v>
          </cell>
          <cell r="D2610" t="str">
            <v>Misc Paid-In Capital - Fiber</v>
          </cell>
          <cell r="E2610">
            <v>10327118.619999999</v>
          </cell>
          <cell r="F2610" t="str">
            <v>211</v>
          </cell>
          <cell r="G2610">
            <v>43100</v>
          </cell>
        </row>
        <row r="2611">
          <cell r="C2611" t="str">
            <v>220010</v>
          </cell>
          <cell r="D2611" t="str">
            <v>Interunit Office Account</v>
          </cell>
          <cell r="E2611">
            <v>0</v>
          </cell>
          <cell r="F2611" t="str">
            <v>220</v>
          </cell>
          <cell r="G2611">
            <v>43100</v>
          </cell>
        </row>
        <row r="2612">
          <cell r="C2612" t="str">
            <v>100000</v>
          </cell>
          <cell r="D2612" t="str">
            <v>Projects Dummy Account</v>
          </cell>
          <cell r="E2612">
            <v>0</v>
          </cell>
          <cell r="F2612" t="str">
            <v>100</v>
          </cell>
          <cell r="G2612">
            <v>43100</v>
          </cell>
        </row>
        <row r="2613">
          <cell r="C2613" t="str">
            <v>100009</v>
          </cell>
          <cell r="D2613" t="str">
            <v>Projects Dummy Acct - E-Labs</v>
          </cell>
          <cell r="E2613">
            <v>0</v>
          </cell>
          <cell r="F2613" t="str">
            <v>100</v>
          </cell>
          <cell r="G2613">
            <v>43100</v>
          </cell>
        </row>
        <row r="2614">
          <cell r="C2614" t="str">
            <v>100080</v>
          </cell>
          <cell r="D2614" t="str">
            <v>Projects Empire Gas Corporate</v>
          </cell>
          <cell r="E2614">
            <v>0</v>
          </cell>
          <cell r="F2614" t="str">
            <v>100</v>
          </cell>
          <cell r="G2614">
            <v>43100</v>
          </cell>
        </row>
        <row r="2615">
          <cell r="C2615" t="str">
            <v>131214</v>
          </cell>
          <cell r="D2615" t="str">
            <v>Cash - UMB - GLLABS</v>
          </cell>
          <cell r="E2615">
            <v>1288479.55</v>
          </cell>
          <cell r="F2615" t="str">
            <v>131</v>
          </cell>
          <cell r="G2615">
            <v>43100</v>
          </cell>
        </row>
        <row r="2616">
          <cell r="C2616" t="str">
            <v>135261</v>
          </cell>
          <cell r="D2616" t="str">
            <v>EDE Payroll Checking Acct</v>
          </cell>
          <cell r="E2616">
            <v>0</v>
          </cell>
          <cell r="F2616" t="str">
            <v>135</v>
          </cell>
          <cell r="G2616">
            <v>43100</v>
          </cell>
        </row>
        <row r="2617">
          <cell r="C2617" t="str">
            <v>141000</v>
          </cell>
          <cell r="D2617" t="str">
            <v>AR Maintenance Control</v>
          </cell>
          <cell r="E2617">
            <v>0</v>
          </cell>
          <cell r="F2617" t="str">
            <v>141</v>
          </cell>
          <cell r="G2617">
            <v>43100</v>
          </cell>
        </row>
        <row r="2618">
          <cell r="C2618" t="str">
            <v>143100</v>
          </cell>
          <cell r="D2618" t="str">
            <v>Misc Accts Receivable</v>
          </cell>
          <cell r="E2618">
            <v>-99520.57</v>
          </cell>
          <cell r="F2618" t="str">
            <v>143</v>
          </cell>
          <cell r="G2618">
            <v>43100</v>
          </cell>
        </row>
        <row r="2619">
          <cell r="C2619" t="str">
            <v>143200</v>
          </cell>
          <cell r="D2619" t="str">
            <v>Employee Accounts Receivable</v>
          </cell>
          <cell r="E2619">
            <v>-302.88</v>
          </cell>
          <cell r="F2619" t="str">
            <v>143</v>
          </cell>
          <cell r="G2619">
            <v>43100</v>
          </cell>
        </row>
        <row r="2620">
          <cell r="C2620" t="str">
            <v>146100</v>
          </cell>
          <cell r="D2620" t="str">
            <v>A/R From AQN/LIB</v>
          </cell>
          <cell r="E2620">
            <v>999021.14</v>
          </cell>
          <cell r="F2620" t="str">
            <v>146</v>
          </cell>
          <cell r="G2620">
            <v>43100</v>
          </cell>
        </row>
        <row r="2621">
          <cell r="C2621" t="str">
            <v>184016</v>
          </cell>
          <cell r="D2621" t="str">
            <v>Payroll Clearing - Ceridian</v>
          </cell>
          <cell r="E2621">
            <v>0</v>
          </cell>
          <cell r="F2621" t="str">
            <v>184</v>
          </cell>
          <cell r="G2621">
            <v>43100</v>
          </cell>
        </row>
        <row r="2622">
          <cell r="C2622" t="str">
            <v>220010</v>
          </cell>
          <cell r="D2622" t="str">
            <v>Interunit Office Account</v>
          </cell>
          <cell r="E2622">
            <v>0</v>
          </cell>
          <cell r="F2622" t="str">
            <v>220</v>
          </cell>
          <cell r="G2622">
            <v>43100</v>
          </cell>
        </row>
        <row r="2623">
          <cell r="C2623" t="str">
            <v>232700</v>
          </cell>
          <cell r="D2623" t="str">
            <v>Accounts Payable ELabs</v>
          </cell>
          <cell r="E2623">
            <v>0</v>
          </cell>
          <cell r="F2623" t="str">
            <v>232</v>
          </cell>
          <cell r="G2623">
            <v>43100</v>
          </cell>
        </row>
        <row r="2624">
          <cell r="C2624" t="str">
            <v>234300</v>
          </cell>
          <cell r="D2624" t="str">
            <v>A/P to LUSC/AQN</v>
          </cell>
          <cell r="E2624">
            <v>0</v>
          </cell>
          <cell r="F2624" t="str">
            <v>234</v>
          </cell>
          <cell r="G2624">
            <v>43100</v>
          </cell>
        </row>
        <row r="2625">
          <cell r="C2625" t="str">
            <v>234320</v>
          </cell>
          <cell r="D2625" t="str">
            <v>Due to LUSC eLAB Funding</v>
          </cell>
          <cell r="E2625">
            <v>-821425.29</v>
          </cell>
          <cell r="F2625" t="str">
            <v>234</v>
          </cell>
          <cell r="G2625">
            <v>43100</v>
          </cell>
        </row>
        <row r="2626">
          <cell r="C2626" t="str">
            <v>234400</v>
          </cell>
          <cell r="D2626" t="str">
            <v>Due to Payroll Ceridian</v>
          </cell>
          <cell r="E2626">
            <v>-212906.58</v>
          </cell>
          <cell r="F2626" t="str">
            <v>234</v>
          </cell>
          <cell r="G2626">
            <v>43100</v>
          </cell>
        </row>
        <row r="2627">
          <cell r="C2627" t="str">
            <v>234900</v>
          </cell>
          <cell r="D2627" t="str">
            <v>GLLAB Payable to EDE</v>
          </cell>
          <cell r="E2627">
            <v>-642544.23</v>
          </cell>
          <cell r="F2627" t="str">
            <v>234</v>
          </cell>
          <cell r="G2627">
            <v>43100</v>
          </cell>
        </row>
        <row r="2628">
          <cell r="C2628" t="str">
            <v>236400</v>
          </cell>
          <cell r="D2628" t="str">
            <v>Fed Old Age Benefit Tax Accr</v>
          </cell>
          <cell r="E2628">
            <v>-5717.22</v>
          </cell>
          <cell r="F2628" t="str">
            <v>236</v>
          </cell>
          <cell r="G2628">
            <v>43100</v>
          </cell>
        </row>
        <row r="2629">
          <cell r="C2629" t="str">
            <v>236510</v>
          </cell>
          <cell r="D2629" t="str">
            <v>Federal Unemployment Tax Accr</v>
          </cell>
          <cell r="E2629">
            <v>0</v>
          </cell>
          <cell r="F2629" t="str">
            <v>236</v>
          </cell>
          <cell r="G2629">
            <v>43100</v>
          </cell>
        </row>
        <row r="2630">
          <cell r="C2630" t="str">
            <v>236520</v>
          </cell>
          <cell r="D2630" t="str">
            <v>State Unemployment Taxes Accr</v>
          </cell>
          <cell r="E2630">
            <v>-2.9</v>
          </cell>
          <cell r="F2630" t="str">
            <v>236</v>
          </cell>
          <cell r="G2630">
            <v>43100</v>
          </cell>
        </row>
        <row r="2631">
          <cell r="C2631" t="str">
            <v>242100</v>
          </cell>
          <cell r="D2631" t="str">
            <v>Salaries &amp; Wages Payable</v>
          </cell>
          <cell r="E2631">
            <v>-173052.1</v>
          </cell>
          <cell r="F2631" t="str">
            <v>242</v>
          </cell>
          <cell r="G2631">
            <v>43100</v>
          </cell>
        </row>
        <row r="2632">
          <cell r="C2632" t="str">
            <v>242111</v>
          </cell>
          <cell r="D2632" t="str">
            <v>Employee Assistance Fund</v>
          </cell>
          <cell r="E2632">
            <v>-64</v>
          </cell>
          <cell r="F2632" t="str">
            <v>242</v>
          </cell>
          <cell r="G2632">
            <v>43100</v>
          </cell>
        </row>
        <row r="2633">
          <cell r="C2633" t="str">
            <v>242130</v>
          </cell>
          <cell r="D2633" t="str">
            <v>Employee Incentive Plan</v>
          </cell>
          <cell r="E2633">
            <v>-312322.49</v>
          </cell>
          <cell r="F2633" t="str">
            <v>242</v>
          </cell>
          <cell r="G2633">
            <v>43100</v>
          </cell>
        </row>
        <row r="2634">
          <cell r="C2634" t="str">
            <v>242201</v>
          </cell>
          <cell r="D2634" t="str">
            <v>Dental Plan Liability</v>
          </cell>
          <cell r="E2634">
            <v>-60.65</v>
          </cell>
          <cell r="F2634" t="str">
            <v>242</v>
          </cell>
          <cell r="G2634">
            <v>43100</v>
          </cell>
        </row>
        <row r="2635">
          <cell r="C2635" t="str">
            <v>242202</v>
          </cell>
          <cell r="D2635" t="str">
            <v>Vision Plan Liability</v>
          </cell>
          <cell r="E2635">
            <v>359.22</v>
          </cell>
          <cell r="F2635" t="str">
            <v>242</v>
          </cell>
          <cell r="G2635">
            <v>43100</v>
          </cell>
        </row>
        <row r="2636">
          <cell r="C2636" t="str">
            <v>242220</v>
          </cell>
          <cell r="D2636" t="str">
            <v>Employee Group Life Ins Deduct</v>
          </cell>
          <cell r="E2636">
            <v>-9977.69</v>
          </cell>
          <cell r="F2636" t="str">
            <v>242</v>
          </cell>
          <cell r="G2636">
            <v>43100</v>
          </cell>
        </row>
        <row r="2637">
          <cell r="C2637" t="str">
            <v>242230</v>
          </cell>
          <cell r="D2637" t="str">
            <v>Employee Group Ad&amp;D Ins Deduct</v>
          </cell>
          <cell r="E2637">
            <v>-1293.3499999999999</v>
          </cell>
          <cell r="F2637" t="str">
            <v>242</v>
          </cell>
          <cell r="G2637">
            <v>43100</v>
          </cell>
        </row>
        <row r="2638">
          <cell r="C2638" t="str">
            <v>242240</v>
          </cell>
          <cell r="D2638" t="str">
            <v>Empl Group Healthcare Prem Ded</v>
          </cell>
          <cell r="E2638">
            <v>-8477.4599999999991</v>
          </cell>
          <cell r="F2638" t="str">
            <v>242</v>
          </cell>
          <cell r="G2638">
            <v>43100</v>
          </cell>
        </row>
        <row r="2639">
          <cell r="C2639" t="str">
            <v>242250</v>
          </cell>
          <cell r="D2639" t="str">
            <v>Empl Med &amp; Dental Ded-Flex Pln</v>
          </cell>
          <cell r="E2639">
            <v>238.47</v>
          </cell>
          <cell r="F2639" t="str">
            <v>242</v>
          </cell>
          <cell r="G2639">
            <v>43100</v>
          </cell>
        </row>
        <row r="2640">
          <cell r="C2640" t="str">
            <v>242260</v>
          </cell>
          <cell r="D2640" t="str">
            <v>Empl Depend Care Ded-Flex Plan</v>
          </cell>
          <cell r="E2640">
            <v>-192.31</v>
          </cell>
          <cell r="F2640" t="str">
            <v>242</v>
          </cell>
          <cell r="G2640">
            <v>43100</v>
          </cell>
        </row>
        <row r="2641">
          <cell r="C2641" t="str">
            <v>242500</v>
          </cell>
          <cell r="D2641" t="str">
            <v>Misc Other Current Liabilities</v>
          </cell>
          <cell r="E2641">
            <v>-238.66</v>
          </cell>
          <cell r="F2641" t="str">
            <v>242</v>
          </cell>
          <cell r="G2641">
            <v>43100</v>
          </cell>
        </row>
        <row r="2642">
          <cell r="C2642" t="str">
            <v>408000</v>
          </cell>
          <cell r="D2642" t="str">
            <v>Payroll Taxes Contra Account</v>
          </cell>
          <cell r="E2642">
            <v>-202196.03</v>
          </cell>
          <cell r="F2642" t="str">
            <v>408</v>
          </cell>
          <cell r="G2642">
            <v>43100</v>
          </cell>
        </row>
        <row r="2643">
          <cell r="C2643" t="str">
            <v>408141</v>
          </cell>
          <cell r="D2643" t="str">
            <v>Prov-Foab Taxes-Electric</v>
          </cell>
          <cell r="E2643">
            <v>193624.77</v>
          </cell>
          <cell r="F2643" t="str">
            <v>408</v>
          </cell>
          <cell r="G2643">
            <v>43100</v>
          </cell>
        </row>
        <row r="2644">
          <cell r="C2644" t="str">
            <v>408511</v>
          </cell>
          <cell r="D2644" t="str">
            <v>Prov-Fed Unemp Compens Tax-El</v>
          </cell>
          <cell r="E2644">
            <v>2082.96</v>
          </cell>
          <cell r="F2644" t="str">
            <v>408</v>
          </cell>
          <cell r="G2644">
            <v>43100</v>
          </cell>
        </row>
        <row r="2645">
          <cell r="C2645" t="str">
            <v>408512</v>
          </cell>
          <cell r="D2645" t="str">
            <v>Prov-St Unemp Compens Tax-El</v>
          </cell>
          <cell r="E2645">
            <v>6488.3</v>
          </cell>
          <cell r="F2645" t="str">
            <v>408</v>
          </cell>
          <cell r="G2645">
            <v>43100</v>
          </cell>
        </row>
        <row r="2646">
          <cell r="C2646" t="str">
            <v>417101</v>
          </cell>
          <cell r="D2646" t="str">
            <v>M&amp;A Non Utility</v>
          </cell>
          <cell r="E2646">
            <v>0</v>
          </cell>
          <cell r="F2646" t="str">
            <v>417</v>
          </cell>
          <cell r="G2646">
            <v>43100</v>
          </cell>
        </row>
        <row r="2647">
          <cell r="C2647" t="str">
            <v>920450</v>
          </cell>
          <cell r="D2647" t="str">
            <v>Personnel - Salary - Info Serv</v>
          </cell>
          <cell r="E2647">
            <v>0</v>
          </cell>
          <cell r="F2647" t="str">
            <v>920</v>
          </cell>
          <cell r="G2647">
            <v>43100</v>
          </cell>
        </row>
        <row r="2648">
          <cell r="C2648" t="str">
            <v>920701</v>
          </cell>
          <cell r="D2648" t="str">
            <v>Mgmt &amp; Admin-Sal-Other Gen Off</v>
          </cell>
          <cell r="E2648">
            <v>0</v>
          </cell>
          <cell r="F2648" t="str">
            <v>920</v>
          </cell>
          <cell r="G2648">
            <v>43100</v>
          </cell>
        </row>
        <row r="2649">
          <cell r="C2649" t="str">
            <v>920799</v>
          </cell>
          <cell r="D2649" t="str">
            <v>Transfer Acct for BU Errors</v>
          </cell>
          <cell r="E2649">
            <v>0</v>
          </cell>
          <cell r="F2649" t="str">
            <v>920</v>
          </cell>
          <cell r="G2649">
            <v>43100</v>
          </cell>
        </row>
        <row r="2650">
          <cell r="C2650" t="str">
            <v>921211</v>
          </cell>
          <cell r="D2650" t="str">
            <v>Conv &amp; Seminar-Acct</v>
          </cell>
          <cell r="E2650">
            <v>0</v>
          </cell>
          <cell r="F2650" t="str">
            <v>921</v>
          </cell>
          <cell r="G2650">
            <v>43100</v>
          </cell>
        </row>
        <row r="2651">
          <cell r="C2651" t="str">
            <v>921702</v>
          </cell>
          <cell r="D2651" t="str">
            <v>Mgmt &amp; Admin - Expenses</v>
          </cell>
          <cell r="E2651">
            <v>0</v>
          </cell>
          <cell r="F2651" t="str">
            <v>921</v>
          </cell>
          <cell r="G2651">
            <v>43100</v>
          </cell>
        </row>
        <row r="2652">
          <cell r="C2652" t="str">
            <v>921711</v>
          </cell>
          <cell r="D2652" t="str">
            <v>Conv &amp; Seminar-Fras</v>
          </cell>
          <cell r="E2652">
            <v>0</v>
          </cell>
          <cell r="F2652" t="str">
            <v>921</v>
          </cell>
          <cell r="G2652">
            <v>43100</v>
          </cell>
        </row>
        <row r="2653">
          <cell r="C2653" t="str">
            <v>922500</v>
          </cell>
          <cell r="D2653" t="str">
            <v>Non-Prod Indirect Work - ELabs</v>
          </cell>
          <cell r="E2653">
            <v>0</v>
          </cell>
          <cell r="F2653" t="str">
            <v>922</v>
          </cell>
          <cell r="G2653">
            <v>43100</v>
          </cell>
        </row>
        <row r="2654">
          <cell r="C2654" t="str">
            <v>922501</v>
          </cell>
          <cell r="D2654" t="str">
            <v>Services for APUC</v>
          </cell>
          <cell r="E2654">
            <v>0</v>
          </cell>
          <cell r="F2654" t="str">
            <v>922</v>
          </cell>
          <cell r="G2654">
            <v>43100</v>
          </cell>
        </row>
        <row r="2655">
          <cell r="C2655" t="str">
            <v>922502</v>
          </cell>
          <cell r="D2655" t="str">
            <v>Services for LUC</v>
          </cell>
          <cell r="E2655">
            <v>0</v>
          </cell>
          <cell r="F2655" t="str">
            <v>922</v>
          </cell>
          <cell r="G2655">
            <v>43100</v>
          </cell>
        </row>
        <row r="2656">
          <cell r="C2656" t="str">
            <v>922503</v>
          </cell>
          <cell r="D2656" t="str">
            <v>Services for Labs Canada</v>
          </cell>
          <cell r="E2656">
            <v>0</v>
          </cell>
          <cell r="F2656" t="str">
            <v>922</v>
          </cell>
          <cell r="G2656">
            <v>43100</v>
          </cell>
        </row>
        <row r="2657">
          <cell r="C2657" t="str">
            <v>922506</v>
          </cell>
          <cell r="D2657" t="str">
            <v>Services for Labs (Labs US) GP</v>
          </cell>
          <cell r="E2657">
            <v>0</v>
          </cell>
          <cell r="F2657" t="str">
            <v>922</v>
          </cell>
          <cell r="G2657">
            <v>43100</v>
          </cell>
        </row>
        <row r="2658">
          <cell r="C2658" t="str">
            <v>922508</v>
          </cell>
          <cell r="D2658" t="str">
            <v>Services for APCO</v>
          </cell>
          <cell r="E2658">
            <v>0</v>
          </cell>
          <cell r="F2658" t="str">
            <v>922</v>
          </cell>
          <cell r="G2658">
            <v>43100</v>
          </cell>
        </row>
        <row r="2659">
          <cell r="C2659" t="str">
            <v>922510</v>
          </cell>
          <cell r="D2659" t="str">
            <v>Services for Sanger Power 5519</v>
          </cell>
          <cell r="E2659">
            <v>0</v>
          </cell>
          <cell r="F2659" t="str">
            <v>922</v>
          </cell>
          <cell r="G2659">
            <v>43100</v>
          </cell>
        </row>
        <row r="2660">
          <cell r="C2660" t="str">
            <v>922600</v>
          </cell>
          <cell r="D2660" t="str">
            <v>Services for East 8882</v>
          </cell>
          <cell r="E2660">
            <v>0</v>
          </cell>
          <cell r="F2660" t="str">
            <v>922</v>
          </cell>
          <cell r="G2660">
            <v>43100</v>
          </cell>
        </row>
        <row r="2661">
          <cell r="C2661" t="str">
            <v>922601</v>
          </cell>
          <cell r="D2661" t="str">
            <v>Services for NH 8810</v>
          </cell>
          <cell r="E2661">
            <v>0</v>
          </cell>
          <cell r="F2661" t="str">
            <v>922</v>
          </cell>
          <cell r="G2661">
            <v>43100</v>
          </cell>
        </row>
        <row r="2662">
          <cell r="C2662" t="str">
            <v>922603</v>
          </cell>
          <cell r="D2662" t="str">
            <v>Services for Energy North 8840</v>
          </cell>
          <cell r="E2662">
            <v>0</v>
          </cell>
          <cell r="F2662" t="str">
            <v>922</v>
          </cell>
          <cell r="G2662">
            <v>43100</v>
          </cell>
        </row>
        <row r="2663">
          <cell r="C2663" t="str">
            <v>922604</v>
          </cell>
          <cell r="D2663" t="str">
            <v>Services for GA/Peach St 8862</v>
          </cell>
          <cell r="E2663">
            <v>0</v>
          </cell>
          <cell r="F2663" t="str">
            <v>922</v>
          </cell>
          <cell r="G2663">
            <v>43100</v>
          </cell>
        </row>
        <row r="2664">
          <cell r="C2664" t="str">
            <v>922605</v>
          </cell>
          <cell r="D2664" t="str">
            <v>Services for N Eng/Mass 8866</v>
          </cell>
          <cell r="E2664">
            <v>0</v>
          </cell>
          <cell r="F2664" t="str">
            <v>922</v>
          </cell>
          <cell r="G2664">
            <v>43100</v>
          </cell>
        </row>
        <row r="2665">
          <cell r="C2665" t="str">
            <v>922700</v>
          </cell>
          <cell r="D2665" t="str">
            <v>Services for Central 8883</v>
          </cell>
          <cell r="E2665">
            <v>0</v>
          </cell>
          <cell r="F2665" t="str">
            <v>922</v>
          </cell>
          <cell r="G2665">
            <v>43100</v>
          </cell>
        </row>
        <row r="2666">
          <cell r="C2666" t="str">
            <v>922701</v>
          </cell>
          <cell r="D2666" t="str">
            <v>Services for Empire Consol</v>
          </cell>
          <cell r="E2666">
            <v>0</v>
          </cell>
          <cell r="F2666" t="str">
            <v>922</v>
          </cell>
          <cell r="G2666">
            <v>43100</v>
          </cell>
        </row>
        <row r="2667">
          <cell r="C2667" t="str">
            <v>922702</v>
          </cell>
          <cell r="D2667" t="str">
            <v>Services for Empire Elec 8905</v>
          </cell>
          <cell r="E2667">
            <v>0</v>
          </cell>
          <cell r="F2667" t="str">
            <v>922</v>
          </cell>
          <cell r="G2667">
            <v>43100</v>
          </cell>
        </row>
        <row r="2668">
          <cell r="C2668" t="str">
            <v>922703</v>
          </cell>
          <cell r="D2668" t="str">
            <v>Services for Empire Gas 8910</v>
          </cell>
          <cell r="E2668">
            <v>0</v>
          </cell>
          <cell r="F2668" t="str">
            <v>922</v>
          </cell>
          <cell r="G2668">
            <v>43100</v>
          </cell>
        </row>
        <row r="2669">
          <cell r="C2669" t="str">
            <v>922704</v>
          </cell>
          <cell r="D2669" t="str">
            <v>Services for Empire Fiber 8915</v>
          </cell>
          <cell r="E2669">
            <v>0</v>
          </cell>
          <cell r="F2669" t="str">
            <v>922</v>
          </cell>
          <cell r="G2669">
            <v>43100</v>
          </cell>
        </row>
        <row r="2670">
          <cell r="C2670" t="str">
            <v>922705</v>
          </cell>
          <cell r="D2670" t="str">
            <v>Services for Pine Bluff 8606</v>
          </cell>
          <cell r="E2670">
            <v>0</v>
          </cell>
          <cell r="F2670" t="str">
            <v>922</v>
          </cell>
          <cell r="G2670">
            <v>43100</v>
          </cell>
        </row>
        <row r="2671">
          <cell r="C2671" t="str">
            <v>922707</v>
          </cell>
          <cell r="D2671" t="str">
            <v>Services for WHall Sewer 8609</v>
          </cell>
          <cell r="E2671">
            <v>0</v>
          </cell>
          <cell r="F2671" t="str">
            <v>922</v>
          </cell>
          <cell r="G2671">
            <v>43100</v>
          </cell>
        </row>
        <row r="2672">
          <cell r="C2672" t="str">
            <v>922708</v>
          </cell>
          <cell r="D2672" t="str">
            <v>Services for Mid States 8850</v>
          </cell>
          <cell r="E2672">
            <v>0</v>
          </cell>
          <cell r="F2672" t="str">
            <v>922</v>
          </cell>
          <cell r="G2672">
            <v>43100</v>
          </cell>
        </row>
        <row r="2673">
          <cell r="C2673" t="str">
            <v>922800</v>
          </cell>
          <cell r="D2673" t="str">
            <v>Services for West 8884</v>
          </cell>
          <cell r="E2673">
            <v>0</v>
          </cell>
          <cell r="F2673" t="str">
            <v>922</v>
          </cell>
          <cell r="G2673">
            <v>43100</v>
          </cell>
        </row>
        <row r="2674">
          <cell r="C2674" t="str">
            <v>922801</v>
          </cell>
          <cell r="D2674" t="str">
            <v>Services for Liberty Wtr 8020</v>
          </cell>
          <cell r="E2674">
            <v>0</v>
          </cell>
          <cell r="F2674" t="str">
            <v>922</v>
          </cell>
          <cell r="G2674">
            <v>43100</v>
          </cell>
        </row>
        <row r="2675">
          <cell r="C2675" t="str">
            <v>922802</v>
          </cell>
          <cell r="D2675" t="str">
            <v>Services for Calpeco 8800</v>
          </cell>
          <cell r="E2675">
            <v>0</v>
          </cell>
          <cell r="F2675" t="str">
            <v>922</v>
          </cell>
          <cell r="G2675">
            <v>43100</v>
          </cell>
        </row>
        <row r="2676">
          <cell r="C2676" t="str">
            <v>922803</v>
          </cell>
          <cell r="D2676" t="str">
            <v>Services for Park Water 8623</v>
          </cell>
          <cell r="E2676">
            <v>0</v>
          </cell>
          <cell r="F2676" t="str">
            <v>922</v>
          </cell>
          <cell r="G2676">
            <v>43100</v>
          </cell>
        </row>
        <row r="2677">
          <cell r="C2677" t="str">
            <v>922804</v>
          </cell>
          <cell r="D2677" t="str">
            <v>Services for Apple Valley 8635</v>
          </cell>
          <cell r="E2677">
            <v>0</v>
          </cell>
          <cell r="F2677" t="str">
            <v>922</v>
          </cell>
          <cell r="G2677">
            <v>43100</v>
          </cell>
        </row>
        <row r="2678">
          <cell r="C2678" t="str">
            <v>922900</v>
          </cell>
          <cell r="D2678" t="str">
            <v>Indirect Liberty Corp US</v>
          </cell>
          <cell r="E2678">
            <v>0</v>
          </cell>
          <cell r="F2678" t="str">
            <v>922</v>
          </cell>
          <cell r="G2678">
            <v>43100</v>
          </cell>
        </row>
        <row r="2679">
          <cell r="C2679" t="str">
            <v>922950</v>
          </cell>
          <cell r="D2679" t="str">
            <v>NERC Compliance Svcs Indirect</v>
          </cell>
          <cell r="E2679">
            <v>0</v>
          </cell>
          <cell r="F2679" t="str">
            <v>922</v>
          </cell>
          <cell r="G2679">
            <v>43100</v>
          </cell>
        </row>
        <row r="2680">
          <cell r="C2680" t="str">
            <v>926000</v>
          </cell>
          <cell r="D2680" t="str">
            <v>Benefits Contra Account</v>
          </cell>
          <cell r="E2680">
            <v>-1117619.43</v>
          </cell>
          <cell r="F2680" t="str">
            <v>926</v>
          </cell>
          <cell r="G2680">
            <v>43100</v>
          </cell>
        </row>
        <row r="2681">
          <cell r="C2681" t="str">
            <v>926148</v>
          </cell>
          <cell r="D2681" t="str">
            <v>FAS87 Pens - Elec/Gas (GAAP)</v>
          </cell>
          <cell r="E2681">
            <v>438929</v>
          </cell>
          <cell r="F2681" t="str">
            <v>926</v>
          </cell>
          <cell r="G2681">
            <v>43100</v>
          </cell>
        </row>
        <row r="2682">
          <cell r="C2682" t="str">
            <v>926201</v>
          </cell>
          <cell r="D2682" t="str">
            <v>Dental Plan</v>
          </cell>
          <cell r="E2682">
            <v>7178.08</v>
          </cell>
          <cell r="F2682" t="str">
            <v>926</v>
          </cell>
          <cell r="G2682">
            <v>43100</v>
          </cell>
        </row>
        <row r="2683">
          <cell r="C2683" t="str">
            <v>926202</v>
          </cell>
          <cell r="D2683" t="str">
            <v>Vision Plan</v>
          </cell>
          <cell r="E2683">
            <v>2265.48</v>
          </cell>
          <cell r="F2683" t="str">
            <v>926</v>
          </cell>
          <cell r="G2683">
            <v>43100</v>
          </cell>
        </row>
        <row r="2684">
          <cell r="C2684" t="str">
            <v>926215</v>
          </cell>
          <cell r="D2684" t="str">
            <v>Comp Exp Employee Stk Purch</v>
          </cell>
          <cell r="E2684">
            <v>2398.52</v>
          </cell>
          <cell r="F2684" t="str">
            <v>926</v>
          </cell>
          <cell r="G2684">
            <v>43100</v>
          </cell>
        </row>
        <row r="2685">
          <cell r="C2685" t="str">
            <v>926222</v>
          </cell>
          <cell r="D2685" t="str">
            <v>Group Life Insurance</v>
          </cell>
          <cell r="E2685">
            <v>4620.6899999999996</v>
          </cell>
          <cell r="F2685" t="str">
            <v>926</v>
          </cell>
          <cell r="G2685">
            <v>43100</v>
          </cell>
        </row>
        <row r="2686">
          <cell r="C2686" t="str">
            <v>926227</v>
          </cell>
          <cell r="D2686" t="str">
            <v>Acc Death &amp; Dismemb - Benefit</v>
          </cell>
          <cell r="E2686">
            <v>1198.8800000000001</v>
          </cell>
          <cell r="F2686" t="str">
            <v>926</v>
          </cell>
          <cell r="G2686">
            <v>43100</v>
          </cell>
        </row>
        <row r="2687">
          <cell r="C2687" t="str">
            <v>926328</v>
          </cell>
          <cell r="D2687" t="str">
            <v>FAS106 HC - Elec/Gas (GAAP)</v>
          </cell>
          <cell r="E2687">
            <v>43996</v>
          </cell>
          <cell r="F2687" t="str">
            <v>926</v>
          </cell>
          <cell r="G2687">
            <v>43100</v>
          </cell>
        </row>
        <row r="2688">
          <cell r="C2688" t="str">
            <v>926329</v>
          </cell>
          <cell r="D2688" t="str">
            <v>Healthcare - Electric/Gas</v>
          </cell>
          <cell r="E2688">
            <v>506104.5</v>
          </cell>
          <cell r="F2688" t="str">
            <v>926</v>
          </cell>
          <cell r="G2688">
            <v>43100</v>
          </cell>
        </row>
        <row r="2689">
          <cell r="C2689" t="str">
            <v>926555</v>
          </cell>
          <cell r="D2689" t="str">
            <v>401K - Electric/Gas</v>
          </cell>
          <cell r="E2689">
            <v>110928.28</v>
          </cell>
          <cell r="F2689" t="str">
            <v>926</v>
          </cell>
          <cell r="G2689">
            <v>43100</v>
          </cell>
        </row>
        <row r="2690">
          <cell r="C2690" t="str">
            <v>927000</v>
          </cell>
          <cell r="D2690" t="str">
            <v>Franchise Requirements</v>
          </cell>
          <cell r="E2690">
            <v>0</v>
          </cell>
          <cell r="F2690" t="str">
            <v>927</v>
          </cell>
          <cell r="G2690">
            <v>43100</v>
          </cell>
        </row>
        <row r="2691">
          <cell r="C2691" t="str">
            <v>216000</v>
          </cell>
          <cell r="D2691" t="str">
            <v>Unappropr Retained Earnings</v>
          </cell>
          <cell r="E2691">
            <v>0</v>
          </cell>
          <cell r="F2691" t="str">
            <v>216</v>
          </cell>
          <cell r="G2691">
            <v>43100</v>
          </cell>
        </row>
        <row r="2692">
          <cell r="C2692" t="str">
            <v>123200</v>
          </cell>
          <cell r="D2692" t="str">
            <v>Invest in Empire District Gas</v>
          </cell>
          <cell r="E2692">
            <v>-26151905.699999999</v>
          </cell>
          <cell r="F2692" t="str">
            <v>123</v>
          </cell>
          <cell r="G2692">
            <v>43100</v>
          </cell>
        </row>
        <row r="2693">
          <cell r="C2693" t="str">
            <v>146800</v>
          </cell>
          <cell r="D2693" t="str">
            <v>EDG Cash Held by EDE</v>
          </cell>
          <cell r="E2693">
            <v>0</v>
          </cell>
          <cell r="F2693" t="str">
            <v>146</v>
          </cell>
          <cell r="G2693">
            <v>43100</v>
          </cell>
        </row>
        <row r="2694">
          <cell r="C2694" t="str">
            <v>146801</v>
          </cell>
          <cell r="D2694" t="str">
            <v>Cash Adv to Empire Dist Gas</v>
          </cell>
          <cell r="E2694">
            <v>-2464696</v>
          </cell>
          <cell r="F2694" t="str">
            <v>146</v>
          </cell>
          <cell r="G2694">
            <v>43100</v>
          </cell>
        </row>
        <row r="2695">
          <cell r="C2695" t="str">
            <v>171000</v>
          </cell>
          <cell r="D2695" t="str">
            <v>Int &amp; Dividends Receivable</v>
          </cell>
          <cell r="E2695">
            <v>-7160.21</v>
          </cell>
          <cell r="F2695" t="str">
            <v>171</v>
          </cell>
          <cell r="G2695">
            <v>43100</v>
          </cell>
        </row>
        <row r="2696">
          <cell r="C2696" t="str">
            <v>201800</v>
          </cell>
          <cell r="D2696" t="str">
            <v>ComStk Issued Empire Dist Gas</v>
          </cell>
          <cell r="E2696">
            <v>1000</v>
          </cell>
          <cell r="F2696" t="str">
            <v>201</v>
          </cell>
          <cell r="G2696">
            <v>43100</v>
          </cell>
        </row>
        <row r="2697">
          <cell r="C2697" t="str">
            <v>211800</v>
          </cell>
          <cell r="D2697" t="str">
            <v>Adtl Pd In Capital EDG</v>
          </cell>
          <cell r="E2697">
            <v>26150905.699999999</v>
          </cell>
          <cell r="F2697" t="str">
            <v>211</v>
          </cell>
          <cell r="G2697">
            <v>43100</v>
          </cell>
        </row>
        <row r="2698">
          <cell r="C2698" t="str">
            <v>220010</v>
          </cell>
          <cell r="D2698" t="str">
            <v>Interunit Office Account</v>
          </cell>
          <cell r="E2698">
            <v>0</v>
          </cell>
          <cell r="F2698" t="str">
            <v>220</v>
          </cell>
          <cell r="G2698">
            <v>43100</v>
          </cell>
        </row>
        <row r="2699">
          <cell r="C2699" t="str">
            <v>223801</v>
          </cell>
          <cell r="D2699" t="str">
            <v>Loan Payable to EDE - Cash Adv</v>
          </cell>
          <cell r="E2699">
            <v>2464696</v>
          </cell>
          <cell r="F2699" t="str">
            <v>223</v>
          </cell>
          <cell r="G2699">
            <v>43100</v>
          </cell>
        </row>
        <row r="2700">
          <cell r="C2700" t="str">
            <v>234800</v>
          </cell>
          <cell r="D2700" t="str">
            <v>A/P Cash Due to EDG</v>
          </cell>
          <cell r="E2700">
            <v>0</v>
          </cell>
          <cell r="F2700" t="str">
            <v>234</v>
          </cell>
          <cell r="G2700">
            <v>43100</v>
          </cell>
        </row>
        <row r="2701">
          <cell r="C2701" t="str">
            <v>237300</v>
          </cell>
          <cell r="D2701" t="str">
            <v>Int Accr On Other Liabilities</v>
          </cell>
          <cell r="E2701">
            <v>7160.21</v>
          </cell>
          <cell r="F2701" t="str">
            <v>237</v>
          </cell>
          <cell r="G2701">
            <v>43100</v>
          </cell>
        </row>
        <row r="2702">
          <cell r="C2702" t="str">
            <v>419800</v>
          </cell>
          <cell r="D2702" t="str">
            <v>Int Inc Cash Held by EDE-Gas</v>
          </cell>
          <cell r="E2702">
            <v>21374.22</v>
          </cell>
          <cell r="F2702" t="str">
            <v>419</v>
          </cell>
          <cell r="G2702">
            <v>43100</v>
          </cell>
        </row>
        <row r="2703">
          <cell r="C2703" t="str">
            <v>419801</v>
          </cell>
          <cell r="D2703" t="str">
            <v>Int Income on Cash Adv to EDG</v>
          </cell>
          <cell r="E2703">
            <v>16760.22</v>
          </cell>
          <cell r="F2703" t="str">
            <v>419</v>
          </cell>
          <cell r="G2703">
            <v>43100</v>
          </cell>
        </row>
        <row r="2704">
          <cell r="C2704" t="str">
            <v>431800</v>
          </cell>
          <cell r="D2704" t="str">
            <v>EDE Int Exp-Cash Held for Gas</v>
          </cell>
          <cell r="E2704">
            <v>-21374.22</v>
          </cell>
          <cell r="F2704" t="str">
            <v>431</v>
          </cell>
          <cell r="G2704">
            <v>43100</v>
          </cell>
        </row>
        <row r="2705">
          <cell r="C2705" t="str">
            <v>431801</v>
          </cell>
          <cell r="D2705" t="str">
            <v>Int Exp on Cash Adv from EDE</v>
          </cell>
          <cell r="E2705">
            <v>-16760.22</v>
          </cell>
          <cell r="F2705" t="str">
            <v>431</v>
          </cell>
          <cell r="G2705">
            <v>43100</v>
          </cell>
        </row>
        <row r="2706">
          <cell r="C2706" t="str">
            <v>403800</v>
          </cell>
          <cell r="D2706" t="str">
            <v>TRG Reclass Depreciation Exp</v>
          </cell>
          <cell r="E2706">
            <v>0</v>
          </cell>
          <cell r="F2706" t="str">
            <v>403</v>
          </cell>
          <cell r="G2706">
            <v>43100</v>
          </cell>
        </row>
        <row r="2707">
          <cell r="C2707" t="str">
            <v>408800</v>
          </cell>
          <cell r="D2707" t="str">
            <v>TRG Reclass Other Tax Exp</v>
          </cell>
          <cell r="E2707">
            <v>0</v>
          </cell>
          <cell r="F2707" t="str">
            <v>408</v>
          </cell>
          <cell r="G2707">
            <v>43100</v>
          </cell>
        </row>
        <row r="2708">
          <cell r="C2708" t="str">
            <v>440000</v>
          </cell>
          <cell r="D2708" t="str">
            <v>TRG Reclass Revenue</v>
          </cell>
          <cell r="E2708">
            <v>0</v>
          </cell>
          <cell r="F2708" t="str">
            <v>440</v>
          </cell>
          <cell r="G2708">
            <v>43100</v>
          </cell>
        </row>
        <row r="2709">
          <cell r="C2709" t="str">
            <v>500000</v>
          </cell>
          <cell r="D2709" t="str">
            <v>TRG Reclass Generation OpExp</v>
          </cell>
          <cell r="E2709">
            <v>3167995.41</v>
          </cell>
          <cell r="F2709" t="str">
            <v>500</v>
          </cell>
          <cell r="G2709">
            <v>43100</v>
          </cell>
        </row>
        <row r="2710">
          <cell r="C2710" t="str">
            <v>511000</v>
          </cell>
          <cell r="D2710" t="str">
            <v>TRG Reclass Generation MaintEx</v>
          </cell>
          <cell r="E2710">
            <v>1442146.8</v>
          </cell>
          <cell r="F2710" t="str">
            <v>511</v>
          </cell>
          <cell r="G2710">
            <v>43100</v>
          </cell>
        </row>
        <row r="2711">
          <cell r="C2711" t="str">
            <v>547000</v>
          </cell>
          <cell r="D2711" t="str">
            <v>TRG Reclass Fuel &amp; PP</v>
          </cell>
          <cell r="E2711">
            <v>0</v>
          </cell>
          <cell r="F2711" t="str">
            <v>547</v>
          </cell>
          <cell r="G2711">
            <v>43100</v>
          </cell>
        </row>
        <row r="2712">
          <cell r="C2712" t="str">
            <v>567000</v>
          </cell>
          <cell r="D2712" t="str">
            <v>TRG Reclass Transmission OpExp</v>
          </cell>
          <cell r="E2712">
            <v>-3167995.4</v>
          </cell>
          <cell r="F2712" t="str">
            <v>567</v>
          </cell>
          <cell r="G2712">
            <v>43100</v>
          </cell>
        </row>
        <row r="2713">
          <cell r="C2713" t="str">
            <v>570000</v>
          </cell>
          <cell r="D2713" t="str">
            <v>TRG Reclass Transmission Maint</v>
          </cell>
          <cell r="E2713">
            <v>-1442146.81</v>
          </cell>
          <cell r="F2713" t="str">
            <v>570</v>
          </cell>
          <cell r="G2713">
            <v>43100</v>
          </cell>
        </row>
        <row r="2714">
          <cell r="C2714" t="str">
            <v>Last Row</v>
          </cell>
          <cell r="D2714" t="str">
            <v>Last Row</v>
          </cell>
          <cell r="E2714" t="str">
            <v>Last Row</v>
          </cell>
          <cell r="F2714" t="str">
            <v>Last Row</v>
          </cell>
          <cell r="G2714" t="str">
            <v>Last Row</v>
          </cell>
        </row>
        <row r="2715">
          <cell r="E2715">
            <v>1.4668330550193787E-6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todolist"/>
      <sheetName val="Index"/>
      <sheetName val="scha1"/>
      <sheetName val="scha2"/>
      <sheetName val="scha3"/>
      <sheetName val="scha4"/>
      <sheetName val="scha5"/>
      <sheetName val="schb1"/>
      <sheetName val="schb2"/>
      <sheetName val="schb2p2"/>
      <sheetName val="B-2p3"/>
      <sheetName val="B-2p3.1"/>
      <sheetName val="B-2p4"/>
      <sheetName val="B-2p4.1"/>
      <sheetName val="B2p5 CIAC Amort"/>
      <sheetName val="B2p5.1 CIACAmort"/>
      <sheetName val="B2p6 AIAC"/>
      <sheetName val="B2p6.1 AIAC Activity"/>
      <sheetName val="B2p7 DIT CALC"/>
      <sheetName val="schb3"/>
      <sheetName val="schb4 plant"/>
      <sheetName val="schb5 Formula method"/>
      <sheetName val="schc1 p1"/>
      <sheetName val="schc1 p2"/>
      <sheetName val="AdjSummary"/>
      <sheetName val="C-2p1Depr"/>
      <sheetName val="C-2p3 Prop Taxes "/>
      <sheetName val="schc2"/>
      <sheetName val="C-2p15IntSync"/>
      <sheetName val="C-2p16IncomeTax"/>
      <sheetName val="c3"/>
      <sheetName val="GRCF"/>
      <sheetName val="Tax Rate"/>
      <sheetName val="d1"/>
      <sheetName val="d2"/>
      <sheetName val="d3"/>
      <sheetName val="d4"/>
      <sheetName val="sche1"/>
      <sheetName val="sche2"/>
      <sheetName val="sche3"/>
      <sheetName val="sche4"/>
      <sheetName val="sche5"/>
      <sheetName val="sche7"/>
      <sheetName val="sche8"/>
      <sheetName val="sche9"/>
      <sheetName val="schf1"/>
      <sheetName val="schf2"/>
      <sheetName val="schf3"/>
      <sheetName val="schf4"/>
      <sheetName val="Sheet3"/>
      <sheetName val="Sheet1"/>
    </sheetNames>
    <sheetDataSet>
      <sheetData sheetId="0" refreshError="1">
        <row r="1">
          <cell r="A1" t="str">
            <v>Rio Rico Utilities, Inc. - Water Division</v>
          </cell>
        </row>
        <row r="7">
          <cell r="B7" t="str">
            <v>Witness: Bourassa</v>
          </cell>
        </row>
        <row r="10">
          <cell r="C10">
            <v>40968</v>
          </cell>
        </row>
        <row r="11">
          <cell r="C11">
            <v>40602</v>
          </cell>
        </row>
        <row r="12">
          <cell r="C12">
            <v>40237</v>
          </cell>
        </row>
        <row r="13">
          <cell r="C13">
            <v>39872</v>
          </cell>
        </row>
        <row r="14">
          <cell r="C14">
            <v>39507</v>
          </cell>
        </row>
        <row r="15">
          <cell r="C15">
            <v>41333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21">
          <cell r="C21">
            <v>-48724.039999999106</v>
          </cell>
          <cell r="F21">
            <v>214274.21277887747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>
        <row r="57">
          <cell r="K57">
            <v>-2410793.3960350649</v>
          </cell>
        </row>
      </sheetData>
      <sheetData sheetId="27"/>
      <sheetData sheetId="28" refreshError="1">
        <row r="23">
          <cell r="F23">
            <v>-32452</v>
          </cell>
        </row>
        <row r="55">
          <cell r="F55">
            <v>-18230.772590898156</v>
          </cell>
        </row>
        <row r="85">
          <cell r="F85">
            <v>10308</v>
          </cell>
        </row>
        <row r="121">
          <cell r="F121">
            <v>-18295</v>
          </cell>
        </row>
        <row r="158">
          <cell r="F158">
            <v>17641</v>
          </cell>
        </row>
        <row r="193">
          <cell r="F193">
            <v>32000</v>
          </cell>
        </row>
        <row r="227">
          <cell r="F227">
            <v>-39260</v>
          </cell>
        </row>
        <row r="260">
          <cell r="F260">
            <v>26406</v>
          </cell>
        </row>
        <row r="295">
          <cell r="F295">
            <v>-33949</v>
          </cell>
        </row>
        <row r="328">
          <cell r="F328">
            <v>-244799</v>
          </cell>
        </row>
        <row r="363">
          <cell r="F363">
            <v>-47358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emery/AppData/Local/Microsoft/Windows/INetCache/Content.Outlook/330DPPLJ/EDE_GL_ACCT_ANAL_DATA_REQ_6285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ylor McDaniel" refreshedDate="44707.747166666668" createdVersion="1" refreshedVersion="4" recordCount="111" xr:uid="{0332FF2A-4600-4005-B258-D0D77BF995B3}">
  <cacheSource type="worksheet">
    <worksheetSource ref="A2:J113" sheet="Activity" r:id="rId2"/>
  </cacheSource>
  <cacheFields count="10">
    <cacheField name="Unit" numFmtId="0">
      <sharedItems/>
    </cacheField>
    <cacheField name="Account" numFmtId="0">
      <sharedItems count="3">
        <s v="182420"/>
        <s v="182419"/>
        <s v="186219"/>
      </sharedItems>
    </cacheField>
    <cacheField name="Dept" numFmtId="0">
      <sharedItems/>
    </cacheField>
    <cacheField name="Product" numFmtId="0">
      <sharedItems/>
    </cacheField>
    <cacheField name="Project" numFmtId="0">
      <sharedItems/>
    </cacheField>
    <cacheField name="Line Descr" numFmtId="0">
      <sharedItems/>
    </cacheField>
    <cacheField name="Amount" numFmtId="0">
      <sharedItems containsSemiMixedTypes="0" containsString="0" containsNumber="1" minValue="-168813007.37" maxValue="168813007.37"/>
    </cacheField>
    <cacheField name="Journal ID" numFmtId="0">
      <sharedItems/>
    </cacheField>
    <cacheField name="Period" numFmtId="0">
      <sharedItems containsSemiMixedTypes="0" containsString="0" containsNumber="1" containsInteger="1" minValue="1" maxValue="12" count="12">
        <n v="8"/>
        <n v="12"/>
        <n v="4"/>
        <n v="6"/>
        <n v="2"/>
        <n v="9"/>
        <n v="3"/>
        <n v="5"/>
        <n v="11"/>
        <n v="1"/>
        <n v="10"/>
        <n v="7"/>
      </sharedItems>
    </cacheField>
    <cacheField name="Year" numFmtId="0">
      <sharedItems containsSemiMixedTypes="0" containsString="0" containsNumber="1" containsInteger="1" minValue="2021" maxValue="2022" count="2">
        <n v="2021"/>
        <n v="20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s v="GL001"/>
    <x v="0"/>
    <s v="999"/>
    <s v="LF"/>
    <s v=""/>
    <s v="AP Accruals"/>
    <n v="9027"/>
    <s v="APA0068177"/>
    <x v="0"/>
    <x v="0"/>
  </r>
  <r>
    <s v="GL001"/>
    <x v="0"/>
    <s v="102"/>
    <s v="FU"/>
    <s v=""/>
    <s v="MO FAC Def Stm Uri 5% 1221"/>
    <n v="-454364.65"/>
    <s v="MOFAC21"/>
    <x v="1"/>
    <x v="0"/>
  </r>
  <r>
    <s v="GL001"/>
    <x v="1"/>
    <s v="102"/>
    <s v="FU"/>
    <s v=""/>
    <s v="MO FAC Def Stm Uri 95% 1221"/>
    <n v="-8632928.2599999998"/>
    <s v="MOFAC21"/>
    <x v="1"/>
    <x v="0"/>
  </r>
  <r>
    <s v="GL001"/>
    <x v="1"/>
    <s v="102"/>
    <s v="FU"/>
    <s v=""/>
    <s v="Interest MO FAC Extraord 0421"/>
    <n v="80845.100000000006"/>
    <s v="INTMOFAC21"/>
    <x v="2"/>
    <x v="0"/>
  </r>
  <r>
    <s v="GL001"/>
    <x v="1"/>
    <s v="102"/>
    <s v="FU"/>
    <s v=""/>
    <s v="Addl Feb deferrals exp in Apr"/>
    <n v="931226.7"/>
    <s v="0000067348"/>
    <x v="3"/>
    <x v="0"/>
  </r>
  <r>
    <s v="GL001"/>
    <x v="1"/>
    <s v="102"/>
    <s v="FU"/>
    <s v=""/>
    <s v="Addl Feb deferrals exp in Mar"/>
    <n v="12336890.34"/>
    <s v="0000067348"/>
    <x v="3"/>
    <x v="0"/>
  </r>
  <r>
    <s v="GL001"/>
    <x v="0"/>
    <s v="102"/>
    <s v="FU"/>
    <s v=""/>
    <s v="Defer LU Shareholders Extraord"/>
    <n v="546141.47"/>
    <s v="0000067348"/>
    <x v="3"/>
    <x v="0"/>
  </r>
  <r>
    <s v="GL001"/>
    <x v="0"/>
    <s v="102"/>
    <s v="FU"/>
    <s v=""/>
    <s v="Defer LU Shareholders Extraord"/>
    <n v="49011.93"/>
    <s v="0000067348"/>
    <x v="3"/>
    <x v="0"/>
  </r>
  <r>
    <s v="GL001"/>
    <x v="0"/>
    <s v="102"/>
    <s v="FU"/>
    <s v=""/>
    <s v="Defer LU Shareholders Extraord"/>
    <n v="649310.02"/>
    <s v="0000067348"/>
    <x v="3"/>
    <x v="0"/>
  </r>
  <r>
    <s v="GL001"/>
    <x v="0"/>
    <s v="660"/>
    <s v="LF"/>
    <s v=""/>
    <s v="AP Accruals"/>
    <n v="6706.25"/>
    <s v="APA0065741"/>
    <x v="2"/>
    <x v="0"/>
  </r>
  <r>
    <s v="GL001"/>
    <x v="0"/>
    <s v="000"/>
    <s v="FE"/>
    <s v=""/>
    <s v="AP Accruals"/>
    <n v="578.66"/>
    <s v="APA0072428"/>
    <x v="4"/>
    <x v="1"/>
  </r>
  <r>
    <s v="GL001"/>
    <x v="2"/>
    <s v="660"/>
    <s v="MA"/>
    <s v=""/>
    <s v="Hunton"/>
    <n v="-71162"/>
    <s v="MNAP4-1121"/>
    <x v="1"/>
    <x v="0"/>
  </r>
  <r>
    <s v="GL001"/>
    <x v="0"/>
    <s v="000"/>
    <s v="MA"/>
    <s v=""/>
    <s v="Nixon Peabody"/>
    <n v="226"/>
    <s v="MNAP1-0921"/>
    <x v="5"/>
    <x v="0"/>
  </r>
  <r>
    <s v="GL001"/>
    <x v="2"/>
    <s v="660"/>
    <s v="MA"/>
    <s v=""/>
    <s v="Hunton &amp; Williams"/>
    <n v="3925"/>
    <s v="MNAP1-0921"/>
    <x v="5"/>
    <x v="0"/>
  </r>
  <r>
    <s v="GL001"/>
    <x v="2"/>
    <s v="660"/>
    <s v="LF"/>
    <s v=""/>
    <s v="AP Accruals"/>
    <n v="96686.5"/>
    <s v="APA0072857"/>
    <x v="6"/>
    <x v="1"/>
  </r>
  <r>
    <s v="GL001"/>
    <x v="0"/>
    <s v="102"/>
    <s v="FU"/>
    <s v=""/>
    <s v="Interest MO FAC 5% Defer 0821"/>
    <n v="57988.77"/>
    <s v="INTSTMURIA"/>
    <x v="0"/>
    <x v="0"/>
  </r>
  <r>
    <s v="GL001"/>
    <x v="1"/>
    <s v="102"/>
    <s v="FU"/>
    <s v=""/>
    <s v="Interest MO FAC 95% Defer 0821"/>
    <n v="1085259.3"/>
    <s v="INTSTMURIA"/>
    <x v="0"/>
    <x v="0"/>
  </r>
  <r>
    <s v="GL001"/>
    <x v="0"/>
    <s v="102"/>
    <s v="FU"/>
    <s v=""/>
    <s v="Int MOFAC 5% Def Adj 03-0721"/>
    <n v="-5126.49"/>
    <s v="INTSTMURIA"/>
    <x v="0"/>
    <x v="0"/>
  </r>
  <r>
    <s v="GL001"/>
    <x v="1"/>
    <s v="102"/>
    <s v="FU"/>
    <s v=""/>
    <s v="Int MOFAC 95% Def Adj 03-0721"/>
    <n v="-96513.14"/>
    <s v="INTSTMURIA"/>
    <x v="0"/>
    <x v="0"/>
  </r>
  <r>
    <s v="GL001"/>
    <x v="1"/>
    <s v="000"/>
    <s v="OT"/>
    <s v=""/>
    <s v="Recl Interest to LT Reg #18241"/>
    <n v="92796.12"/>
    <s v="0000066176"/>
    <x v="2"/>
    <x v="0"/>
  </r>
  <r>
    <s v="GL001"/>
    <x v="2"/>
    <s v="660"/>
    <s v="LF"/>
    <s v=""/>
    <s v="AP Accruals"/>
    <n v="1633"/>
    <s v="APA0070788"/>
    <x v="1"/>
    <x v="0"/>
  </r>
  <r>
    <s v="GL001"/>
    <x v="0"/>
    <s v="999"/>
    <s v="LF"/>
    <s v=""/>
    <s v="AP Accruals"/>
    <n v="26322.91"/>
    <s v="APA0066566"/>
    <x v="7"/>
    <x v="0"/>
  </r>
  <r>
    <s v="GL001"/>
    <x v="0"/>
    <s v="999"/>
    <s v="FE"/>
    <s v=""/>
    <s v="AP Accruals"/>
    <n v="700.92"/>
    <s v="APA0070172"/>
    <x v="8"/>
    <x v="0"/>
  </r>
  <r>
    <s v="GL001"/>
    <x v="0"/>
    <s v="660"/>
    <s v="CF"/>
    <s v=""/>
    <s v="AP Accruals"/>
    <n v="226"/>
    <s v="APA0070172"/>
    <x v="8"/>
    <x v="0"/>
  </r>
  <r>
    <s v="GL001"/>
    <x v="0"/>
    <s v="999"/>
    <s v="LF"/>
    <s v=""/>
    <s v="AP Accruals"/>
    <n v="69372.14"/>
    <s v="APA0065950"/>
    <x v="2"/>
    <x v="0"/>
  </r>
  <r>
    <s v="GL001"/>
    <x v="0"/>
    <s v="000"/>
    <s v="CF"/>
    <s v=""/>
    <s v="AP Accruals"/>
    <n v="109423.25"/>
    <s v="APA0072856"/>
    <x v="6"/>
    <x v="1"/>
  </r>
  <r>
    <s v="GL001"/>
    <x v="0"/>
    <s v="102"/>
    <s v="FU"/>
    <s v=""/>
    <s v="Interest MO FAC 5% Defer 0422"/>
    <n v="55972.2"/>
    <s v="INTSTMURIA"/>
    <x v="2"/>
    <x v="1"/>
  </r>
  <r>
    <s v="GL001"/>
    <x v="1"/>
    <s v="102"/>
    <s v="FU"/>
    <s v=""/>
    <s v="Interest MO FAC 95% Defer 0422"/>
    <n v="1036555.2"/>
    <s v="INTSTMURIA"/>
    <x v="2"/>
    <x v="1"/>
  </r>
  <r>
    <s v="GL001"/>
    <x v="0"/>
    <s v="999"/>
    <s v="MA"/>
    <s v=""/>
    <s v="Olsson Associates"/>
    <n v="-700.92"/>
    <s v="AP-UPLOAD"/>
    <x v="8"/>
    <x v="0"/>
  </r>
  <r>
    <s v="GL001"/>
    <x v="0"/>
    <s v="660"/>
    <s v="MA"/>
    <s v=""/>
    <s v="Nixon Peabody LLP"/>
    <n v="-226"/>
    <s v="AP-UPLOAD"/>
    <x v="8"/>
    <x v="0"/>
  </r>
  <r>
    <s v="GL001"/>
    <x v="0"/>
    <s v="000"/>
    <s v="LF"/>
    <s v=""/>
    <s v="Cor V-39998 Bracewell"/>
    <n v="540.54999999999995"/>
    <s v="APCOR-0821"/>
    <x v="0"/>
    <x v="0"/>
  </r>
  <r>
    <s v="GL001"/>
    <x v="2"/>
    <s v="000"/>
    <s v="CF"/>
    <s v=""/>
    <s v="Cor V-278575 Brydon Swear"/>
    <n v="765"/>
    <s v="APCOR-0821"/>
    <x v="0"/>
    <x v="0"/>
  </r>
  <r>
    <s v="GL001"/>
    <x v="0"/>
    <s v="102"/>
    <s v="FU"/>
    <s v=""/>
    <s v="Interest MO FAC 5% Defer 0921"/>
    <n v="57871.88"/>
    <s v="INTSTMURIA"/>
    <x v="5"/>
    <x v="0"/>
  </r>
  <r>
    <s v="GL001"/>
    <x v="1"/>
    <s v="102"/>
    <s v="FU"/>
    <s v=""/>
    <s v="Interest MO FAC 95% Defer 0921"/>
    <n v="1085259.3"/>
    <s v="INTSTMURIA"/>
    <x v="5"/>
    <x v="0"/>
  </r>
  <r>
    <s v="GL001"/>
    <x v="0"/>
    <s v="250"/>
    <s v="CF"/>
    <s v=""/>
    <s v="AP Accruals"/>
    <n v="6712.37"/>
    <s v="APA0071424"/>
    <x v="9"/>
    <x v="1"/>
  </r>
  <r>
    <s v="GL001"/>
    <x v="0"/>
    <s v="102"/>
    <s v="FU"/>
    <s v=""/>
    <s v="Interest MO FAC 5% Defer 1021"/>
    <n v="57873.16"/>
    <s v="INTSTMURIA"/>
    <x v="10"/>
    <x v="0"/>
  </r>
  <r>
    <s v="GL001"/>
    <x v="1"/>
    <s v="102"/>
    <s v="FU"/>
    <s v=""/>
    <s v="Interest MO FAC 95% Defer 1021"/>
    <n v="1085259.3"/>
    <s v="INTSTMURIA"/>
    <x v="10"/>
    <x v="0"/>
  </r>
  <r>
    <s v="GL001"/>
    <x v="0"/>
    <s v="660"/>
    <s v="MA"/>
    <s v=""/>
    <s v="Nixon Peabody"/>
    <n v="1469"/>
    <s v="MNAP5-0621"/>
    <x v="3"/>
    <x v="0"/>
  </r>
  <r>
    <s v="GL001"/>
    <x v="1"/>
    <s v="102"/>
    <s v="FU"/>
    <s v=""/>
    <s v="MO FAC 0621 extraordinary"/>
    <n v="10376687.98"/>
    <s v="MOFAC21"/>
    <x v="3"/>
    <x v="0"/>
  </r>
  <r>
    <s v="GL001"/>
    <x v="0"/>
    <s v="999"/>
    <s v="MA"/>
    <s v=""/>
    <s v="Olsson Associates"/>
    <n v="700.92"/>
    <s v="AP-UPLOAD"/>
    <x v="10"/>
    <x v="0"/>
  </r>
  <r>
    <s v="GL001"/>
    <x v="0"/>
    <s v="660"/>
    <s v="MA"/>
    <s v=""/>
    <s v="Nixon Peabody LLP"/>
    <n v="226"/>
    <s v="AP-UPLOAD"/>
    <x v="10"/>
    <x v="0"/>
  </r>
  <r>
    <s v="GL001"/>
    <x v="2"/>
    <s v="660"/>
    <s v="MA"/>
    <s v=""/>
    <s v="Hunton &amp; Williams"/>
    <n v="9316"/>
    <s v="MNAP4-1021"/>
    <x v="10"/>
    <x v="0"/>
  </r>
  <r>
    <s v="GL001"/>
    <x v="2"/>
    <s v="660"/>
    <s v="CF"/>
    <s v=""/>
    <s v="AP Accruals"/>
    <n v="10062.5"/>
    <s v="APA0070407"/>
    <x v="8"/>
    <x v="0"/>
  </r>
  <r>
    <s v="GL001"/>
    <x v="0"/>
    <s v="660"/>
    <s v="MA"/>
    <s v=""/>
    <s v="Conner Winters"/>
    <n v="-990"/>
    <s v="MNAP1-0322"/>
    <x v="2"/>
    <x v="1"/>
  </r>
  <r>
    <s v="GL001"/>
    <x v="0"/>
    <s v="102"/>
    <s v="FU"/>
    <s v=""/>
    <s v="Interest MO FAC 5% Defer 0322"/>
    <n v="55972.2"/>
    <s v="INTSTMURIA"/>
    <x v="6"/>
    <x v="1"/>
  </r>
  <r>
    <s v="GL001"/>
    <x v="1"/>
    <s v="102"/>
    <s v="FU"/>
    <s v=""/>
    <s v="Interest MO FAC 95% Defer 0322"/>
    <n v="1036555.2"/>
    <s v="INTSTMURIA"/>
    <x v="6"/>
    <x v="1"/>
  </r>
  <r>
    <s v="GL001"/>
    <x v="2"/>
    <s v="660"/>
    <s v="CF"/>
    <s v=""/>
    <s v="AP Accruals"/>
    <n v="79021"/>
    <s v="APA0070791"/>
    <x v="1"/>
    <x v="0"/>
  </r>
  <r>
    <s v="GL001"/>
    <x v="0"/>
    <s v="102"/>
    <s v="FU"/>
    <s v=""/>
    <s v="Int MO FAC 5% Defer 1221 Rvrs"/>
    <n v="-57877.11"/>
    <s v="INTSTMURIC"/>
    <x v="1"/>
    <x v="0"/>
  </r>
  <r>
    <s v="GL001"/>
    <x v="1"/>
    <s v="102"/>
    <s v="FU"/>
    <s v=""/>
    <s v="Int MO FAC 95% Def 1221 Rvrs"/>
    <n v="-1085259.3"/>
    <s v="INTSTMURIC"/>
    <x v="1"/>
    <x v="0"/>
  </r>
  <r>
    <s v="GL001"/>
    <x v="0"/>
    <s v="102"/>
    <s v="FU"/>
    <s v=""/>
    <s v="Interest MO FAC 5% Defer 0222"/>
    <n v="55354.87"/>
    <s v="INTSTMURIA"/>
    <x v="4"/>
    <x v="1"/>
  </r>
  <r>
    <s v="GL001"/>
    <x v="1"/>
    <s v="102"/>
    <s v="FU"/>
    <s v=""/>
    <s v="Interest MO FAC 95% Defer 0222"/>
    <n v="1036555.2"/>
    <s v="INTSTMURIA"/>
    <x v="4"/>
    <x v="1"/>
  </r>
  <r>
    <s v="GL001"/>
    <x v="1"/>
    <s v="102"/>
    <s v="FU"/>
    <s v=""/>
    <s v="Rvrs Prev MOFAC Extraord Int"/>
    <n v="-197543.24"/>
    <s v="0000067908"/>
    <x v="11"/>
    <x v="0"/>
  </r>
  <r>
    <s v="GL001"/>
    <x v="1"/>
    <s v="000"/>
    <s v="FU"/>
    <s v=""/>
    <s v="Rvrs Prev MOFAC Extraord Int"/>
    <n v="-92796.12"/>
    <s v="0000067908"/>
    <x v="11"/>
    <x v="0"/>
  </r>
  <r>
    <s v="GL001"/>
    <x v="2"/>
    <s v="660"/>
    <s v="MA"/>
    <s v=""/>
    <s v="Hunton"/>
    <n v="71162"/>
    <s v="MNAP4-1121"/>
    <x v="8"/>
    <x v="0"/>
  </r>
  <r>
    <s v="GL001"/>
    <x v="0"/>
    <s v="660"/>
    <s v="MA"/>
    <s v=""/>
    <s v="Conner Winters"/>
    <n v="-11316"/>
    <s v="MNAP7-0821"/>
    <x v="5"/>
    <x v="0"/>
  </r>
  <r>
    <s v="GL001"/>
    <x v="0"/>
    <s v="660"/>
    <s v="MA"/>
    <s v=""/>
    <s v="Conner Winters"/>
    <n v="-11086"/>
    <s v="MNAP7-0821"/>
    <x v="5"/>
    <x v="0"/>
  </r>
  <r>
    <s v="GL001"/>
    <x v="0"/>
    <s v="102"/>
    <s v="FU"/>
    <s v=""/>
    <s v="Interest MO FAC 5% Defer 0122"/>
    <n v="55351.61"/>
    <s v="INTSTMURIA"/>
    <x v="9"/>
    <x v="1"/>
  </r>
  <r>
    <s v="GL001"/>
    <x v="1"/>
    <s v="102"/>
    <s v="FU"/>
    <s v=""/>
    <s v="Interest MO FAC 95% Defer 0122"/>
    <n v="1036555.2"/>
    <s v="INTSTMURIA"/>
    <x v="9"/>
    <x v="1"/>
  </r>
  <r>
    <s v="GL001"/>
    <x v="0"/>
    <s v="102"/>
    <s v="FU"/>
    <s v=""/>
    <s v="Interest MO FAC 5% Defer 1221"/>
    <n v="57877.11"/>
    <s v="INTSTMURIA"/>
    <x v="1"/>
    <x v="0"/>
  </r>
  <r>
    <s v="GL001"/>
    <x v="1"/>
    <s v="102"/>
    <s v="FU"/>
    <s v=""/>
    <s v="Interest MO FAC 95% Defer 1221"/>
    <n v="1085259.3"/>
    <s v="INTSTMURIA"/>
    <x v="1"/>
    <x v="0"/>
  </r>
  <r>
    <s v="GL001"/>
    <x v="0"/>
    <s v="102"/>
    <s v="FU"/>
    <s v=""/>
    <s v="Int MO FAC 5% Defer 0321-0521"/>
    <n v="154252.16"/>
    <s v="INTSTRMURI"/>
    <x v="3"/>
    <x v="0"/>
  </r>
  <r>
    <s v="GL001"/>
    <x v="1"/>
    <s v="102"/>
    <s v="FU"/>
    <s v=""/>
    <s v="Int MO FAC 95% Defer 0321-0521"/>
    <n v="2910423.63"/>
    <s v="INTSTRMURI"/>
    <x v="3"/>
    <x v="0"/>
  </r>
  <r>
    <s v="GL001"/>
    <x v="0"/>
    <s v="102"/>
    <s v="FU"/>
    <s v=""/>
    <s v="Interest MO FAC 5% Defer 0621"/>
    <n v="58876.56"/>
    <s v="INTSTRMURI"/>
    <x v="3"/>
    <x v="0"/>
  </r>
  <r>
    <s v="GL001"/>
    <x v="1"/>
    <s v="102"/>
    <s v="FU"/>
    <s v=""/>
    <s v="Interest MO FAC 95% Defer 0621"/>
    <n v="1106098.8400000001"/>
    <s v="INTSTRMURI"/>
    <x v="3"/>
    <x v="0"/>
  </r>
  <r>
    <s v="GL001"/>
    <x v="1"/>
    <s v="000"/>
    <s v="OT"/>
    <s v=""/>
    <s v="MO StormUriFuelCost95%WACC AAO"/>
    <n v="168813007.37"/>
    <s v="0000066112"/>
    <x v="6"/>
    <x v="0"/>
  </r>
  <r>
    <s v="GL001"/>
    <x v="0"/>
    <s v="660"/>
    <s v="LF"/>
    <s v=""/>
    <s v="AP Accruals"/>
    <n v="11694.34"/>
    <s v="APA0067800"/>
    <x v="11"/>
    <x v="0"/>
  </r>
  <r>
    <s v="GL001"/>
    <x v="0"/>
    <s v="660"/>
    <s v="MA"/>
    <s v=""/>
    <s v="Conner Winters"/>
    <n v="990"/>
    <s v="MNAP1-0322"/>
    <x v="6"/>
    <x v="1"/>
  </r>
  <r>
    <s v="GL001"/>
    <x v="2"/>
    <s v="000"/>
    <s v="LF"/>
    <s v=""/>
    <s v="AP Accruals"/>
    <n v="75665.240000000005"/>
    <s v="APA0073758"/>
    <x v="2"/>
    <x v="1"/>
  </r>
  <r>
    <s v="GL001"/>
    <x v="0"/>
    <s v="999"/>
    <s v="MA"/>
    <s v=""/>
    <s v="Bracewell LLP"/>
    <n v="9027"/>
    <s v="AP-UPLOAD"/>
    <x v="11"/>
    <x v="0"/>
  </r>
  <r>
    <s v="GL001"/>
    <x v="0"/>
    <s v="000"/>
    <s v="MA"/>
    <s v=""/>
    <s v="Utilicast"/>
    <n v="-6712.44"/>
    <s v="MNAP9-1221"/>
    <x v="9"/>
    <x v="1"/>
  </r>
  <r>
    <s v="GL001"/>
    <x v="0"/>
    <s v="100"/>
    <s v="MA"/>
    <s v=""/>
    <s v="Baird Holm"/>
    <n v="-3106.5"/>
    <s v="MNAP1-0621"/>
    <x v="11"/>
    <x v="0"/>
  </r>
  <r>
    <s v="GL001"/>
    <x v="0"/>
    <s v="100"/>
    <s v="MA"/>
    <s v=""/>
    <s v="Baird Holm"/>
    <n v="3106.5"/>
    <s v="MNAP1-0621"/>
    <x v="3"/>
    <x v="0"/>
  </r>
  <r>
    <s v="GL001"/>
    <x v="0"/>
    <s v="000"/>
    <s v="LF"/>
    <s v=""/>
    <s v="Cor V-39998 Bracewell"/>
    <n v="1913.54"/>
    <s v="APCOR-0921"/>
    <x v="5"/>
    <x v="0"/>
  </r>
  <r>
    <s v="GL001"/>
    <x v="0"/>
    <s v="000"/>
    <s v="LF"/>
    <s v=""/>
    <s v="Cor 8-21 APCOR Bracewell"/>
    <n v="-540.54999999999995"/>
    <s v="APCOR-0921"/>
    <x v="5"/>
    <x v="0"/>
  </r>
  <r>
    <s v="GL001"/>
    <x v="0"/>
    <s v="102"/>
    <s v="FU"/>
    <s v=""/>
    <s v="Interest MO FAC 5% Defer 0721"/>
    <n v="58969.4"/>
    <s v="INTSTRMURI"/>
    <x v="11"/>
    <x v="0"/>
  </r>
  <r>
    <s v="GL001"/>
    <x v="1"/>
    <s v="102"/>
    <s v="FU"/>
    <s v=""/>
    <s v="Interest MO FAC 95% Defer 0721"/>
    <n v="1106098.8400000001"/>
    <s v="INTSTRMURI"/>
    <x v="11"/>
    <x v="0"/>
  </r>
  <r>
    <s v="GL001"/>
    <x v="1"/>
    <s v="000"/>
    <s v="OT"/>
    <s v=""/>
    <s v="MO StormUriFuelCost95%WACC AAO"/>
    <n v="168720211.25"/>
    <s v="0000066118"/>
    <x v="6"/>
    <x v="0"/>
  </r>
  <r>
    <s v="GL001"/>
    <x v="1"/>
    <s v="000"/>
    <s v="OT"/>
    <s v=""/>
    <s v="Reversal of Journal 66112"/>
    <n v="-168813007.37"/>
    <s v="0000066118"/>
    <x v="6"/>
    <x v="0"/>
  </r>
  <r>
    <s v="GL001"/>
    <x v="0"/>
    <s v="000"/>
    <s v="MA"/>
    <s v=""/>
    <s v="Utilicast"/>
    <n v="6712.44"/>
    <s v="MNAP9-1221"/>
    <x v="1"/>
    <x v="0"/>
  </r>
  <r>
    <s v="GL001"/>
    <x v="0"/>
    <s v="660"/>
    <s v="CF"/>
    <s v=""/>
    <s v="00280040 Nixon Peabody LLP"/>
    <n v="-169.5"/>
    <s v="APCOR4"/>
    <x v="1"/>
    <x v="0"/>
  </r>
  <r>
    <s v="GL001"/>
    <x v="0"/>
    <s v="660"/>
    <s v="LF"/>
    <s v=""/>
    <s v="00286856 Nixon Peabody LLP"/>
    <n v="226"/>
    <s v="APCOR4"/>
    <x v="1"/>
    <x v="0"/>
  </r>
  <r>
    <s v="GL001"/>
    <x v="0"/>
    <s v="660"/>
    <s v="CF"/>
    <s v=""/>
    <s v="00286856 Nixon Peabody LLP"/>
    <n v="-226"/>
    <s v="APCOR4"/>
    <x v="1"/>
    <x v="0"/>
  </r>
  <r>
    <s v="GL001"/>
    <x v="2"/>
    <s v="660"/>
    <s v="LF"/>
    <s v=""/>
    <s v="00291522 Hunton Andrews Kurth"/>
    <n v="79021"/>
    <s v="APCOR4"/>
    <x v="1"/>
    <x v="0"/>
  </r>
  <r>
    <s v="GL001"/>
    <x v="2"/>
    <s v="660"/>
    <s v="LF"/>
    <s v=""/>
    <s v="00289289 Hunton Andrews Kurth"/>
    <n v="6137"/>
    <s v="APCOR4"/>
    <x v="1"/>
    <x v="0"/>
  </r>
  <r>
    <s v="GL001"/>
    <x v="2"/>
    <s v="660"/>
    <s v="LF"/>
    <s v=""/>
    <s v="00289288 Hunton Andrews Kurth"/>
    <n v="3925.5"/>
    <s v="APCOR4"/>
    <x v="1"/>
    <x v="0"/>
  </r>
  <r>
    <s v="GL001"/>
    <x v="0"/>
    <s v="660"/>
    <s v="LF"/>
    <s v=""/>
    <s v="00280040 Nixon Peabody LLP"/>
    <n v="169.5"/>
    <s v="APCOR4"/>
    <x v="1"/>
    <x v="0"/>
  </r>
  <r>
    <s v="GL001"/>
    <x v="2"/>
    <s v="660"/>
    <s v="CF"/>
    <s v=""/>
    <s v="00291522 Hunton Andrews Kurth"/>
    <n v="-79021"/>
    <s v="APCOR4"/>
    <x v="1"/>
    <x v="0"/>
  </r>
  <r>
    <s v="GL001"/>
    <x v="2"/>
    <s v="660"/>
    <s v="CF"/>
    <s v=""/>
    <s v="00289289 Hunton Andrews Kurth"/>
    <n v="-6137"/>
    <s v="APCOR4"/>
    <x v="1"/>
    <x v="0"/>
  </r>
  <r>
    <s v="GL001"/>
    <x v="2"/>
    <s v="660"/>
    <s v="CF"/>
    <s v=""/>
    <s v="00289288 Hunton Andrews Kurth"/>
    <n v="-3925.5"/>
    <s v="APCOR4"/>
    <x v="1"/>
    <x v="0"/>
  </r>
  <r>
    <s v="GL001"/>
    <x v="0"/>
    <s v="660"/>
    <s v="CF"/>
    <s v=""/>
    <s v="AP Accruals"/>
    <n v="169.5"/>
    <s v="APA0068506"/>
    <x v="0"/>
    <x v="0"/>
  </r>
  <r>
    <s v="GL001"/>
    <x v="2"/>
    <s v="660"/>
    <s v="LF"/>
    <s v=""/>
    <s v="AP Accruals"/>
    <n v="6858"/>
    <s v="APA0068506"/>
    <x v="0"/>
    <x v="0"/>
  </r>
  <r>
    <s v="GL001"/>
    <x v="1"/>
    <s v="102"/>
    <s v="FU"/>
    <s v=""/>
    <s v="Int MO FAC Extraord 0321 Corr"/>
    <n v="80845.100000000006"/>
    <s v="INTMOFAC21"/>
    <x v="7"/>
    <x v="0"/>
  </r>
  <r>
    <s v="GL001"/>
    <x v="1"/>
    <s v="102"/>
    <s v="FU"/>
    <s v=""/>
    <s v="Int MO FAC Extraord 0321 Rvrs"/>
    <n v="-44992.06"/>
    <s v="INTMOFAC21"/>
    <x v="7"/>
    <x v="0"/>
  </r>
  <r>
    <s v="GL001"/>
    <x v="1"/>
    <s v="102"/>
    <s v="FU"/>
    <s v=""/>
    <s v="Interest MO FAC Extraord 0521"/>
    <n v="80845.100000000006"/>
    <s v="INTMOFAC21"/>
    <x v="7"/>
    <x v="0"/>
  </r>
  <r>
    <s v="GL001"/>
    <x v="0"/>
    <s v="999"/>
    <s v="MA"/>
    <s v=""/>
    <s v="Bracewell LLP"/>
    <n v="-9027"/>
    <s v="AP-UPLOAD"/>
    <x v="0"/>
    <x v="0"/>
  </r>
  <r>
    <s v="GL001"/>
    <x v="0"/>
    <s v="102"/>
    <s v="FU"/>
    <s v=""/>
    <s v="Defer LU Shareholders Extraord"/>
    <n v="8880011.1199999992"/>
    <s v="0000065577"/>
    <x v="6"/>
    <x v="0"/>
  </r>
  <r>
    <s v="GL001"/>
    <x v="0"/>
    <s v="660"/>
    <s v="MA"/>
    <s v=""/>
    <s v="Nixon Peabody"/>
    <n v="-1469"/>
    <s v="MNAP5-0621"/>
    <x v="11"/>
    <x v="0"/>
  </r>
  <r>
    <s v="GL001"/>
    <x v="2"/>
    <s v="000"/>
    <s v="CF"/>
    <s v=""/>
    <s v="AP Accruals"/>
    <n v="7432.5"/>
    <s v="APA0073761"/>
    <x v="2"/>
    <x v="1"/>
  </r>
  <r>
    <s v="GL001"/>
    <x v="2"/>
    <s v="000"/>
    <s v="LF"/>
    <s v=""/>
    <s v="AP Accruals"/>
    <n v="7432.5"/>
    <s v="APA0073765"/>
    <x v="2"/>
    <x v="1"/>
  </r>
  <r>
    <s v="GL001"/>
    <x v="2"/>
    <s v="000"/>
    <s v="CF"/>
    <s v=""/>
    <s v="AP Accruals"/>
    <n v="-7432.5"/>
    <s v="APA0073765"/>
    <x v="2"/>
    <x v="1"/>
  </r>
  <r>
    <s v="GL001"/>
    <x v="0"/>
    <s v="660"/>
    <s v="MA"/>
    <s v=""/>
    <s v="Conner Winters"/>
    <n v="11316"/>
    <s v="MNAP7-0821"/>
    <x v="0"/>
    <x v="0"/>
  </r>
  <r>
    <s v="GL001"/>
    <x v="0"/>
    <s v="660"/>
    <s v="MA"/>
    <s v=""/>
    <s v="Conner Winters"/>
    <n v="11086"/>
    <s v="MNAP7-0821"/>
    <x v="0"/>
    <x v="0"/>
  </r>
  <r>
    <s v="GL001"/>
    <x v="0"/>
    <s v="102"/>
    <s v="FU"/>
    <s v=""/>
    <s v="Interest MO FAC 5% Defer 1121"/>
    <n v="57877.11"/>
    <s v="INTSTMURIA"/>
    <x v="8"/>
    <x v="0"/>
  </r>
  <r>
    <s v="GL001"/>
    <x v="1"/>
    <s v="102"/>
    <s v="FU"/>
    <s v=""/>
    <s v="Interest MO FAC 95% Defer 1121"/>
    <n v="1085259.3"/>
    <s v="INTSTMURIA"/>
    <x v="8"/>
    <x v="0"/>
  </r>
  <r>
    <s v="GL001"/>
    <x v="2"/>
    <s v="660"/>
    <s v="MA"/>
    <s v=""/>
    <s v="Hunton &amp; Williams"/>
    <n v="-9316"/>
    <s v="MNAP4-1021"/>
    <x v="8"/>
    <x v="0"/>
  </r>
  <r>
    <s v="GL001"/>
    <x v="0"/>
    <s v="660"/>
    <s v="LF"/>
    <s v=""/>
    <s v="AP Accruals"/>
    <n v="7950.38"/>
    <s v="APA0066407"/>
    <x v="7"/>
    <x v="0"/>
  </r>
  <r>
    <s v="GL001"/>
    <x v="0"/>
    <s v="000"/>
    <s v="MA"/>
    <s v=""/>
    <s v="Nixon Peabody"/>
    <n v="-226"/>
    <s v="MNAP1-0921"/>
    <x v="10"/>
    <x v="0"/>
  </r>
  <r>
    <s v="GL001"/>
    <x v="2"/>
    <s v="660"/>
    <s v="MA"/>
    <s v=""/>
    <s v="Hunton &amp; Williams"/>
    <n v="-3925"/>
    <s v="MNAP1-0921"/>
    <x v="10"/>
    <x v="0"/>
  </r>
  <r>
    <s v="GL001"/>
    <x v="0"/>
    <s v="999"/>
    <s v="CF"/>
    <s v=""/>
    <s v="AP Accruals"/>
    <n v="310.45"/>
    <s v="APA0069106"/>
    <x v="5"/>
    <x v="0"/>
  </r>
  <r>
    <s v="GL001"/>
    <x v="0"/>
    <s v="102"/>
    <s v="FU"/>
    <s v=""/>
    <s v="Int MO FAC 5% Defer 1221 Corr"/>
    <n v="55351.61"/>
    <s v="INTSTMURIE"/>
    <x v="1"/>
    <x v="0"/>
  </r>
  <r>
    <s v="GL001"/>
    <x v="1"/>
    <s v="102"/>
    <s v="FU"/>
    <s v=""/>
    <s v="Int MO FAC 95% Defer 1221 Corr"/>
    <n v="1036555.2"/>
    <s v="INTSTMURIE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AFD3E-5834-4E4B-9CBB-78819D0388E1}" name="PivotTable2" cacheId="0" dataOnRows="1" applyNumberFormats="0" applyBorderFormats="0" applyFontFormats="0" applyPatternFormats="0" applyAlignmentFormats="0" applyWidthHeightFormats="1" dataCaption="Data" updatedVersion="7" showMemberPropertyTips="0" useAutoFormatting="1" itemPrintTitles="1" createdVersion="1" indent="0" compact="0" compactData="0" gridDropZones="1">
  <location ref="A3:R9" firstHeaderRow="1" firstDataRow="3" firstDataCol="1"/>
  <pivotFields count="10">
    <pivotField compact="0" outline="0" showAll="0" includeNewItemsInFilter="1"/>
    <pivotField axis="axisRow" compact="0" outline="0" showAll="0" includeNewItemsInFilter="1">
      <items count="4">
        <item x="1"/>
        <item x="0"/>
        <item x="2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numFmtId="43" outline="0" showAll="0" includeNewItemsInFilter="1"/>
    <pivotField compact="0" outline="0" showAll="0" includeNewItemsInFilter="1"/>
    <pivotField axis="axisCol" compact="0" outline="0" showAll="0" includeNewItemsInFilter="1">
      <items count="13">
        <item x="9"/>
        <item x="4"/>
        <item x="6"/>
        <item x="2"/>
        <item x="7"/>
        <item x="3"/>
        <item x="11"/>
        <item x="0"/>
        <item x="5"/>
        <item x="10"/>
        <item x="8"/>
        <item x="1"/>
        <item t="default"/>
      </items>
    </pivotField>
    <pivotField axis="axisCol" compact="0" outline="0" showAll="0" includeNewItemsInFilter="1">
      <items count="3">
        <item x="0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9"/>
    <field x="8"/>
  </colFields>
  <colItems count="17">
    <i>
      <x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Sum of Amount" fld="6" baseField="0" baseItem="0" numFmtId="165"/>
  </dataFields>
  <formats count="7">
    <format dxfId="6">
      <pivotArea outline="0" fieldPosition="0"/>
    </format>
    <format dxfId="5">
      <pivotArea outline="0" fieldPosition="0">
        <references count="3">
          <reference field="1" count="1" selected="0">
            <x v="0"/>
          </reference>
          <reference field="8" count="3" selected="0">
            <x v="1"/>
            <x v="2"/>
            <x v="3"/>
          </reference>
          <reference field="9" count="1" selected="0">
            <x v="1"/>
          </reference>
        </references>
      </pivotArea>
    </format>
    <format dxfId="4">
      <pivotArea outline="0" fieldPosition="0">
        <references count="3">
          <reference field="1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</references>
      </pivotArea>
    </format>
    <format dxfId="3">
      <pivotArea outline="0" fieldPosition="0">
        <references count="3">
          <reference field="1" count="1" selected="0">
            <x v="1"/>
          </reference>
          <reference field="8" count="4" selected="0">
            <x v="0"/>
            <x v="1"/>
            <x v="2"/>
            <x v="3"/>
          </reference>
          <reference field="9" count="1" selected="0">
            <x v="1"/>
          </reference>
        </references>
      </pivotArea>
    </format>
    <format dxfId="2">
      <pivotArea outline="0" fieldPosition="0">
        <references count="3">
          <reference field="1" count="1" selected="0">
            <x v="2"/>
          </reference>
          <reference field="8" count="5" selected="0">
            <x v="7"/>
            <x v="8"/>
            <x v="9"/>
            <x v="10"/>
            <x v="11"/>
          </reference>
          <reference field="9" count="1" selected="0">
            <x v="0"/>
          </reference>
        </references>
      </pivotArea>
    </format>
    <format dxfId="1">
      <pivotArea outline="0" fieldPosition="0">
        <references count="2">
          <reference field="1" count="1" selected="0">
            <x v="2"/>
          </reference>
          <reference field="9" count="1" selected="0" defaultSubtotal="1">
            <x v="0"/>
          </reference>
        </references>
      </pivotArea>
    </format>
    <format dxfId="0">
      <pivotArea outline="0" fieldPosition="0">
        <references count="3">
          <reference field="1" count="1" selected="0">
            <x v="2"/>
          </reference>
          <reference field="8" count="4" selected="0">
            <x v="0"/>
            <x v="1"/>
            <x v="2"/>
            <x v="3"/>
          </reference>
          <reference field="9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2390-5444-44B6-A171-BDBAF81AB762}">
  <sheetPr>
    <pageSetUpPr fitToPage="1"/>
  </sheetPr>
  <dimension ref="A1:J66"/>
  <sheetViews>
    <sheetView workbookViewId="0">
      <selection activeCell="R12" sqref="R12"/>
    </sheetView>
  </sheetViews>
  <sheetFormatPr defaultRowHeight="15" x14ac:dyDescent="0.25"/>
  <cols>
    <col min="1" max="1" width="37" bestFit="1" customWidth="1"/>
    <col min="2" max="2" width="10.7109375" bestFit="1" customWidth="1"/>
    <col min="3" max="3" width="10" hidden="1" customWidth="1"/>
    <col min="4" max="4" width="16.28515625" bestFit="1" customWidth="1"/>
    <col min="5" max="5" width="19.42578125" bestFit="1" customWidth="1"/>
    <col min="6" max="6" width="15.28515625" bestFit="1" customWidth="1"/>
    <col min="7" max="7" width="16.28515625" bestFit="1" customWidth="1"/>
    <col min="9" max="9" width="21.42578125" customWidth="1"/>
  </cols>
  <sheetData>
    <row r="1" spans="1:10" ht="15.75" thickBot="1" x14ac:dyDescent="0.3">
      <c r="G1" s="75" t="s">
        <v>202</v>
      </c>
    </row>
    <row r="2" spans="1:10" ht="16.5" thickTop="1" thickBot="1" x14ac:dyDescent="0.3">
      <c r="A2" s="26" t="s">
        <v>26</v>
      </c>
      <c r="B2" s="27" t="s">
        <v>27</v>
      </c>
      <c r="C2" s="27" t="s">
        <v>28</v>
      </c>
      <c r="D2" s="27" t="s">
        <v>29</v>
      </c>
      <c r="E2" s="27" t="s">
        <v>30</v>
      </c>
      <c r="F2" s="27" t="s">
        <v>31</v>
      </c>
      <c r="G2" s="27" t="s">
        <v>32</v>
      </c>
    </row>
    <row r="3" spans="1:10" ht="15.75" thickTop="1" x14ac:dyDescent="0.25">
      <c r="A3" s="33" t="s">
        <v>36</v>
      </c>
      <c r="B3" s="34">
        <v>182419</v>
      </c>
      <c r="C3" s="28"/>
      <c r="D3" s="29"/>
      <c r="E3" s="29"/>
      <c r="F3" s="29"/>
      <c r="G3" s="29"/>
      <c r="I3" s="43">
        <f>D20+D39</f>
        <v>193402197.90000001</v>
      </c>
      <c r="J3" s="41" t="s">
        <v>38</v>
      </c>
    </row>
    <row r="4" spans="1:10" x14ac:dyDescent="0.25">
      <c r="A4" s="35" t="s">
        <v>36</v>
      </c>
      <c r="B4" s="36">
        <v>182419</v>
      </c>
      <c r="C4" s="28">
        <v>44469</v>
      </c>
      <c r="D4" s="29">
        <v>192365016.27000001</v>
      </c>
      <c r="E4" s="29">
        <v>0</v>
      </c>
      <c r="F4" s="29">
        <v>7196626.7699999996</v>
      </c>
      <c r="G4" s="29">
        <f>SUM(D4:F4)</f>
        <v>199561643.04000002</v>
      </c>
      <c r="I4" s="41"/>
      <c r="J4" s="41"/>
    </row>
    <row r="5" spans="1:10" x14ac:dyDescent="0.25">
      <c r="A5" s="37" t="s">
        <v>33</v>
      </c>
      <c r="B5" s="36"/>
      <c r="C5" s="28"/>
      <c r="D5" s="30"/>
      <c r="E5" s="30"/>
      <c r="F5" s="30">
        <v>1085259.3</v>
      </c>
      <c r="G5" s="30">
        <f>SUM(D5:F5)</f>
        <v>1085259.3</v>
      </c>
      <c r="I5" s="41"/>
      <c r="J5" s="41"/>
    </row>
    <row r="6" spans="1:10" x14ac:dyDescent="0.25">
      <c r="A6" s="37" t="s">
        <v>34</v>
      </c>
      <c r="B6" s="36"/>
      <c r="C6" s="28"/>
      <c r="D6" s="30"/>
      <c r="E6" s="30"/>
      <c r="F6" s="30">
        <v>1085259.3</v>
      </c>
      <c r="G6" s="30">
        <f t="shared" ref="G6:G19" si="0">SUM(D6:F6)</f>
        <v>1085259.3</v>
      </c>
      <c r="I6" s="41"/>
    </row>
    <row r="7" spans="1:10" x14ac:dyDescent="0.25">
      <c r="A7" s="37" t="s">
        <v>35</v>
      </c>
      <c r="B7" s="36"/>
      <c r="C7" s="28"/>
      <c r="D7" s="30">
        <v>-8632928.2599999998</v>
      </c>
      <c r="E7" s="30"/>
      <c r="F7" s="30">
        <v>1036555.2</v>
      </c>
      <c r="G7" s="30">
        <f t="shared" si="0"/>
        <v>-7596373.0599999996</v>
      </c>
      <c r="I7" s="41"/>
    </row>
    <row r="8" spans="1:10" x14ac:dyDescent="0.25">
      <c r="A8" s="37" t="s">
        <v>42</v>
      </c>
      <c r="B8" s="36"/>
      <c r="C8" s="28"/>
      <c r="D8" s="30"/>
      <c r="E8" s="30"/>
      <c r="F8" s="30">
        <v>1036555.2</v>
      </c>
      <c r="G8" s="30">
        <f t="shared" si="0"/>
        <v>1036555.2</v>
      </c>
      <c r="I8" s="41"/>
    </row>
    <row r="9" spans="1:10" x14ac:dyDescent="0.25">
      <c r="A9" s="37" t="s">
        <v>43</v>
      </c>
      <c r="B9" s="36"/>
      <c r="C9" s="28"/>
      <c r="D9" s="30"/>
      <c r="E9" s="30"/>
      <c r="F9" s="30">
        <v>1036555.2</v>
      </c>
      <c r="G9" s="30">
        <f t="shared" si="0"/>
        <v>1036555.2</v>
      </c>
      <c r="I9" s="41"/>
    </row>
    <row r="10" spans="1:10" x14ac:dyDescent="0.25">
      <c r="A10" s="37" t="s">
        <v>44</v>
      </c>
      <c r="B10" s="36"/>
      <c r="C10" s="28"/>
      <c r="D10" s="30"/>
      <c r="E10" s="30"/>
      <c r="F10" s="30">
        <v>1036555.2</v>
      </c>
      <c r="G10" s="30">
        <f t="shared" si="0"/>
        <v>1036555.2</v>
      </c>
      <c r="I10" s="41"/>
    </row>
    <row r="11" spans="1:10" x14ac:dyDescent="0.25">
      <c r="A11" s="37" t="s">
        <v>45</v>
      </c>
      <c r="B11" s="36"/>
      <c r="C11" s="28"/>
      <c r="D11" s="30"/>
      <c r="E11" s="30"/>
      <c r="F11" s="30">
        <v>1036555.2</v>
      </c>
      <c r="G11" s="30">
        <f t="shared" si="0"/>
        <v>1036555.2</v>
      </c>
      <c r="I11" s="46">
        <f>SUM(G4:G11)</f>
        <v>198282009.38</v>
      </c>
      <c r="J11" t="s">
        <v>55</v>
      </c>
    </row>
    <row r="12" spans="1:10" x14ac:dyDescent="0.25">
      <c r="A12" s="37" t="s">
        <v>46</v>
      </c>
      <c r="B12" s="36"/>
      <c r="C12" s="28"/>
      <c r="D12" s="30"/>
      <c r="E12" s="30"/>
      <c r="F12" s="30">
        <v>1036555.2</v>
      </c>
      <c r="G12" s="30">
        <f t="shared" si="0"/>
        <v>1036555.2</v>
      </c>
      <c r="I12" s="41"/>
    </row>
    <row r="13" spans="1:10" x14ac:dyDescent="0.25">
      <c r="A13" s="37" t="s">
        <v>47</v>
      </c>
      <c r="B13" s="36"/>
      <c r="C13" s="28"/>
      <c r="D13" s="30"/>
      <c r="E13" s="30"/>
      <c r="F13" s="30">
        <v>1036555.2</v>
      </c>
      <c r="G13" s="30">
        <f t="shared" si="0"/>
        <v>1036555.2</v>
      </c>
      <c r="I13" s="41"/>
    </row>
    <row r="14" spans="1:10" x14ac:dyDescent="0.25">
      <c r="A14" s="37" t="s">
        <v>48</v>
      </c>
      <c r="B14" s="36"/>
      <c r="C14" s="28"/>
      <c r="D14" s="30"/>
      <c r="E14" s="30"/>
      <c r="F14" s="30">
        <v>1036555.2</v>
      </c>
      <c r="G14" s="30">
        <f t="shared" si="0"/>
        <v>1036555.2</v>
      </c>
      <c r="I14" s="41"/>
    </row>
    <row r="15" spans="1:10" x14ac:dyDescent="0.25">
      <c r="A15" s="37" t="s">
        <v>49</v>
      </c>
      <c r="B15" s="36"/>
      <c r="C15" s="28"/>
      <c r="D15" s="30"/>
      <c r="E15" s="30"/>
      <c r="F15" s="30">
        <v>1036555.2</v>
      </c>
      <c r="G15" s="30">
        <f t="shared" si="0"/>
        <v>1036555.2</v>
      </c>
      <c r="I15" s="41"/>
    </row>
    <row r="16" spans="1:10" x14ac:dyDescent="0.25">
      <c r="A16" s="37" t="s">
        <v>50</v>
      </c>
      <c r="B16" s="36"/>
      <c r="C16" s="28"/>
      <c r="D16" s="30"/>
      <c r="E16" s="30"/>
      <c r="F16" s="30">
        <v>1036555.2</v>
      </c>
      <c r="G16" s="30">
        <f t="shared" si="0"/>
        <v>1036555.2</v>
      </c>
      <c r="I16" s="41"/>
    </row>
    <row r="17" spans="1:10" x14ac:dyDescent="0.25">
      <c r="A17" s="37" t="s">
        <v>51</v>
      </c>
      <c r="B17" s="36"/>
      <c r="C17" s="28"/>
      <c r="D17" s="30"/>
      <c r="E17" s="30"/>
      <c r="F17" s="30">
        <v>1036555.2</v>
      </c>
      <c r="G17" s="30">
        <f t="shared" si="0"/>
        <v>1036555.2</v>
      </c>
      <c r="I17" s="41"/>
    </row>
    <row r="18" spans="1:10" x14ac:dyDescent="0.25">
      <c r="A18" s="37" t="s">
        <v>52</v>
      </c>
      <c r="B18" s="36"/>
      <c r="C18" s="28"/>
      <c r="D18" s="30"/>
      <c r="E18" s="30"/>
      <c r="F18" s="30">
        <v>1036555.2</v>
      </c>
      <c r="G18" s="30">
        <f t="shared" si="0"/>
        <v>1036555.2</v>
      </c>
      <c r="I18" s="41"/>
    </row>
    <row r="19" spans="1:10" x14ac:dyDescent="0.25">
      <c r="A19" s="37" t="s">
        <v>53</v>
      </c>
      <c r="B19" s="36"/>
      <c r="C19" s="28"/>
      <c r="D19" s="30"/>
      <c r="E19" s="30"/>
      <c r="F19" s="30">
        <v>1036555.2</v>
      </c>
      <c r="G19" s="30">
        <f t="shared" si="0"/>
        <v>1036555.2</v>
      </c>
      <c r="I19" s="41"/>
    </row>
    <row r="20" spans="1:10" ht="15.75" thickBot="1" x14ac:dyDescent="0.3">
      <c r="A20" s="38" t="s">
        <v>54</v>
      </c>
      <c r="B20" s="39"/>
      <c r="C20" s="31"/>
      <c r="D20" s="32">
        <f>SUM(D4:D19)</f>
        <v>183732088.01000002</v>
      </c>
      <c r="E20" s="32">
        <f>SUM(E4:E19)</f>
        <v>0</v>
      </c>
      <c r="F20" s="32">
        <f>SUM(F4:F19)</f>
        <v>22842362.969999991</v>
      </c>
      <c r="G20" s="32">
        <f>SUM(G4:G19)</f>
        <v>206574450.9799999</v>
      </c>
      <c r="I20" s="43">
        <f>E39+E60</f>
        <v>529231.52</v>
      </c>
      <c r="J20" s="41" t="s">
        <v>56</v>
      </c>
    </row>
    <row r="21" spans="1:10" ht="16.5" thickTop="1" thickBot="1" x14ac:dyDescent="0.3">
      <c r="C21" s="28"/>
      <c r="D21" s="29"/>
      <c r="E21" s="29"/>
      <c r="F21" s="29"/>
      <c r="G21" s="29"/>
      <c r="I21" s="43">
        <f>F20+F39</f>
        <v>24066731.199999992</v>
      </c>
      <c r="J21" s="41" t="s">
        <v>39</v>
      </c>
    </row>
    <row r="22" spans="1:10" ht="15.75" thickTop="1" x14ac:dyDescent="0.25">
      <c r="A22" s="33" t="s">
        <v>37</v>
      </c>
      <c r="B22" s="34">
        <v>182420</v>
      </c>
      <c r="C22" s="28"/>
      <c r="D22" s="29"/>
      <c r="E22" s="29"/>
      <c r="F22" s="29"/>
      <c r="G22" s="29"/>
      <c r="I22" s="42"/>
    </row>
    <row r="23" spans="1:10" x14ac:dyDescent="0.25">
      <c r="A23" s="35" t="s">
        <v>37</v>
      </c>
      <c r="B23" s="36">
        <v>182420</v>
      </c>
      <c r="C23" s="28">
        <v>44469</v>
      </c>
      <c r="D23" s="29">
        <v>10124474.539999999</v>
      </c>
      <c r="E23" s="29">
        <v>133692.51</v>
      </c>
      <c r="F23" s="29">
        <v>382832.28</v>
      </c>
      <c r="G23" s="29">
        <f t="shared" ref="G23:G38" si="1">SUM(D23:F23)</f>
        <v>10640999.329999998</v>
      </c>
    </row>
    <row r="24" spans="1:10" x14ac:dyDescent="0.25">
      <c r="A24" s="37" t="s">
        <v>33</v>
      </c>
      <c r="B24" s="36"/>
      <c r="C24" s="28"/>
      <c r="D24" s="30"/>
      <c r="E24" s="30">
        <f>700.92</f>
        <v>700.92</v>
      </c>
      <c r="F24" s="30">
        <v>57873.16</v>
      </c>
      <c r="G24" s="30">
        <f t="shared" si="1"/>
        <v>58574.080000000002</v>
      </c>
    </row>
    <row r="25" spans="1:10" x14ac:dyDescent="0.25">
      <c r="A25" s="37" t="s">
        <v>34</v>
      </c>
      <c r="B25" s="36"/>
      <c r="C25" s="28"/>
      <c r="D25" s="30"/>
      <c r="E25" s="30"/>
      <c r="F25" s="30">
        <v>57877.11</v>
      </c>
      <c r="G25" s="30">
        <f t="shared" si="1"/>
        <v>57877.11</v>
      </c>
    </row>
    <row r="26" spans="1:10" x14ac:dyDescent="0.25">
      <c r="A26" s="37" t="s">
        <v>35</v>
      </c>
      <c r="B26" s="36"/>
      <c r="C26" s="28"/>
      <c r="D26" s="30">
        <v>-454364.65</v>
      </c>
      <c r="E26" s="30">
        <v>6712.44</v>
      </c>
      <c r="F26" s="30">
        <v>55351.61</v>
      </c>
      <c r="G26" s="30">
        <f t="shared" si="1"/>
        <v>-392300.60000000003</v>
      </c>
    </row>
    <row r="27" spans="1:10" x14ac:dyDescent="0.25">
      <c r="A27" s="37" t="s">
        <v>42</v>
      </c>
      <c r="B27" s="36"/>
      <c r="C27" s="28"/>
      <c r="D27" s="30"/>
      <c r="E27" s="30"/>
      <c r="F27" s="30">
        <f>'MO 5% Int Calc Sep21-Feb22'!F20</f>
        <v>55351.61</v>
      </c>
      <c r="G27" s="30">
        <f t="shared" si="1"/>
        <v>55351.61</v>
      </c>
    </row>
    <row r="28" spans="1:10" x14ac:dyDescent="0.25">
      <c r="A28" s="37" t="s">
        <v>43</v>
      </c>
      <c r="B28" s="36"/>
      <c r="C28" s="28"/>
      <c r="D28" s="30"/>
      <c r="E28" s="30">
        <v>578.66</v>
      </c>
      <c r="F28" s="30">
        <f>'MO 5% Int Calc Sep21-Feb22'!G20</f>
        <v>55354.87</v>
      </c>
      <c r="G28" s="30">
        <f t="shared" si="1"/>
        <v>55933.530000000006</v>
      </c>
    </row>
    <row r="29" spans="1:10" x14ac:dyDescent="0.25">
      <c r="A29" s="37" t="s">
        <v>44</v>
      </c>
      <c r="B29" s="36"/>
      <c r="C29" s="28"/>
      <c r="D29" s="30"/>
      <c r="E29" s="30">
        <v>110413.25</v>
      </c>
      <c r="F29" s="30">
        <f>'MO 5% Int Calc Mar22-Aug22'!B20</f>
        <v>55977.79</v>
      </c>
      <c r="G29" s="30">
        <f t="shared" si="1"/>
        <v>166391.04000000001</v>
      </c>
      <c r="I29" s="42"/>
    </row>
    <row r="30" spans="1:10" x14ac:dyDescent="0.25">
      <c r="A30" s="37" t="s">
        <v>45</v>
      </c>
      <c r="B30" s="36"/>
      <c r="C30" s="28"/>
      <c r="D30" s="30"/>
      <c r="E30" s="30">
        <v>-990</v>
      </c>
      <c r="F30" s="30">
        <f>'MO 5% Int Calc Mar22-Aug22'!C20</f>
        <v>55972.2</v>
      </c>
      <c r="G30" s="30">
        <f t="shared" si="1"/>
        <v>54982.2</v>
      </c>
      <c r="I30" s="47">
        <f>SUM(G23:G30)</f>
        <v>10697808.299999995</v>
      </c>
      <c r="J30" t="s">
        <v>55</v>
      </c>
    </row>
    <row r="31" spans="1:10" x14ac:dyDescent="0.25">
      <c r="A31" s="37" t="s">
        <v>46</v>
      </c>
      <c r="B31" s="36"/>
      <c r="C31" s="28"/>
      <c r="D31" s="30"/>
      <c r="E31" s="30"/>
      <c r="F31" s="30">
        <f>'MO 5% Int Calc Mar22-Aug22'!D20</f>
        <v>55972.2</v>
      </c>
      <c r="G31" s="30">
        <f t="shared" si="1"/>
        <v>55972.2</v>
      </c>
    </row>
    <row r="32" spans="1:10" x14ac:dyDescent="0.25">
      <c r="A32" s="37" t="s">
        <v>47</v>
      </c>
      <c r="B32" s="36"/>
      <c r="C32" s="28"/>
      <c r="D32" s="30"/>
      <c r="E32" s="30"/>
      <c r="F32" s="30">
        <f>'MO 5% Int Calc Mar22-Aug22'!E20</f>
        <v>55972.2</v>
      </c>
      <c r="G32" s="30">
        <f t="shared" si="1"/>
        <v>55972.2</v>
      </c>
    </row>
    <row r="33" spans="1:9" x14ac:dyDescent="0.25">
      <c r="A33" s="37" t="s">
        <v>48</v>
      </c>
      <c r="B33" s="36"/>
      <c r="C33" s="28"/>
      <c r="D33" s="30"/>
      <c r="E33" s="30"/>
      <c r="F33" s="30">
        <f>'MO 5% Int Calc Mar22-Aug22'!F20</f>
        <v>55972.2</v>
      </c>
      <c r="G33" s="30">
        <f t="shared" si="1"/>
        <v>55972.2</v>
      </c>
    </row>
    <row r="34" spans="1:9" x14ac:dyDescent="0.25">
      <c r="A34" s="37" t="s">
        <v>49</v>
      </c>
      <c r="B34" s="36"/>
      <c r="C34" s="28"/>
      <c r="D34" s="30"/>
      <c r="E34" s="30"/>
      <c r="F34" s="30">
        <f>'MO 5% Int Calc Mar22-Aug22'!G20</f>
        <v>55972.2</v>
      </c>
      <c r="G34" s="30">
        <f t="shared" si="1"/>
        <v>55972.2</v>
      </c>
      <c r="I34" s="42">
        <f>SUM(G23:G34)</f>
        <v>10921697.099999992</v>
      </c>
    </row>
    <row r="35" spans="1:9" x14ac:dyDescent="0.25">
      <c r="A35" s="37" t="s">
        <v>50</v>
      </c>
      <c r="B35" s="36"/>
      <c r="C35" s="28"/>
      <c r="D35" s="30"/>
      <c r="E35" s="30"/>
      <c r="F35" s="30">
        <f>'MO 5% Int Calc Sep22-Dec22'!B20</f>
        <v>55972.2</v>
      </c>
      <c r="G35" s="30">
        <f t="shared" si="1"/>
        <v>55972.2</v>
      </c>
    </row>
    <row r="36" spans="1:9" x14ac:dyDescent="0.25">
      <c r="A36" s="37" t="s">
        <v>51</v>
      </c>
      <c r="B36" s="36"/>
      <c r="C36" s="28"/>
      <c r="D36" s="30"/>
      <c r="E36" s="30"/>
      <c r="F36" s="30">
        <f>'MO 5% Int Calc Sep22-Dec22'!C20</f>
        <v>55972.2</v>
      </c>
      <c r="G36" s="30">
        <f t="shared" si="1"/>
        <v>55972.2</v>
      </c>
    </row>
    <row r="37" spans="1:9" x14ac:dyDescent="0.25">
      <c r="A37" s="37" t="s">
        <v>52</v>
      </c>
      <c r="B37" s="36"/>
      <c r="C37" s="28"/>
      <c r="D37" s="30"/>
      <c r="E37" s="30"/>
      <c r="F37" s="30">
        <f>'MO 5% Int Calc Sep22-Dec22'!E20</f>
        <v>55972.2</v>
      </c>
      <c r="G37" s="30">
        <f t="shared" si="1"/>
        <v>55972.2</v>
      </c>
    </row>
    <row r="38" spans="1:9" x14ac:dyDescent="0.25">
      <c r="A38" s="37" t="s">
        <v>53</v>
      </c>
      <c r="B38" s="36"/>
      <c r="C38" s="28"/>
      <c r="D38" s="30"/>
      <c r="E38" s="30"/>
      <c r="F38" s="30">
        <f>'MO 5% Int Calc Sep22-Dec22'!F20</f>
        <v>55972.2</v>
      </c>
      <c r="G38" s="30">
        <f t="shared" si="1"/>
        <v>55972.2</v>
      </c>
    </row>
    <row r="39" spans="1:9" ht="15.75" thickBot="1" x14ac:dyDescent="0.3">
      <c r="A39" s="38" t="s">
        <v>54</v>
      </c>
      <c r="B39" s="40"/>
      <c r="C39" s="31"/>
      <c r="D39" s="32">
        <f>SUM(D23:D38)</f>
        <v>9670109.8899999987</v>
      </c>
      <c r="E39" s="32">
        <f>SUM(E23:E38)</f>
        <v>251107.78000000003</v>
      </c>
      <c r="F39" s="32">
        <f>SUM(F23:F38)</f>
        <v>1224368.2299999997</v>
      </c>
      <c r="G39" s="32">
        <f>SUM(G23:G38)</f>
        <v>11145585.899999989</v>
      </c>
    </row>
    <row r="40" spans="1:9" ht="15.75" thickTop="1" x14ac:dyDescent="0.25">
      <c r="C40" s="28"/>
      <c r="D40" s="29"/>
      <c r="E40" s="29"/>
      <c r="F40" s="29"/>
      <c r="G40" s="29"/>
    </row>
    <row r="41" spans="1:9" x14ac:dyDescent="0.25">
      <c r="C41" s="28"/>
      <c r="D41" s="29"/>
      <c r="E41" s="29"/>
      <c r="F41" s="29"/>
      <c r="G41" s="29"/>
    </row>
    <row r="42" spans="1:9" x14ac:dyDescent="0.25">
      <c r="A42" s="44" t="s">
        <v>59</v>
      </c>
      <c r="B42">
        <v>186219</v>
      </c>
      <c r="C42" s="28"/>
      <c r="D42" s="29"/>
      <c r="E42" s="29"/>
      <c r="F42" s="29"/>
      <c r="G42" s="29"/>
    </row>
    <row r="43" spans="1:9" x14ac:dyDescent="0.25">
      <c r="A43" t="s">
        <v>58</v>
      </c>
      <c r="C43" s="28"/>
      <c r="D43" s="29"/>
      <c r="E43" s="29">
        <v>7623</v>
      </c>
      <c r="F43" s="29"/>
      <c r="G43" s="29"/>
    </row>
    <row r="44" spans="1:9" x14ac:dyDescent="0.25">
      <c r="A44" t="s">
        <v>57</v>
      </c>
      <c r="C44" s="28"/>
      <c r="D44" s="29"/>
      <c r="E44" s="29">
        <v>3925</v>
      </c>
      <c r="F44" s="29"/>
      <c r="G44" s="29"/>
    </row>
    <row r="45" spans="1:9" x14ac:dyDescent="0.25">
      <c r="A45" s="37" t="s">
        <v>33</v>
      </c>
      <c r="C45" s="28"/>
      <c r="D45" s="29"/>
      <c r="E45" s="29">
        <v>5391</v>
      </c>
      <c r="F45" s="29"/>
      <c r="G45" s="29"/>
    </row>
    <row r="46" spans="1:9" x14ac:dyDescent="0.25">
      <c r="A46" s="37" t="s">
        <v>34</v>
      </c>
      <c r="C46" s="28"/>
      <c r="D46" s="29"/>
      <c r="E46" s="29">
        <v>71908.5</v>
      </c>
      <c r="F46" s="29"/>
      <c r="G46" s="29"/>
    </row>
    <row r="47" spans="1:9" x14ac:dyDescent="0.25">
      <c r="A47" s="37" t="s">
        <v>35</v>
      </c>
      <c r="C47" s="28"/>
      <c r="D47" s="29"/>
      <c r="E47" s="29">
        <v>9492</v>
      </c>
      <c r="F47" s="29"/>
      <c r="G47" s="29"/>
    </row>
    <row r="48" spans="1:9" x14ac:dyDescent="0.25">
      <c r="A48" s="37" t="s">
        <v>42</v>
      </c>
      <c r="C48" s="28"/>
      <c r="D48" s="29"/>
      <c r="E48" s="29">
        <v>0</v>
      </c>
      <c r="F48" s="29"/>
      <c r="G48" s="29"/>
    </row>
    <row r="49" spans="1:7" x14ac:dyDescent="0.25">
      <c r="A49" s="37" t="s">
        <v>43</v>
      </c>
      <c r="C49" s="28"/>
      <c r="D49" s="29"/>
      <c r="E49" s="29">
        <v>0</v>
      </c>
      <c r="F49" s="29"/>
      <c r="G49" s="29"/>
    </row>
    <row r="50" spans="1:7" x14ac:dyDescent="0.25">
      <c r="A50" s="37" t="s">
        <v>44</v>
      </c>
      <c r="C50" s="28"/>
      <c r="D50" s="29"/>
      <c r="E50" s="29">
        <v>96686.5</v>
      </c>
      <c r="F50" s="29"/>
      <c r="G50" s="29"/>
    </row>
    <row r="51" spans="1:7" x14ac:dyDescent="0.25">
      <c r="A51" s="37" t="s">
        <v>45</v>
      </c>
      <c r="C51" s="28"/>
      <c r="D51" s="29"/>
      <c r="E51" s="29">
        <v>83097.740000000005</v>
      </c>
      <c r="F51" s="29"/>
      <c r="G51" s="29"/>
    </row>
    <row r="52" spans="1:7" x14ac:dyDescent="0.25">
      <c r="A52" s="37" t="s">
        <v>46</v>
      </c>
      <c r="C52" s="28"/>
      <c r="D52" s="29"/>
      <c r="E52" s="29"/>
      <c r="F52" s="29"/>
      <c r="G52" s="29"/>
    </row>
    <row r="53" spans="1:7" x14ac:dyDescent="0.25">
      <c r="A53" s="37" t="s">
        <v>47</v>
      </c>
      <c r="C53" s="28"/>
      <c r="D53" s="29"/>
      <c r="E53" s="29"/>
      <c r="F53" s="29"/>
      <c r="G53" s="29"/>
    </row>
    <row r="54" spans="1:7" x14ac:dyDescent="0.25">
      <c r="A54" s="37" t="s">
        <v>48</v>
      </c>
      <c r="C54" s="28"/>
      <c r="D54" s="29"/>
      <c r="E54" s="29"/>
      <c r="F54" s="29"/>
      <c r="G54" s="29"/>
    </row>
    <row r="55" spans="1:7" x14ac:dyDescent="0.25">
      <c r="A55" s="37" t="s">
        <v>49</v>
      </c>
      <c r="C55" s="28"/>
      <c r="D55" s="29"/>
      <c r="E55" s="29"/>
      <c r="F55" s="29"/>
      <c r="G55" s="29"/>
    </row>
    <row r="56" spans="1:7" x14ac:dyDescent="0.25">
      <c r="A56" s="37" t="s">
        <v>50</v>
      </c>
      <c r="C56" s="28"/>
      <c r="D56" s="29"/>
      <c r="E56" s="29"/>
      <c r="F56" s="29"/>
      <c r="G56" s="29"/>
    </row>
    <row r="57" spans="1:7" x14ac:dyDescent="0.25">
      <c r="A57" s="37" t="s">
        <v>51</v>
      </c>
      <c r="C57" s="28"/>
      <c r="D57" s="29"/>
      <c r="E57" s="29"/>
      <c r="F57" s="29"/>
      <c r="G57" s="29"/>
    </row>
    <row r="58" spans="1:7" x14ac:dyDescent="0.25">
      <c r="A58" s="37" t="s">
        <v>52</v>
      </c>
      <c r="C58" s="28"/>
      <c r="D58" s="29"/>
      <c r="E58" s="29"/>
      <c r="F58" s="29"/>
      <c r="G58" s="29"/>
    </row>
    <row r="59" spans="1:7" x14ac:dyDescent="0.25">
      <c r="A59" s="37" t="s">
        <v>53</v>
      </c>
      <c r="C59" s="28"/>
      <c r="D59" s="29"/>
      <c r="E59" s="29"/>
      <c r="F59" s="29"/>
      <c r="G59" s="29"/>
    </row>
    <row r="60" spans="1:7" x14ac:dyDescent="0.25">
      <c r="A60" s="45" t="s">
        <v>60</v>
      </c>
      <c r="C60" s="28"/>
      <c r="E60" s="42">
        <f>SUM(E43:E59)</f>
        <v>278123.74</v>
      </c>
    </row>
    <row r="61" spans="1:7" x14ac:dyDescent="0.25">
      <c r="C61" s="28"/>
    </row>
    <row r="62" spans="1:7" x14ac:dyDescent="0.25">
      <c r="C62" s="28"/>
    </row>
    <row r="63" spans="1:7" x14ac:dyDescent="0.25">
      <c r="C63" s="28"/>
    </row>
    <row r="64" spans="1:7" x14ac:dyDescent="0.25">
      <c r="C64" s="28"/>
    </row>
    <row r="65" spans="3:3" x14ac:dyDescent="0.25">
      <c r="C65" s="28"/>
    </row>
    <row r="66" spans="3:3" x14ac:dyDescent="0.25">
      <c r="C66" s="28"/>
    </row>
  </sheetData>
  <pageMargins left="0.7" right="0.7" top="0.75" bottom="0.75" header="0.3" footer="0.3"/>
  <pageSetup scale="50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6E50-4048-4954-B3E6-113A4F549680}">
  <sheetPr>
    <tabColor rgb="FF00B0F0"/>
    <pageSetUpPr fitToPage="1"/>
  </sheetPr>
  <dimension ref="A1:I26"/>
  <sheetViews>
    <sheetView zoomScaleNormal="100" workbookViewId="0">
      <selection activeCell="G1" sqref="G1"/>
    </sheetView>
  </sheetViews>
  <sheetFormatPr defaultColWidth="9.140625" defaultRowHeight="14.25" x14ac:dyDescent="0.2"/>
  <cols>
    <col min="1" max="1" width="15.7109375" style="2" customWidth="1"/>
    <col min="2" max="7" width="16.85546875" style="2" bestFit="1" customWidth="1"/>
    <col min="8" max="8" width="15" style="2" bestFit="1" customWidth="1"/>
    <col min="9" max="9" width="12.28515625" style="2" bestFit="1" customWidth="1"/>
    <col min="10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64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/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G10" si="0">IF(D11=1,C10+1,C10)</f>
        <v>2021</v>
      </c>
      <c r="E10" s="6">
        <f t="shared" si="0"/>
        <v>2021</v>
      </c>
      <c r="F10" s="6">
        <f t="shared" si="0"/>
        <v>2022</v>
      </c>
      <c r="G10" s="6">
        <f t="shared" si="0"/>
        <v>2022</v>
      </c>
      <c r="H10" s="3"/>
      <c r="I10" s="3"/>
    </row>
    <row r="11" spans="1:9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G11" si="1">IF(C11=12,1,C11+1)</f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24">
        <v>44651</v>
      </c>
      <c r="C12" s="24">
        <v>44681</v>
      </c>
      <c r="D12" s="24">
        <v>44712</v>
      </c>
      <c r="E12" s="24">
        <v>44742</v>
      </c>
      <c r="F12" s="24">
        <v>44773</v>
      </c>
      <c r="G12" s="24">
        <v>44804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f>109423.25+990</f>
        <v>110413.25</v>
      </c>
      <c r="C14" s="11">
        <v>-990</v>
      </c>
      <c r="D14" s="11"/>
      <c r="E14" s="11"/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9922207.6746429987</v>
      </c>
      <c r="C16" s="14">
        <f>SUM(B16,C13:C15)</f>
        <v>9921217.6746429987</v>
      </c>
      <c r="D16" s="14">
        <f t="shared" ref="D16:E16" si="2">SUM(C16,D13:D15)</f>
        <v>9921217.6746429987</v>
      </c>
      <c r="E16" s="14">
        <f t="shared" si="2"/>
        <v>9921217.6746429987</v>
      </c>
      <c r="F16" s="14">
        <f t="shared" ref="F16" si="3">SUM(E16,F13:F15)</f>
        <v>9921217.6746429987</v>
      </c>
      <c r="G16" s="14">
        <f t="shared" ref="G16" si="4">SUM(F16,G13:G15)</f>
        <v>9921217.6746429987</v>
      </c>
      <c r="H16" s="9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 t="s">
        <v>9</v>
      </c>
      <c r="B18" s="19">
        <f t="shared" ref="B18:G18" si="5">$C$5</f>
        <v>5.6416666666666664E-3</v>
      </c>
      <c r="C18" s="19">
        <f t="shared" si="5"/>
        <v>5.6416666666666664E-3</v>
      </c>
      <c r="D18" s="19">
        <f t="shared" si="5"/>
        <v>5.6416666666666664E-3</v>
      </c>
      <c r="E18" s="19">
        <f t="shared" si="5"/>
        <v>5.6416666666666664E-3</v>
      </c>
      <c r="F18" s="19">
        <f t="shared" si="5"/>
        <v>5.6416666666666664E-3</v>
      </c>
      <c r="G18" s="19">
        <f t="shared" si="5"/>
        <v>5.6416666666666664E-3</v>
      </c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 t="s">
        <v>11</v>
      </c>
      <c r="B20" s="16">
        <f t="shared" ref="B20:D20" si="6">ROUND(B16*B18,2)</f>
        <v>55977.79</v>
      </c>
      <c r="C20" s="16">
        <f t="shared" si="6"/>
        <v>55972.2</v>
      </c>
      <c r="D20" s="16">
        <f t="shared" si="6"/>
        <v>55972.2</v>
      </c>
      <c r="E20" s="16">
        <f>ROUND(E16*E18,2)</f>
        <v>55972.2</v>
      </c>
      <c r="F20" s="16">
        <f t="shared" ref="F20:G20" si="7">ROUND(F16*F18,2)</f>
        <v>55972.2</v>
      </c>
      <c r="G20" s="16">
        <f t="shared" si="7"/>
        <v>55972.2</v>
      </c>
      <c r="H20" s="9"/>
      <c r="I20" s="3"/>
    </row>
    <row r="21" spans="1:9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9" ht="15" x14ac:dyDescent="0.25">
      <c r="A22" s="3" t="s">
        <v>12</v>
      </c>
      <c r="B22" s="17">
        <f>'MO 5% Int Calc Sep21-Feb22'!G16</f>
        <v>9811794.4246429987</v>
      </c>
      <c r="C22" s="9">
        <f>'MO 5% Int Calc Sep21-Feb22'!E22+'MO 5% Int Calc Sep21-Feb22'!F20+'MO 5% Int Calc Sep21-Feb22'!G20+'MO 5% Int Calc Sep21-Feb22'!G14+'MO 5% Int Calc Mar22-Aug22'!B14+'MO 5% Int Calc Mar22-Aug22'!B20+'MO 5% Int Calc Mar22-Aug22'!C14+'MO 5% Int Calc Mar22-Aug22'!C20</f>
        <v>10697808.304642996</v>
      </c>
      <c r="D22" t="s">
        <v>55</v>
      </c>
      <c r="E22" s="9"/>
      <c r="F22" s="9"/>
      <c r="G22" s="9"/>
      <c r="H22" s="18"/>
      <c r="I22" s="18"/>
    </row>
    <row r="23" spans="1:9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9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18"/>
      <c r="C26" s="18"/>
      <c r="D26" s="18"/>
      <c r="E26" s="18"/>
      <c r="F26" s="18"/>
      <c r="G26" s="18"/>
      <c r="H26" s="3"/>
      <c r="I26" s="3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22AB-3D87-4529-AB5B-53C78C88E641}">
  <sheetPr>
    <tabColor rgb="FF00B0F0"/>
    <pageSetUpPr fitToPage="1"/>
  </sheetPr>
  <dimension ref="A1:H26"/>
  <sheetViews>
    <sheetView tabSelected="1" zoomScaleNormal="100" workbookViewId="0">
      <selection activeCell="F1" sqref="F1"/>
    </sheetView>
  </sheetViews>
  <sheetFormatPr defaultColWidth="9.140625" defaultRowHeight="14.25" x14ac:dyDescent="0.2"/>
  <cols>
    <col min="1" max="1" width="15.7109375" style="2" customWidth="1"/>
    <col min="2" max="6" width="16.85546875" style="2" bestFit="1" customWidth="1"/>
    <col min="7" max="7" width="12.85546875" style="2" bestFit="1" customWidth="1"/>
    <col min="8" max="16384" width="9.140625" style="2"/>
  </cols>
  <sheetData>
    <row r="1" spans="1:8" ht="18" x14ac:dyDescent="0.25">
      <c r="A1" s="1" t="s">
        <v>0</v>
      </c>
      <c r="F1" s="75" t="s">
        <v>202</v>
      </c>
    </row>
    <row r="2" spans="1:8" ht="18" x14ac:dyDescent="0.25">
      <c r="A2" s="1" t="s">
        <v>64</v>
      </c>
    </row>
    <row r="3" spans="1:8" x14ac:dyDescent="0.2">
      <c r="A3" s="3"/>
      <c r="B3" s="3"/>
      <c r="C3" s="3"/>
      <c r="D3" s="3"/>
      <c r="E3" s="3"/>
      <c r="F3" s="3"/>
      <c r="G3" s="3"/>
      <c r="H3" s="3"/>
    </row>
    <row r="4" spans="1:8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</row>
    <row r="5" spans="1:8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</row>
    <row r="6" spans="1:8" x14ac:dyDescent="0.2">
      <c r="A6" s="3"/>
      <c r="B6" s="3"/>
      <c r="C6" s="4"/>
      <c r="D6" s="3"/>
      <c r="E6" s="3"/>
      <c r="F6" s="3"/>
      <c r="G6" s="3"/>
      <c r="H6" s="3"/>
    </row>
    <row r="7" spans="1:8" x14ac:dyDescent="0.2">
      <c r="A7" s="3" t="s">
        <v>4</v>
      </c>
      <c r="B7" s="3"/>
      <c r="C7" s="4"/>
      <c r="D7" s="3"/>
      <c r="E7" s="3"/>
      <c r="F7" s="3"/>
      <c r="G7" s="3"/>
      <c r="H7" s="3"/>
    </row>
    <row r="8" spans="1:8" x14ac:dyDescent="0.2">
      <c r="A8" s="3"/>
      <c r="B8" s="3"/>
      <c r="C8" s="4"/>
      <c r="D8" s="3"/>
      <c r="E8" s="3"/>
      <c r="F8" s="3"/>
      <c r="G8" s="3"/>
      <c r="H8" s="3"/>
    </row>
    <row r="9" spans="1:8" x14ac:dyDescent="0.2">
      <c r="A9" s="5"/>
      <c r="B9" s="3"/>
      <c r="C9" s="3"/>
      <c r="D9" s="3"/>
      <c r="E9" s="3"/>
      <c r="F9" s="3"/>
      <c r="G9" s="3"/>
      <c r="H9" s="3"/>
    </row>
    <row r="10" spans="1:8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F10" si="0">IF(D11=1,C10+1,C10)</f>
        <v>2021</v>
      </c>
      <c r="E10" s="6">
        <f t="shared" si="0"/>
        <v>2021</v>
      </c>
      <c r="F10" s="6">
        <f t="shared" si="0"/>
        <v>2022</v>
      </c>
      <c r="G10" s="3"/>
      <c r="H10" s="3"/>
    </row>
    <row r="11" spans="1:8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F11" si="1">IF(C11=12,1,C11+1)</f>
        <v>11</v>
      </c>
      <c r="E11" s="6">
        <f t="shared" si="1"/>
        <v>12</v>
      </c>
      <c r="F11" s="6">
        <f t="shared" si="1"/>
        <v>1</v>
      </c>
      <c r="G11" s="3"/>
      <c r="H11" s="3"/>
    </row>
    <row r="12" spans="1:8" x14ac:dyDescent="0.2">
      <c r="A12" s="3"/>
      <c r="B12" s="24">
        <v>44834</v>
      </c>
      <c r="C12" s="24">
        <v>44865</v>
      </c>
      <c r="D12" s="24">
        <v>44895</v>
      </c>
      <c r="E12" s="24">
        <v>44895</v>
      </c>
      <c r="F12" s="24">
        <v>44926</v>
      </c>
      <c r="G12" s="3"/>
      <c r="H12" s="3"/>
    </row>
    <row r="13" spans="1:8" x14ac:dyDescent="0.2">
      <c r="A13" s="5"/>
      <c r="B13" s="9"/>
      <c r="C13" s="9"/>
      <c r="D13" s="9"/>
      <c r="E13" s="9"/>
      <c r="F13" s="9"/>
      <c r="G13" s="3"/>
      <c r="H13" s="3"/>
    </row>
    <row r="14" spans="1:8" x14ac:dyDescent="0.2">
      <c r="A14" s="3" t="s">
        <v>7</v>
      </c>
      <c r="B14" s="10"/>
      <c r="C14" s="11"/>
      <c r="D14" s="11"/>
      <c r="E14" s="11"/>
      <c r="F14" s="11">
        <v>0</v>
      </c>
      <c r="G14" s="12"/>
      <c r="H14" s="3"/>
    </row>
    <row r="15" spans="1:8" x14ac:dyDescent="0.2">
      <c r="A15" s="3"/>
      <c r="B15" s="11"/>
      <c r="C15" s="11"/>
      <c r="D15" s="11"/>
      <c r="E15" s="11"/>
      <c r="F15" s="11"/>
      <c r="G15" s="12"/>
      <c r="H15" s="3"/>
    </row>
    <row r="16" spans="1:8" x14ac:dyDescent="0.2">
      <c r="A16" s="3" t="s">
        <v>8</v>
      </c>
      <c r="B16" s="13">
        <f>SUM(B22,B13:B15)</f>
        <v>9921217.6746429987</v>
      </c>
      <c r="C16" s="14">
        <f>SUM(B16,C13:C15)</f>
        <v>9921217.6746429987</v>
      </c>
      <c r="D16" s="14">
        <f t="shared" ref="D16:F16" si="2">SUM(C16,D13:D15)</f>
        <v>9921217.6746429987</v>
      </c>
      <c r="E16" s="14">
        <f t="shared" si="2"/>
        <v>9921217.6746429987</v>
      </c>
      <c r="F16" s="14">
        <f t="shared" si="2"/>
        <v>9921217.6746429987</v>
      </c>
      <c r="G16" s="9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 t="s">
        <v>9</v>
      </c>
      <c r="B18" s="19">
        <f t="shared" ref="B18:F18" si="3">$C$5</f>
        <v>5.6416666666666664E-3</v>
      </c>
      <c r="C18" s="19">
        <f t="shared" si="3"/>
        <v>5.6416666666666664E-3</v>
      </c>
      <c r="D18" s="19">
        <f t="shared" si="3"/>
        <v>5.6416666666666664E-3</v>
      </c>
      <c r="E18" s="19">
        <f t="shared" si="3"/>
        <v>5.6416666666666664E-3</v>
      </c>
      <c r="F18" s="19">
        <f t="shared" si="3"/>
        <v>5.6416666666666664E-3</v>
      </c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 t="s">
        <v>11</v>
      </c>
      <c r="B20" s="16">
        <f t="shared" ref="B20:D20" si="4">ROUND(B16*B18,2)</f>
        <v>55972.2</v>
      </c>
      <c r="C20" s="16">
        <f t="shared" si="4"/>
        <v>55972.2</v>
      </c>
      <c r="D20" s="16">
        <f t="shared" si="4"/>
        <v>55972.2</v>
      </c>
      <c r="E20" s="16">
        <f>ROUND(E16*E18,2)</f>
        <v>55972.2</v>
      </c>
      <c r="F20" s="16">
        <f t="shared" ref="F20" si="5">ROUND(F16*F18,2)</f>
        <v>55972.2</v>
      </c>
      <c r="G20" s="9"/>
      <c r="H20" s="3"/>
    </row>
    <row r="21" spans="1:8" x14ac:dyDescent="0.2">
      <c r="A21" s="3"/>
      <c r="B21" s="9"/>
      <c r="C21" s="9"/>
      <c r="D21" s="9"/>
      <c r="E21" s="9"/>
      <c r="F21" s="9"/>
      <c r="G21" s="3"/>
      <c r="H21" s="3"/>
    </row>
    <row r="22" spans="1:8" ht="15" x14ac:dyDescent="0.25">
      <c r="A22" s="3" t="s">
        <v>12</v>
      </c>
      <c r="B22" s="17">
        <f>'MO 5% Int Calc Mar22-Aug22'!G16</f>
        <v>9921217.6746429987</v>
      </c>
      <c r="C22" s="9"/>
      <c r="D22"/>
      <c r="E22" s="9"/>
      <c r="F22" s="9">
        <f>'MO 5% Int Calc Mar22-Aug22'!C22+'MO 5% Int Calc Mar22-Aug22'!D20+'MO 5% Int Calc Mar22-Aug22'!E20+'MO 5% Int Calc Mar22-Aug22'!F20+'MO 5% Int Calc Mar22-Aug22'!G20+'MO 5% Int Calc Sep22-Dec22'!B20+'MO 5% Int Calc Sep22-Dec22'!C20+'MO 5% Int Calc Sep22-Dec22'!D20+'MO 5% Int Calc Sep22-Dec22'!E20+'MO 5% Int Calc Sep22-Dec22'!F20</f>
        <v>11201558.104642989</v>
      </c>
      <c r="G22" s="3"/>
      <c r="H22" s="3"/>
    </row>
    <row r="23" spans="1:8" x14ac:dyDescent="0.2">
      <c r="A23" s="3" t="s">
        <v>13</v>
      </c>
      <c r="B23" s="9"/>
      <c r="C23" s="9"/>
      <c r="D23" s="9"/>
      <c r="E23" s="9"/>
      <c r="F23" s="9"/>
      <c r="G23" s="3"/>
      <c r="H23" s="3"/>
    </row>
    <row r="24" spans="1:8" x14ac:dyDescent="0.2">
      <c r="A24" s="3"/>
      <c r="B24" s="9"/>
      <c r="C24" s="9"/>
      <c r="D24" s="9"/>
      <c r="E24" s="9"/>
      <c r="F24" s="9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18"/>
      <c r="C26" s="18"/>
      <c r="D26" s="18"/>
      <c r="E26" s="18"/>
      <c r="F26" s="18"/>
      <c r="G26" s="3"/>
      <c r="H26" s="3"/>
    </row>
  </sheetData>
  <pageMargins left="0.7" right="0.7" top="0.75" bottom="0.75" header="0.3" footer="0.3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7FD2-A39F-4FDD-A4D1-108662BBF673}">
  <sheetPr>
    <pageSetUpPr fitToPage="1"/>
  </sheetPr>
  <dimension ref="A1:R9"/>
  <sheetViews>
    <sheetView workbookViewId="0">
      <selection activeCell="N13" sqref="N13"/>
    </sheetView>
  </sheetViews>
  <sheetFormatPr defaultRowHeight="15" x14ac:dyDescent="0.3"/>
  <cols>
    <col min="1" max="1" width="14.140625" style="51" bestFit="1" customWidth="1"/>
    <col min="2" max="2" width="15" style="51" bestFit="1" customWidth="1"/>
    <col min="3" max="4" width="12.140625" style="51" bestFit="1" customWidth="1"/>
    <col min="5" max="5" width="14" style="51" bestFit="1" customWidth="1"/>
    <col min="6" max="6" width="12.140625" style="51" bestFit="1" customWidth="1"/>
    <col min="7" max="10" width="12.85546875" style="51" bestFit="1" customWidth="1"/>
    <col min="11" max="11" width="13.5703125" style="51" bestFit="1" customWidth="1"/>
    <col min="12" max="12" width="15" style="51" bestFit="1" customWidth="1"/>
    <col min="13" max="17" width="12.85546875" style="51" bestFit="1" customWidth="1"/>
    <col min="18" max="18" width="15" style="51" bestFit="1" customWidth="1"/>
    <col min="19" max="256" width="9.140625" style="51"/>
    <col min="257" max="257" width="14.140625" style="51" bestFit="1" customWidth="1"/>
    <col min="258" max="258" width="15" style="51" bestFit="1" customWidth="1"/>
    <col min="259" max="260" width="12.140625" style="51" bestFit="1" customWidth="1"/>
    <col min="261" max="261" width="14" style="51" bestFit="1" customWidth="1"/>
    <col min="262" max="262" width="12.140625" style="51" bestFit="1" customWidth="1"/>
    <col min="263" max="266" width="12.85546875" style="51" bestFit="1" customWidth="1"/>
    <col min="267" max="267" width="13.5703125" style="51" bestFit="1" customWidth="1"/>
    <col min="268" max="268" width="15" style="51" bestFit="1" customWidth="1"/>
    <col min="269" max="273" width="12.85546875" style="51" bestFit="1" customWidth="1"/>
    <col min="274" max="274" width="15" style="51" bestFit="1" customWidth="1"/>
    <col min="275" max="512" width="9.140625" style="51"/>
    <col min="513" max="513" width="14.140625" style="51" bestFit="1" customWidth="1"/>
    <col min="514" max="514" width="15" style="51" bestFit="1" customWidth="1"/>
    <col min="515" max="516" width="12.140625" style="51" bestFit="1" customWidth="1"/>
    <col min="517" max="517" width="14" style="51" bestFit="1" customWidth="1"/>
    <col min="518" max="518" width="12.140625" style="51" bestFit="1" customWidth="1"/>
    <col min="519" max="522" width="12.85546875" style="51" bestFit="1" customWidth="1"/>
    <col min="523" max="523" width="13.5703125" style="51" bestFit="1" customWidth="1"/>
    <col min="524" max="524" width="15" style="51" bestFit="1" customWidth="1"/>
    <col min="525" max="529" width="12.85546875" style="51" bestFit="1" customWidth="1"/>
    <col min="530" max="530" width="15" style="51" bestFit="1" customWidth="1"/>
    <col min="531" max="768" width="9.140625" style="51"/>
    <col min="769" max="769" width="14.140625" style="51" bestFit="1" customWidth="1"/>
    <col min="770" max="770" width="15" style="51" bestFit="1" customWidth="1"/>
    <col min="771" max="772" width="12.140625" style="51" bestFit="1" customWidth="1"/>
    <col min="773" max="773" width="14" style="51" bestFit="1" customWidth="1"/>
    <col min="774" max="774" width="12.140625" style="51" bestFit="1" customWidth="1"/>
    <col min="775" max="778" width="12.85546875" style="51" bestFit="1" customWidth="1"/>
    <col min="779" max="779" width="13.5703125" style="51" bestFit="1" customWidth="1"/>
    <col min="780" max="780" width="15" style="51" bestFit="1" customWidth="1"/>
    <col min="781" max="785" width="12.85546875" style="51" bestFit="1" customWidth="1"/>
    <col min="786" max="786" width="15" style="51" bestFit="1" customWidth="1"/>
    <col min="787" max="1024" width="9.140625" style="51"/>
    <col min="1025" max="1025" width="14.140625" style="51" bestFit="1" customWidth="1"/>
    <col min="1026" max="1026" width="15" style="51" bestFit="1" customWidth="1"/>
    <col min="1027" max="1028" width="12.140625" style="51" bestFit="1" customWidth="1"/>
    <col min="1029" max="1029" width="14" style="51" bestFit="1" customWidth="1"/>
    <col min="1030" max="1030" width="12.140625" style="51" bestFit="1" customWidth="1"/>
    <col min="1031" max="1034" width="12.85546875" style="51" bestFit="1" customWidth="1"/>
    <col min="1035" max="1035" width="13.5703125" style="51" bestFit="1" customWidth="1"/>
    <col min="1036" max="1036" width="15" style="51" bestFit="1" customWidth="1"/>
    <col min="1037" max="1041" width="12.85546875" style="51" bestFit="1" customWidth="1"/>
    <col min="1042" max="1042" width="15" style="51" bestFit="1" customWidth="1"/>
    <col min="1043" max="1280" width="9.140625" style="51"/>
    <col min="1281" max="1281" width="14.140625" style="51" bestFit="1" customWidth="1"/>
    <col min="1282" max="1282" width="15" style="51" bestFit="1" customWidth="1"/>
    <col min="1283" max="1284" width="12.140625" style="51" bestFit="1" customWidth="1"/>
    <col min="1285" max="1285" width="14" style="51" bestFit="1" customWidth="1"/>
    <col min="1286" max="1286" width="12.140625" style="51" bestFit="1" customWidth="1"/>
    <col min="1287" max="1290" width="12.85546875" style="51" bestFit="1" customWidth="1"/>
    <col min="1291" max="1291" width="13.5703125" style="51" bestFit="1" customWidth="1"/>
    <col min="1292" max="1292" width="15" style="51" bestFit="1" customWidth="1"/>
    <col min="1293" max="1297" width="12.85546875" style="51" bestFit="1" customWidth="1"/>
    <col min="1298" max="1298" width="15" style="51" bestFit="1" customWidth="1"/>
    <col min="1299" max="1536" width="9.140625" style="51"/>
    <col min="1537" max="1537" width="14.140625" style="51" bestFit="1" customWidth="1"/>
    <col min="1538" max="1538" width="15" style="51" bestFit="1" customWidth="1"/>
    <col min="1539" max="1540" width="12.140625" style="51" bestFit="1" customWidth="1"/>
    <col min="1541" max="1541" width="14" style="51" bestFit="1" customWidth="1"/>
    <col min="1542" max="1542" width="12.140625" style="51" bestFit="1" customWidth="1"/>
    <col min="1543" max="1546" width="12.85546875" style="51" bestFit="1" customWidth="1"/>
    <col min="1547" max="1547" width="13.5703125" style="51" bestFit="1" customWidth="1"/>
    <col min="1548" max="1548" width="15" style="51" bestFit="1" customWidth="1"/>
    <col min="1549" max="1553" width="12.85546875" style="51" bestFit="1" customWidth="1"/>
    <col min="1554" max="1554" width="15" style="51" bestFit="1" customWidth="1"/>
    <col min="1555" max="1792" width="9.140625" style="51"/>
    <col min="1793" max="1793" width="14.140625" style="51" bestFit="1" customWidth="1"/>
    <col min="1794" max="1794" width="15" style="51" bestFit="1" customWidth="1"/>
    <col min="1795" max="1796" width="12.140625" style="51" bestFit="1" customWidth="1"/>
    <col min="1797" max="1797" width="14" style="51" bestFit="1" customWidth="1"/>
    <col min="1798" max="1798" width="12.140625" style="51" bestFit="1" customWidth="1"/>
    <col min="1799" max="1802" width="12.85546875" style="51" bestFit="1" customWidth="1"/>
    <col min="1803" max="1803" width="13.5703125" style="51" bestFit="1" customWidth="1"/>
    <col min="1804" max="1804" width="15" style="51" bestFit="1" customWidth="1"/>
    <col min="1805" max="1809" width="12.85546875" style="51" bestFit="1" customWidth="1"/>
    <col min="1810" max="1810" width="15" style="51" bestFit="1" customWidth="1"/>
    <col min="1811" max="2048" width="9.140625" style="51"/>
    <col min="2049" max="2049" width="14.140625" style="51" bestFit="1" customWidth="1"/>
    <col min="2050" max="2050" width="15" style="51" bestFit="1" customWidth="1"/>
    <col min="2051" max="2052" width="12.140625" style="51" bestFit="1" customWidth="1"/>
    <col min="2053" max="2053" width="14" style="51" bestFit="1" customWidth="1"/>
    <col min="2054" max="2054" width="12.140625" style="51" bestFit="1" customWidth="1"/>
    <col min="2055" max="2058" width="12.85546875" style="51" bestFit="1" customWidth="1"/>
    <col min="2059" max="2059" width="13.5703125" style="51" bestFit="1" customWidth="1"/>
    <col min="2060" max="2060" width="15" style="51" bestFit="1" customWidth="1"/>
    <col min="2061" max="2065" width="12.85546875" style="51" bestFit="1" customWidth="1"/>
    <col min="2066" max="2066" width="15" style="51" bestFit="1" customWidth="1"/>
    <col min="2067" max="2304" width="9.140625" style="51"/>
    <col min="2305" max="2305" width="14.140625" style="51" bestFit="1" customWidth="1"/>
    <col min="2306" max="2306" width="15" style="51" bestFit="1" customWidth="1"/>
    <col min="2307" max="2308" width="12.140625" style="51" bestFit="1" customWidth="1"/>
    <col min="2309" max="2309" width="14" style="51" bestFit="1" customWidth="1"/>
    <col min="2310" max="2310" width="12.140625" style="51" bestFit="1" customWidth="1"/>
    <col min="2311" max="2314" width="12.85546875" style="51" bestFit="1" customWidth="1"/>
    <col min="2315" max="2315" width="13.5703125" style="51" bestFit="1" customWidth="1"/>
    <col min="2316" max="2316" width="15" style="51" bestFit="1" customWidth="1"/>
    <col min="2317" max="2321" width="12.85546875" style="51" bestFit="1" customWidth="1"/>
    <col min="2322" max="2322" width="15" style="51" bestFit="1" customWidth="1"/>
    <col min="2323" max="2560" width="9.140625" style="51"/>
    <col min="2561" max="2561" width="14.140625" style="51" bestFit="1" customWidth="1"/>
    <col min="2562" max="2562" width="15" style="51" bestFit="1" customWidth="1"/>
    <col min="2563" max="2564" width="12.140625" style="51" bestFit="1" customWidth="1"/>
    <col min="2565" max="2565" width="14" style="51" bestFit="1" customWidth="1"/>
    <col min="2566" max="2566" width="12.140625" style="51" bestFit="1" customWidth="1"/>
    <col min="2567" max="2570" width="12.85546875" style="51" bestFit="1" customWidth="1"/>
    <col min="2571" max="2571" width="13.5703125" style="51" bestFit="1" customWidth="1"/>
    <col min="2572" max="2572" width="15" style="51" bestFit="1" customWidth="1"/>
    <col min="2573" max="2577" width="12.85546875" style="51" bestFit="1" customWidth="1"/>
    <col min="2578" max="2578" width="15" style="51" bestFit="1" customWidth="1"/>
    <col min="2579" max="2816" width="9.140625" style="51"/>
    <col min="2817" max="2817" width="14.140625" style="51" bestFit="1" customWidth="1"/>
    <col min="2818" max="2818" width="15" style="51" bestFit="1" customWidth="1"/>
    <col min="2819" max="2820" width="12.140625" style="51" bestFit="1" customWidth="1"/>
    <col min="2821" max="2821" width="14" style="51" bestFit="1" customWidth="1"/>
    <col min="2822" max="2822" width="12.140625" style="51" bestFit="1" customWidth="1"/>
    <col min="2823" max="2826" width="12.85546875" style="51" bestFit="1" customWidth="1"/>
    <col min="2827" max="2827" width="13.5703125" style="51" bestFit="1" customWidth="1"/>
    <col min="2828" max="2828" width="15" style="51" bestFit="1" customWidth="1"/>
    <col min="2829" max="2833" width="12.85546875" style="51" bestFit="1" customWidth="1"/>
    <col min="2834" max="2834" width="15" style="51" bestFit="1" customWidth="1"/>
    <col min="2835" max="3072" width="9.140625" style="51"/>
    <col min="3073" max="3073" width="14.140625" style="51" bestFit="1" customWidth="1"/>
    <col min="3074" max="3074" width="15" style="51" bestFit="1" customWidth="1"/>
    <col min="3075" max="3076" width="12.140625" style="51" bestFit="1" customWidth="1"/>
    <col min="3077" max="3077" width="14" style="51" bestFit="1" customWidth="1"/>
    <col min="3078" max="3078" width="12.140625" style="51" bestFit="1" customWidth="1"/>
    <col min="3079" max="3082" width="12.85546875" style="51" bestFit="1" customWidth="1"/>
    <col min="3083" max="3083" width="13.5703125" style="51" bestFit="1" customWidth="1"/>
    <col min="3084" max="3084" width="15" style="51" bestFit="1" customWidth="1"/>
    <col min="3085" max="3089" width="12.85546875" style="51" bestFit="1" customWidth="1"/>
    <col min="3090" max="3090" width="15" style="51" bestFit="1" customWidth="1"/>
    <col min="3091" max="3328" width="9.140625" style="51"/>
    <col min="3329" max="3329" width="14.140625" style="51" bestFit="1" customWidth="1"/>
    <col min="3330" max="3330" width="15" style="51" bestFit="1" customWidth="1"/>
    <col min="3331" max="3332" width="12.140625" style="51" bestFit="1" customWidth="1"/>
    <col min="3333" max="3333" width="14" style="51" bestFit="1" customWidth="1"/>
    <col min="3334" max="3334" width="12.140625" style="51" bestFit="1" customWidth="1"/>
    <col min="3335" max="3338" width="12.85546875" style="51" bestFit="1" customWidth="1"/>
    <col min="3339" max="3339" width="13.5703125" style="51" bestFit="1" customWidth="1"/>
    <col min="3340" max="3340" width="15" style="51" bestFit="1" customWidth="1"/>
    <col min="3341" max="3345" width="12.85546875" style="51" bestFit="1" customWidth="1"/>
    <col min="3346" max="3346" width="15" style="51" bestFit="1" customWidth="1"/>
    <col min="3347" max="3584" width="9.140625" style="51"/>
    <col min="3585" max="3585" width="14.140625" style="51" bestFit="1" customWidth="1"/>
    <col min="3586" max="3586" width="15" style="51" bestFit="1" customWidth="1"/>
    <col min="3587" max="3588" width="12.140625" style="51" bestFit="1" customWidth="1"/>
    <col min="3589" max="3589" width="14" style="51" bestFit="1" customWidth="1"/>
    <col min="3590" max="3590" width="12.140625" style="51" bestFit="1" customWidth="1"/>
    <col min="3591" max="3594" width="12.85546875" style="51" bestFit="1" customWidth="1"/>
    <col min="3595" max="3595" width="13.5703125" style="51" bestFit="1" customWidth="1"/>
    <col min="3596" max="3596" width="15" style="51" bestFit="1" customWidth="1"/>
    <col min="3597" max="3601" width="12.85546875" style="51" bestFit="1" customWidth="1"/>
    <col min="3602" max="3602" width="15" style="51" bestFit="1" customWidth="1"/>
    <col min="3603" max="3840" width="9.140625" style="51"/>
    <col min="3841" max="3841" width="14.140625" style="51" bestFit="1" customWidth="1"/>
    <col min="3842" max="3842" width="15" style="51" bestFit="1" customWidth="1"/>
    <col min="3843" max="3844" width="12.140625" style="51" bestFit="1" customWidth="1"/>
    <col min="3845" max="3845" width="14" style="51" bestFit="1" customWidth="1"/>
    <col min="3846" max="3846" width="12.140625" style="51" bestFit="1" customWidth="1"/>
    <col min="3847" max="3850" width="12.85546875" style="51" bestFit="1" customWidth="1"/>
    <col min="3851" max="3851" width="13.5703125" style="51" bestFit="1" customWidth="1"/>
    <col min="3852" max="3852" width="15" style="51" bestFit="1" customWidth="1"/>
    <col min="3853" max="3857" width="12.85546875" style="51" bestFit="1" customWidth="1"/>
    <col min="3858" max="3858" width="15" style="51" bestFit="1" customWidth="1"/>
    <col min="3859" max="4096" width="9.140625" style="51"/>
    <col min="4097" max="4097" width="14.140625" style="51" bestFit="1" customWidth="1"/>
    <col min="4098" max="4098" width="15" style="51" bestFit="1" customWidth="1"/>
    <col min="4099" max="4100" width="12.140625" style="51" bestFit="1" customWidth="1"/>
    <col min="4101" max="4101" width="14" style="51" bestFit="1" customWidth="1"/>
    <col min="4102" max="4102" width="12.140625" style="51" bestFit="1" customWidth="1"/>
    <col min="4103" max="4106" width="12.85546875" style="51" bestFit="1" customWidth="1"/>
    <col min="4107" max="4107" width="13.5703125" style="51" bestFit="1" customWidth="1"/>
    <col min="4108" max="4108" width="15" style="51" bestFit="1" customWidth="1"/>
    <col min="4109" max="4113" width="12.85546875" style="51" bestFit="1" customWidth="1"/>
    <col min="4114" max="4114" width="15" style="51" bestFit="1" customWidth="1"/>
    <col min="4115" max="4352" width="9.140625" style="51"/>
    <col min="4353" max="4353" width="14.140625" style="51" bestFit="1" customWidth="1"/>
    <col min="4354" max="4354" width="15" style="51" bestFit="1" customWidth="1"/>
    <col min="4355" max="4356" width="12.140625" style="51" bestFit="1" customWidth="1"/>
    <col min="4357" max="4357" width="14" style="51" bestFit="1" customWidth="1"/>
    <col min="4358" max="4358" width="12.140625" style="51" bestFit="1" customWidth="1"/>
    <col min="4359" max="4362" width="12.85546875" style="51" bestFit="1" customWidth="1"/>
    <col min="4363" max="4363" width="13.5703125" style="51" bestFit="1" customWidth="1"/>
    <col min="4364" max="4364" width="15" style="51" bestFit="1" customWidth="1"/>
    <col min="4365" max="4369" width="12.85546875" style="51" bestFit="1" customWidth="1"/>
    <col min="4370" max="4370" width="15" style="51" bestFit="1" customWidth="1"/>
    <col min="4371" max="4608" width="9.140625" style="51"/>
    <col min="4609" max="4609" width="14.140625" style="51" bestFit="1" customWidth="1"/>
    <col min="4610" max="4610" width="15" style="51" bestFit="1" customWidth="1"/>
    <col min="4611" max="4612" width="12.140625" style="51" bestFit="1" customWidth="1"/>
    <col min="4613" max="4613" width="14" style="51" bestFit="1" customWidth="1"/>
    <col min="4614" max="4614" width="12.140625" style="51" bestFit="1" customWidth="1"/>
    <col min="4615" max="4618" width="12.85546875" style="51" bestFit="1" customWidth="1"/>
    <col min="4619" max="4619" width="13.5703125" style="51" bestFit="1" customWidth="1"/>
    <col min="4620" max="4620" width="15" style="51" bestFit="1" customWidth="1"/>
    <col min="4621" max="4625" width="12.85546875" style="51" bestFit="1" customWidth="1"/>
    <col min="4626" max="4626" width="15" style="51" bestFit="1" customWidth="1"/>
    <col min="4627" max="4864" width="9.140625" style="51"/>
    <col min="4865" max="4865" width="14.140625" style="51" bestFit="1" customWidth="1"/>
    <col min="4866" max="4866" width="15" style="51" bestFit="1" customWidth="1"/>
    <col min="4867" max="4868" width="12.140625" style="51" bestFit="1" customWidth="1"/>
    <col min="4869" max="4869" width="14" style="51" bestFit="1" customWidth="1"/>
    <col min="4870" max="4870" width="12.140625" style="51" bestFit="1" customWidth="1"/>
    <col min="4871" max="4874" width="12.85546875" style="51" bestFit="1" customWidth="1"/>
    <col min="4875" max="4875" width="13.5703125" style="51" bestFit="1" customWidth="1"/>
    <col min="4876" max="4876" width="15" style="51" bestFit="1" customWidth="1"/>
    <col min="4877" max="4881" width="12.85546875" style="51" bestFit="1" customWidth="1"/>
    <col min="4882" max="4882" width="15" style="51" bestFit="1" customWidth="1"/>
    <col min="4883" max="5120" width="9.140625" style="51"/>
    <col min="5121" max="5121" width="14.140625" style="51" bestFit="1" customWidth="1"/>
    <col min="5122" max="5122" width="15" style="51" bestFit="1" customWidth="1"/>
    <col min="5123" max="5124" width="12.140625" style="51" bestFit="1" customWidth="1"/>
    <col min="5125" max="5125" width="14" style="51" bestFit="1" customWidth="1"/>
    <col min="5126" max="5126" width="12.140625" style="51" bestFit="1" customWidth="1"/>
    <col min="5127" max="5130" width="12.85546875" style="51" bestFit="1" customWidth="1"/>
    <col min="5131" max="5131" width="13.5703125" style="51" bestFit="1" customWidth="1"/>
    <col min="5132" max="5132" width="15" style="51" bestFit="1" customWidth="1"/>
    <col min="5133" max="5137" width="12.85546875" style="51" bestFit="1" customWidth="1"/>
    <col min="5138" max="5138" width="15" style="51" bestFit="1" customWidth="1"/>
    <col min="5139" max="5376" width="9.140625" style="51"/>
    <col min="5377" max="5377" width="14.140625" style="51" bestFit="1" customWidth="1"/>
    <col min="5378" max="5378" width="15" style="51" bestFit="1" customWidth="1"/>
    <col min="5379" max="5380" width="12.140625" style="51" bestFit="1" customWidth="1"/>
    <col min="5381" max="5381" width="14" style="51" bestFit="1" customWidth="1"/>
    <col min="5382" max="5382" width="12.140625" style="51" bestFit="1" customWidth="1"/>
    <col min="5383" max="5386" width="12.85546875" style="51" bestFit="1" customWidth="1"/>
    <col min="5387" max="5387" width="13.5703125" style="51" bestFit="1" customWidth="1"/>
    <col min="5388" max="5388" width="15" style="51" bestFit="1" customWidth="1"/>
    <col min="5389" max="5393" width="12.85546875" style="51" bestFit="1" customWidth="1"/>
    <col min="5394" max="5394" width="15" style="51" bestFit="1" customWidth="1"/>
    <col min="5395" max="5632" width="9.140625" style="51"/>
    <col min="5633" max="5633" width="14.140625" style="51" bestFit="1" customWidth="1"/>
    <col min="5634" max="5634" width="15" style="51" bestFit="1" customWidth="1"/>
    <col min="5635" max="5636" width="12.140625" style="51" bestFit="1" customWidth="1"/>
    <col min="5637" max="5637" width="14" style="51" bestFit="1" customWidth="1"/>
    <col min="5638" max="5638" width="12.140625" style="51" bestFit="1" customWidth="1"/>
    <col min="5639" max="5642" width="12.85546875" style="51" bestFit="1" customWidth="1"/>
    <col min="5643" max="5643" width="13.5703125" style="51" bestFit="1" customWidth="1"/>
    <col min="5644" max="5644" width="15" style="51" bestFit="1" customWidth="1"/>
    <col min="5645" max="5649" width="12.85546875" style="51" bestFit="1" customWidth="1"/>
    <col min="5650" max="5650" width="15" style="51" bestFit="1" customWidth="1"/>
    <col min="5651" max="5888" width="9.140625" style="51"/>
    <col min="5889" max="5889" width="14.140625" style="51" bestFit="1" customWidth="1"/>
    <col min="5890" max="5890" width="15" style="51" bestFit="1" customWidth="1"/>
    <col min="5891" max="5892" width="12.140625" style="51" bestFit="1" customWidth="1"/>
    <col min="5893" max="5893" width="14" style="51" bestFit="1" customWidth="1"/>
    <col min="5894" max="5894" width="12.140625" style="51" bestFit="1" customWidth="1"/>
    <col min="5895" max="5898" width="12.85546875" style="51" bestFit="1" customWidth="1"/>
    <col min="5899" max="5899" width="13.5703125" style="51" bestFit="1" customWidth="1"/>
    <col min="5900" max="5900" width="15" style="51" bestFit="1" customWidth="1"/>
    <col min="5901" max="5905" width="12.85546875" style="51" bestFit="1" customWidth="1"/>
    <col min="5906" max="5906" width="15" style="51" bestFit="1" customWidth="1"/>
    <col min="5907" max="6144" width="9.140625" style="51"/>
    <col min="6145" max="6145" width="14.140625" style="51" bestFit="1" customWidth="1"/>
    <col min="6146" max="6146" width="15" style="51" bestFit="1" customWidth="1"/>
    <col min="6147" max="6148" width="12.140625" style="51" bestFit="1" customWidth="1"/>
    <col min="6149" max="6149" width="14" style="51" bestFit="1" customWidth="1"/>
    <col min="6150" max="6150" width="12.140625" style="51" bestFit="1" customWidth="1"/>
    <col min="6151" max="6154" width="12.85546875" style="51" bestFit="1" customWidth="1"/>
    <col min="6155" max="6155" width="13.5703125" style="51" bestFit="1" customWidth="1"/>
    <col min="6156" max="6156" width="15" style="51" bestFit="1" customWidth="1"/>
    <col min="6157" max="6161" width="12.85546875" style="51" bestFit="1" customWidth="1"/>
    <col min="6162" max="6162" width="15" style="51" bestFit="1" customWidth="1"/>
    <col min="6163" max="6400" width="9.140625" style="51"/>
    <col min="6401" max="6401" width="14.140625" style="51" bestFit="1" customWidth="1"/>
    <col min="6402" max="6402" width="15" style="51" bestFit="1" customWidth="1"/>
    <col min="6403" max="6404" width="12.140625" style="51" bestFit="1" customWidth="1"/>
    <col min="6405" max="6405" width="14" style="51" bestFit="1" customWidth="1"/>
    <col min="6406" max="6406" width="12.140625" style="51" bestFit="1" customWidth="1"/>
    <col min="6407" max="6410" width="12.85546875" style="51" bestFit="1" customWidth="1"/>
    <col min="6411" max="6411" width="13.5703125" style="51" bestFit="1" customWidth="1"/>
    <col min="6412" max="6412" width="15" style="51" bestFit="1" customWidth="1"/>
    <col min="6413" max="6417" width="12.85546875" style="51" bestFit="1" customWidth="1"/>
    <col min="6418" max="6418" width="15" style="51" bestFit="1" customWidth="1"/>
    <col min="6419" max="6656" width="9.140625" style="51"/>
    <col min="6657" max="6657" width="14.140625" style="51" bestFit="1" customWidth="1"/>
    <col min="6658" max="6658" width="15" style="51" bestFit="1" customWidth="1"/>
    <col min="6659" max="6660" width="12.140625" style="51" bestFit="1" customWidth="1"/>
    <col min="6661" max="6661" width="14" style="51" bestFit="1" customWidth="1"/>
    <col min="6662" max="6662" width="12.140625" style="51" bestFit="1" customWidth="1"/>
    <col min="6663" max="6666" width="12.85546875" style="51" bestFit="1" customWidth="1"/>
    <col min="6667" max="6667" width="13.5703125" style="51" bestFit="1" customWidth="1"/>
    <col min="6668" max="6668" width="15" style="51" bestFit="1" customWidth="1"/>
    <col min="6669" max="6673" width="12.85546875" style="51" bestFit="1" customWidth="1"/>
    <col min="6674" max="6674" width="15" style="51" bestFit="1" customWidth="1"/>
    <col min="6675" max="6912" width="9.140625" style="51"/>
    <col min="6913" max="6913" width="14.140625" style="51" bestFit="1" customWidth="1"/>
    <col min="6914" max="6914" width="15" style="51" bestFit="1" customWidth="1"/>
    <col min="6915" max="6916" width="12.140625" style="51" bestFit="1" customWidth="1"/>
    <col min="6917" max="6917" width="14" style="51" bestFit="1" customWidth="1"/>
    <col min="6918" max="6918" width="12.140625" style="51" bestFit="1" customWidth="1"/>
    <col min="6919" max="6922" width="12.85546875" style="51" bestFit="1" customWidth="1"/>
    <col min="6923" max="6923" width="13.5703125" style="51" bestFit="1" customWidth="1"/>
    <col min="6924" max="6924" width="15" style="51" bestFit="1" customWidth="1"/>
    <col min="6925" max="6929" width="12.85546875" style="51" bestFit="1" customWidth="1"/>
    <col min="6930" max="6930" width="15" style="51" bestFit="1" customWidth="1"/>
    <col min="6931" max="7168" width="9.140625" style="51"/>
    <col min="7169" max="7169" width="14.140625" style="51" bestFit="1" customWidth="1"/>
    <col min="7170" max="7170" width="15" style="51" bestFit="1" customWidth="1"/>
    <col min="7171" max="7172" width="12.140625" style="51" bestFit="1" customWidth="1"/>
    <col min="7173" max="7173" width="14" style="51" bestFit="1" customWidth="1"/>
    <col min="7174" max="7174" width="12.140625" style="51" bestFit="1" customWidth="1"/>
    <col min="7175" max="7178" width="12.85546875" style="51" bestFit="1" customWidth="1"/>
    <col min="7179" max="7179" width="13.5703125" style="51" bestFit="1" customWidth="1"/>
    <col min="7180" max="7180" width="15" style="51" bestFit="1" customWidth="1"/>
    <col min="7181" max="7185" width="12.85546875" style="51" bestFit="1" customWidth="1"/>
    <col min="7186" max="7186" width="15" style="51" bestFit="1" customWidth="1"/>
    <col min="7187" max="7424" width="9.140625" style="51"/>
    <col min="7425" max="7425" width="14.140625" style="51" bestFit="1" customWidth="1"/>
    <col min="7426" max="7426" width="15" style="51" bestFit="1" customWidth="1"/>
    <col min="7427" max="7428" width="12.140625" style="51" bestFit="1" customWidth="1"/>
    <col min="7429" max="7429" width="14" style="51" bestFit="1" customWidth="1"/>
    <col min="7430" max="7430" width="12.140625" style="51" bestFit="1" customWidth="1"/>
    <col min="7431" max="7434" width="12.85546875" style="51" bestFit="1" customWidth="1"/>
    <col min="7435" max="7435" width="13.5703125" style="51" bestFit="1" customWidth="1"/>
    <col min="7436" max="7436" width="15" style="51" bestFit="1" customWidth="1"/>
    <col min="7437" max="7441" width="12.85546875" style="51" bestFit="1" customWidth="1"/>
    <col min="7442" max="7442" width="15" style="51" bestFit="1" customWidth="1"/>
    <col min="7443" max="7680" width="9.140625" style="51"/>
    <col min="7681" max="7681" width="14.140625" style="51" bestFit="1" customWidth="1"/>
    <col min="7682" max="7682" width="15" style="51" bestFit="1" customWidth="1"/>
    <col min="7683" max="7684" width="12.140625" style="51" bestFit="1" customWidth="1"/>
    <col min="7685" max="7685" width="14" style="51" bestFit="1" customWidth="1"/>
    <col min="7686" max="7686" width="12.140625" style="51" bestFit="1" customWidth="1"/>
    <col min="7687" max="7690" width="12.85546875" style="51" bestFit="1" customWidth="1"/>
    <col min="7691" max="7691" width="13.5703125" style="51" bestFit="1" customWidth="1"/>
    <col min="7692" max="7692" width="15" style="51" bestFit="1" customWidth="1"/>
    <col min="7693" max="7697" width="12.85546875" style="51" bestFit="1" customWidth="1"/>
    <col min="7698" max="7698" width="15" style="51" bestFit="1" customWidth="1"/>
    <col min="7699" max="7936" width="9.140625" style="51"/>
    <col min="7937" max="7937" width="14.140625" style="51" bestFit="1" customWidth="1"/>
    <col min="7938" max="7938" width="15" style="51" bestFit="1" customWidth="1"/>
    <col min="7939" max="7940" width="12.140625" style="51" bestFit="1" customWidth="1"/>
    <col min="7941" max="7941" width="14" style="51" bestFit="1" customWidth="1"/>
    <col min="7942" max="7942" width="12.140625" style="51" bestFit="1" customWidth="1"/>
    <col min="7943" max="7946" width="12.85546875" style="51" bestFit="1" customWidth="1"/>
    <col min="7947" max="7947" width="13.5703125" style="51" bestFit="1" customWidth="1"/>
    <col min="7948" max="7948" width="15" style="51" bestFit="1" customWidth="1"/>
    <col min="7949" max="7953" width="12.85546875" style="51" bestFit="1" customWidth="1"/>
    <col min="7954" max="7954" width="15" style="51" bestFit="1" customWidth="1"/>
    <col min="7955" max="8192" width="9.140625" style="51"/>
    <col min="8193" max="8193" width="14.140625" style="51" bestFit="1" customWidth="1"/>
    <col min="8194" max="8194" width="15" style="51" bestFit="1" customWidth="1"/>
    <col min="8195" max="8196" width="12.140625" style="51" bestFit="1" customWidth="1"/>
    <col min="8197" max="8197" width="14" style="51" bestFit="1" customWidth="1"/>
    <col min="8198" max="8198" width="12.140625" style="51" bestFit="1" customWidth="1"/>
    <col min="8199" max="8202" width="12.85546875" style="51" bestFit="1" customWidth="1"/>
    <col min="8203" max="8203" width="13.5703125" style="51" bestFit="1" customWidth="1"/>
    <col min="8204" max="8204" width="15" style="51" bestFit="1" customWidth="1"/>
    <col min="8205" max="8209" width="12.85546875" style="51" bestFit="1" customWidth="1"/>
    <col min="8210" max="8210" width="15" style="51" bestFit="1" customWidth="1"/>
    <col min="8211" max="8448" width="9.140625" style="51"/>
    <col min="8449" max="8449" width="14.140625" style="51" bestFit="1" customWidth="1"/>
    <col min="8450" max="8450" width="15" style="51" bestFit="1" customWidth="1"/>
    <col min="8451" max="8452" width="12.140625" style="51" bestFit="1" customWidth="1"/>
    <col min="8453" max="8453" width="14" style="51" bestFit="1" customWidth="1"/>
    <col min="8454" max="8454" width="12.140625" style="51" bestFit="1" customWidth="1"/>
    <col min="8455" max="8458" width="12.85546875" style="51" bestFit="1" customWidth="1"/>
    <col min="8459" max="8459" width="13.5703125" style="51" bestFit="1" customWidth="1"/>
    <col min="8460" max="8460" width="15" style="51" bestFit="1" customWidth="1"/>
    <col min="8461" max="8465" width="12.85546875" style="51" bestFit="1" customWidth="1"/>
    <col min="8466" max="8466" width="15" style="51" bestFit="1" customWidth="1"/>
    <col min="8467" max="8704" width="9.140625" style="51"/>
    <col min="8705" max="8705" width="14.140625" style="51" bestFit="1" customWidth="1"/>
    <col min="8706" max="8706" width="15" style="51" bestFit="1" customWidth="1"/>
    <col min="8707" max="8708" width="12.140625" style="51" bestFit="1" customWidth="1"/>
    <col min="8709" max="8709" width="14" style="51" bestFit="1" customWidth="1"/>
    <col min="8710" max="8710" width="12.140625" style="51" bestFit="1" customWidth="1"/>
    <col min="8711" max="8714" width="12.85546875" style="51" bestFit="1" customWidth="1"/>
    <col min="8715" max="8715" width="13.5703125" style="51" bestFit="1" customWidth="1"/>
    <col min="8716" max="8716" width="15" style="51" bestFit="1" customWidth="1"/>
    <col min="8717" max="8721" width="12.85546875" style="51" bestFit="1" customWidth="1"/>
    <col min="8722" max="8722" width="15" style="51" bestFit="1" customWidth="1"/>
    <col min="8723" max="8960" width="9.140625" style="51"/>
    <col min="8961" max="8961" width="14.140625" style="51" bestFit="1" customWidth="1"/>
    <col min="8962" max="8962" width="15" style="51" bestFit="1" customWidth="1"/>
    <col min="8963" max="8964" width="12.140625" style="51" bestFit="1" customWidth="1"/>
    <col min="8965" max="8965" width="14" style="51" bestFit="1" customWidth="1"/>
    <col min="8966" max="8966" width="12.140625" style="51" bestFit="1" customWidth="1"/>
    <col min="8967" max="8970" width="12.85546875" style="51" bestFit="1" customWidth="1"/>
    <col min="8971" max="8971" width="13.5703125" style="51" bestFit="1" customWidth="1"/>
    <col min="8972" max="8972" width="15" style="51" bestFit="1" customWidth="1"/>
    <col min="8973" max="8977" width="12.85546875" style="51" bestFit="1" customWidth="1"/>
    <col min="8978" max="8978" width="15" style="51" bestFit="1" customWidth="1"/>
    <col min="8979" max="9216" width="9.140625" style="51"/>
    <col min="9217" max="9217" width="14.140625" style="51" bestFit="1" customWidth="1"/>
    <col min="9218" max="9218" width="15" style="51" bestFit="1" customWidth="1"/>
    <col min="9219" max="9220" width="12.140625" style="51" bestFit="1" customWidth="1"/>
    <col min="9221" max="9221" width="14" style="51" bestFit="1" customWidth="1"/>
    <col min="9222" max="9222" width="12.140625" style="51" bestFit="1" customWidth="1"/>
    <col min="9223" max="9226" width="12.85546875" style="51" bestFit="1" customWidth="1"/>
    <col min="9227" max="9227" width="13.5703125" style="51" bestFit="1" customWidth="1"/>
    <col min="9228" max="9228" width="15" style="51" bestFit="1" customWidth="1"/>
    <col min="9229" max="9233" width="12.85546875" style="51" bestFit="1" customWidth="1"/>
    <col min="9234" max="9234" width="15" style="51" bestFit="1" customWidth="1"/>
    <col min="9235" max="9472" width="9.140625" style="51"/>
    <col min="9473" max="9473" width="14.140625" style="51" bestFit="1" customWidth="1"/>
    <col min="9474" max="9474" width="15" style="51" bestFit="1" customWidth="1"/>
    <col min="9475" max="9476" width="12.140625" style="51" bestFit="1" customWidth="1"/>
    <col min="9477" max="9477" width="14" style="51" bestFit="1" customWidth="1"/>
    <col min="9478" max="9478" width="12.140625" style="51" bestFit="1" customWidth="1"/>
    <col min="9479" max="9482" width="12.85546875" style="51" bestFit="1" customWidth="1"/>
    <col min="9483" max="9483" width="13.5703125" style="51" bestFit="1" customWidth="1"/>
    <col min="9484" max="9484" width="15" style="51" bestFit="1" customWidth="1"/>
    <col min="9485" max="9489" width="12.85546875" style="51" bestFit="1" customWidth="1"/>
    <col min="9490" max="9490" width="15" style="51" bestFit="1" customWidth="1"/>
    <col min="9491" max="9728" width="9.140625" style="51"/>
    <col min="9729" max="9729" width="14.140625" style="51" bestFit="1" customWidth="1"/>
    <col min="9730" max="9730" width="15" style="51" bestFit="1" customWidth="1"/>
    <col min="9731" max="9732" width="12.140625" style="51" bestFit="1" customWidth="1"/>
    <col min="9733" max="9733" width="14" style="51" bestFit="1" customWidth="1"/>
    <col min="9734" max="9734" width="12.140625" style="51" bestFit="1" customWidth="1"/>
    <col min="9735" max="9738" width="12.85546875" style="51" bestFit="1" customWidth="1"/>
    <col min="9739" max="9739" width="13.5703125" style="51" bestFit="1" customWidth="1"/>
    <col min="9740" max="9740" width="15" style="51" bestFit="1" customWidth="1"/>
    <col min="9741" max="9745" width="12.85546875" style="51" bestFit="1" customWidth="1"/>
    <col min="9746" max="9746" width="15" style="51" bestFit="1" customWidth="1"/>
    <col min="9747" max="9984" width="9.140625" style="51"/>
    <col min="9985" max="9985" width="14.140625" style="51" bestFit="1" customWidth="1"/>
    <col min="9986" max="9986" width="15" style="51" bestFit="1" customWidth="1"/>
    <col min="9987" max="9988" width="12.140625" style="51" bestFit="1" customWidth="1"/>
    <col min="9989" max="9989" width="14" style="51" bestFit="1" customWidth="1"/>
    <col min="9990" max="9990" width="12.140625" style="51" bestFit="1" customWidth="1"/>
    <col min="9991" max="9994" width="12.85546875" style="51" bestFit="1" customWidth="1"/>
    <col min="9995" max="9995" width="13.5703125" style="51" bestFit="1" customWidth="1"/>
    <col min="9996" max="9996" width="15" style="51" bestFit="1" customWidth="1"/>
    <col min="9997" max="10001" width="12.85546875" style="51" bestFit="1" customWidth="1"/>
    <col min="10002" max="10002" width="15" style="51" bestFit="1" customWidth="1"/>
    <col min="10003" max="10240" width="9.140625" style="51"/>
    <col min="10241" max="10241" width="14.140625" style="51" bestFit="1" customWidth="1"/>
    <col min="10242" max="10242" width="15" style="51" bestFit="1" customWidth="1"/>
    <col min="10243" max="10244" width="12.140625" style="51" bestFit="1" customWidth="1"/>
    <col min="10245" max="10245" width="14" style="51" bestFit="1" customWidth="1"/>
    <col min="10246" max="10246" width="12.140625" style="51" bestFit="1" customWidth="1"/>
    <col min="10247" max="10250" width="12.85546875" style="51" bestFit="1" customWidth="1"/>
    <col min="10251" max="10251" width="13.5703125" style="51" bestFit="1" customWidth="1"/>
    <col min="10252" max="10252" width="15" style="51" bestFit="1" customWidth="1"/>
    <col min="10253" max="10257" width="12.85546875" style="51" bestFit="1" customWidth="1"/>
    <col min="10258" max="10258" width="15" style="51" bestFit="1" customWidth="1"/>
    <col min="10259" max="10496" width="9.140625" style="51"/>
    <col min="10497" max="10497" width="14.140625" style="51" bestFit="1" customWidth="1"/>
    <col min="10498" max="10498" width="15" style="51" bestFit="1" customWidth="1"/>
    <col min="10499" max="10500" width="12.140625" style="51" bestFit="1" customWidth="1"/>
    <col min="10501" max="10501" width="14" style="51" bestFit="1" customWidth="1"/>
    <col min="10502" max="10502" width="12.140625" style="51" bestFit="1" customWidth="1"/>
    <col min="10503" max="10506" width="12.85546875" style="51" bestFit="1" customWidth="1"/>
    <col min="10507" max="10507" width="13.5703125" style="51" bestFit="1" customWidth="1"/>
    <col min="10508" max="10508" width="15" style="51" bestFit="1" customWidth="1"/>
    <col min="10509" max="10513" width="12.85546875" style="51" bestFit="1" customWidth="1"/>
    <col min="10514" max="10514" width="15" style="51" bestFit="1" customWidth="1"/>
    <col min="10515" max="10752" width="9.140625" style="51"/>
    <col min="10753" max="10753" width="14.140625" style="51" bestFit="1" customWidth="1"/>
    <col min="10754" max="10754" width="15" style="51" bestFit="1" customWidth="1"/>
    <col min="10755" max="10756" width="12.140625" style="51" bestFit="1" customWidth="1"/>
    <col min="10757" max="10757" width="14" style="51" bestFit="1" customWidth="1"/>
    <col min="10758" max="10758" width="12.140625" style="51" bestFit="1" customWidth="1"/>
    <col min="10759" max="10762" width="12.85546875" style="51" bestFit="1" customWidth="1"/>
    <col min="10763" max="10763" width="13.5703125" style="51" bestFit="1" customWidth="1"/>
    <col min="10764" max="10764" width="15" style="51" bestFit="1" customWidth="1"/>
    <col min="10765" max="10769" width="12.85546875" style="51" bestFit="1" customWidth="1"/>
    <col min="10770" max="10770" width="15" style="51" bestFit="1" customWidth="1"/>
    <col min="10771" max="11008" width="9.140625" style="51"/>
    <col min="11009" max="11009" width="14.140625" style="51" bestFit="1" customWidth="1"/>
    <col min="11010" max="11010" width="15" style="51" bestFit="1" customWidth="1"/>
    <col min="11011" max="11012" width="12.140625" style="51" bestFit="1" customWidth="1"/>
    <col min="11013" max="11013" width="14" style="51" bestFit="1" customWidth="1"/>
    <col min="11014" max="11014" width="12.140625" style="51" bestFit="1" customWidth="1"/>
    <col min="11015" max="11018" width="12.85546875" style="51" bestFit="1" customWidth="1"/>
    <col min="11019" max="11019" width="13.5703125" style="51" bestFit="1" customWidth="1"/>
    <col min="11020" max="11020" width="15" style="51" bestFit="1" customWidth="1"/>
    <col min="11021" max="11025" width="12.85546875" style="51" bestFit="1" customWidth="1"/>
    <col min="11026" max="11026" width="15" style="51" bestFit="1" customWidth="1"/>
    <col min="11027" max="11264" width="9.140625" style="51"/>
    <col min="11265" max="11265" width="14.140625" style="51" bestFit="1" customWidth="1"/>
    <col min="11266" max="11266" width="15" style="51" bestFit="1" customWidth="1"/>
    <col min="11267" max="11268" width="12.140625" style="51" bestFit="1" customWidth="1"/>
    <col min="11269" max="11269" width="14" style="51" bestFit="1" customWidth="1"/>
    <col min="11270" max="11270" width="12.140625" style="51" bestFit="1" customWidth="1"/>
    <col min="11271" max="11274" width="12.85546875" style="51" bestFit="1" customWidth="1"/>
    <col min="11275" max="11275" width="13.5703125" style="51" bestFit="1" customWidth="1"/>
    <col min="11276" max="11276" width="15" style="51" bestFit="1" customWidth="1"/>
    <col min="11277" max="11281" width="12.85546875" style="51" bestFit="1" customWidth="1"/>
    <col min="11282" max="11282" width="15" style="51" bestFit="1" customWidth="1"/>
    <col min="11283" max="11520" width="9.140625" style="51"/>
    <col min="11521" max="11521" width="14.140625" style="51" bestFit="1" customWidth="1"/>
    <col min="11522" max="11522" width="15" style="51" bestFit="1" customWidth="1"/>
    <col min="11523" max="11524" width="12.140625" style="51" bestFit="1" customWidth="1"/>
    <col min="11525" max="11525" width="14" style="51" bestFit="1" customWidth="1"/>
    <col min="11526" max="11526" width="12.140625" style="51" bestFit="1" customWidth="1"/>
    <col min="11527" max="11530" width="12.85546875" style="51" bestFit="1" customWidth="1"/>
    <col min="11531" max="11531" width="13.5703125" style="51" bestFit="1" customWidth="1"/>
    <col min="11532" max="11532" width="15" style="51" bestFit="1" customWidth="1"/>
    <col min="11533" max="11537" width="12.85546875" style="51" bestFit="1" customWidth="1"/>
    <col min="11538" max="11538" width="15" style="51" bestFit="1" customWidth="1"/>
    <col min="11539" max="11776" width="9.140625" style="51"/>
    <col min="11777" max="11777" width="14.140625" style="51" bestFit="1" customWidth="1"/>
    <col min="11778" max="11778" width="15" style="51" bestFit="1" customWidth="1"/>
    <col min="11779" max="11780" width="12.140625" style="51" bestFit="1" customWidth="1"/>
    <col min="11781" max="11781" width="14" style="51" bestFit="1" customWidth="1"/>
    <col min="11782" max="11782" width="12.140625" style="51" bestFit="1" customWidth="1"/>
    <col min="11783" max="11786" width="12.85546875" style="51" bestFit="1" customWidth="1"/>
    <col min="11787" max="11787" width="13.5703125" style="51" bestFit="1" customWidth="1"/>
    <col min="11788" max="11788" width="15" style="51" bestFit="1" customWidth="1"/>
    <col min="11789" max="11793" width="12.85546875" style="51" bestFit="1" customWidth="1"/>
    <col min="11794" max="11794" width="15" style="51" bestFit="1" customWidth="1"/>
    <col min="11795" max="12032" width="9.140625" style="51"/>
    <col min="12033" max="12033" width="14.140625" style="51" bestFit="1" customWidth="1"/>
    <col min="12034" max="12034" width="15" style="51" bestFit="1" customWidth="1"/>
    <col min="12035" max="12036" width="12.140625" style="51" bestFit="1" customWidth="1"/>
    <col min="12037" max="12037" width="14" style="51" bestFit="1" customWidth="1"/>
    <col min="12038" max="12038" width="12.140625" style="51" bestFit="1" customWidth="1"/>
    <col min="12039" max="12042" width="12.85546875" style="51" bestFit="1" customWidth="1"/>
    <col min="12043" max="12043" width="13.5703125" style="51" bestFit="1" customWidth="1"/>
    <col min="12044" max="12044" width="15" style="51" bestFit="1" customWidth="1"/>
    <col min="12045" max="12049" width="12.85546875" style="51" bestFit="1" customWidth="1"/>
    <col min="12050" max="12050" width="15" style="51" bestFit="1" customWidth="1"/>
    <col min="12051" max="12288" width="9.140625" style="51"/>
    <col min="12289" max="12289" width="14.140625" style="51" bestFit="1" customWidth="1"/>
    <col min="12290" max="12290" width="15" style="51" bestFit="1" customWidth="1"/>
    <col min="12291" max="12292" width="12.140625" style="51" bestFit="1" customWidth="1"/>
    <col min="12293" max="12293" width="14" style="51" bestFit="1" customWidth="1"/>
    <col min="12294" max="12294" width="12.140625" style="51" bestFit="1" customWidth="1"/>
    <col min="12295" max="12298" width="12.85546875" style="51" bestFit="1" customWidth="1"/>
    <col min="12299" max="12299" width="13.5703125" style="51" bestFit="1" customWidth="1"/>
    <col min="12300" max="12300" width="15" style="51" bestFit="1" customWidth="1"/>
    <col min="12301" max="12305" width="12.85546875" style="51" bestFit="1" customWidth="1"/>
    <col min="12306" max="12306" width="15" style="51" bestFit="1" customWidth="1"/>
    <col min="12307" max="12544" width="9.140625" style="51"/>
    <col min="12545" max="12545" width="14.140625" style="51" bestFit="1" customWidth="1"/>
    <col min="12546" max="12546" width="15" style="51" bestFit="1" customWidth="1"/>
    <col min="12547" max="12548" width="12.140625" style="51" bestFit="1" customWidth="1"/>
    <col min="12549" max="12549" width="14" style="51" bestFit="1" customWidth="1"/>
    <col min="12550" max="12550" width="12.140625" style="51" bestFit="1" customWidth="1"/>
    <col min="12551" max="12554" width="12.85546875" style="51" bestFit="1" customWidth="1"/>
    <col min="12555" max="12555" width="13.5703125" style="51" bestFit="1" customWidth="1"/>
    <col min="12556" max="12556" width="15" style="51" bestFit="1" customWidth="1"/>
    <col min="12557" max="12561" width="12.85546875" style="51" bestFit="1" customWidth="1"/>
    <col min="12562" max="12562" width="15" style="51" bestFit="1" customWidth="1"/>
    <col min="12563" max="12800" width="9.140625" style="51"/>
    <col min="12801" max="12801" width="14.140625" style="51" bestFit="1" customWidth="1"/>
    <col min="12802" max="12802" width="15" style="51" bestFit="1" customWidth="1"/>
    <col min="12803" max="12804" width="12.140625" style="51" bestFit="1" customWidth="1"/>
    <col min="12805" max="12805" width="14" style="51" bestFit="1" customWidth="1"/>
    <col min="12806" max="12806" width="12.140625" style="51" bestFit="1" customWidth="1"/>
    <col min="12807" max="12810" width="12.85546875" style="51" bestFit="1" customWidth="1"/>
    <col min="12811" max="12811" width="13.5703125" style="51" bestFit="1" customWidth="1"/>
    <col min="12812" max="12812" width="15" style="51" bestFit="1" customWidth="1"/>
    <col min="12813" max="12817" width="12.85546875" style="51" bestFit="1" customWidth="1"/>
    <col min="12818" max="12818" width="15" style="51" bestFit="1" customWidth="1"/>
    <col min="12819" max="13056" width="9.140625" style="51"/>
    <col min="13057" max="13057" width="14.140625" style="51" bestFit="1" customWidth="1"/>
    <col min="13058" max="13058" width="15" style="51" bestFit="1" customWidth="1"/>
    <col min="13059" max="13060" width="12.140625" style="51" bestFit="1" customWidth="1"/>
    <col min="13061" max="13061" width="14" style="51" bestFit="1" customWidth="1"/>
    <col min="13062" max="13062" width="12.140625" style="51" bestFit="1" customWidth="1"/>
    <col min="13063" max="13066" width="12.85546875" style="51" bestFit="1" customWidth="1"/>
    <col min="13067" max="13067" width="13.5703125" style="51" bestFit="1" customWidth="1"/>
    <col min="13068" max="13068" width="15" style="51" bestFit="1" customWidth="1"/>
    <col min="13069" max="13073" width="12.85546875" style="51" bestFit="1" customWidth="1"/>
    <col min="13074" max="13074" width="15" style="51" bestFit="1" customWidth="1"/>
    <col min="13075" max="13312" width="9.140625" style="51"/>
    <col min="13313" max="13313" width="14.140625" style="51" bestFit="1" customWidth="1"/>
    <col min="13314" max="13314" width="15" style="51" bestFit="1" customWidth="1"/>
    <col min="13315" max="13316" width="12.140625" style="51" bestFit="1" customWidth="1"/>
    <col min="13317" max="13317" width="14" style="51" bestFit="1" customWidth="1"/>
    <col min="13318" max="13318" width="12.140625" style="51" bestFit="1" customWidth="1"/>
    <col min="13319" max="13322" width="12.85546875" style="51" bestFit="1" customWidth="1"/>
    <col min="13323" max="13323" width="13.5703125" style="51" bestFit="1" customWidth="1"/>
    <col min="13324" max="13324" width="15" style="51" bestFit="1" customWidth="1"/>
    <col min="13325" max="13329" width="12.85546875" style="51" bestFit="1" customWidth="1"/>
    <col min="13330" max="13330" width="15" style="51" bestFit="1" customWidth="1"/>
    <col min="13331" max="13568" width="9.140625" style="51"/>
    <col min="13569" max="13569" width="14.140625" style="51" bestFit="1" customWidth="1"/>
    <col min="13570" max="13570" width="15" style="51" bestFit="1" customWidth="1"/>
    <col min="13571" max="13572" width="12.140625" style="51" bestFit="1" customWidth="1"/>
    <col min="13573" max="13573" width="14" style="51" bestFit="1" customWidth="1"/>
    <col min="13574" max="13574" width="12.140625" style="51" bestFit="1" customWidth="1"/>
    <col min="13575" max="13578" width="12.85546875" style="51" bestFit="1" customWidth="1"/>
    <col min="13579" max="13579" width="13.5703125" style="51" bestFit="1" customWidth="1"/>
    <col min="13580" max="13580" width="15" style="51" bestFit="1" customWidth="1"/>
    <col min="13581" max="13585" width="12.85546875" style="51" bestFit="1" customWidth="1"/>
    <col min="13586" max="13586" width="15" style="51" bestFit="1" customWidth="1"/>
    <col min="13587" max="13824" width="9.140625" style="51"/>
    <col min="13825" max="13825" width="14.140625" style="51" bestFit="1" customWidth="1"/>
    <col min="13826" max="13826" width="15" style="51" bestFit="1" customWidth="1"/>
    <col min="13827" max="13828" width="12.140625" style="51" bestFit="1" customWidth="1"/>
    <col min="13829" max="13829" width="14" style="51" bestFit="1" customWidth="1"/>
    <col min="13830" max="13830" width="12.140625" style="51" bestFit="1" customWidth="1"/>
    <col min="13831" max="13834" width="12.85546875" style="51" bestFit="1" customWidth="1"/>
    <col min="13835" max="13835" width="13.5703125" style="51" bestFit="1" customWidth="1"/>
    <col min="13836" max="13836" width="15" style="51" bestFit="1" customWidth="1"/>
    <col min="13837" max="13841" width="12.85546875" style="51" bestFit="1" customWidth="1"/>
    <col min="13842" max="13842" width="15" style="51" bestFit="1" customWidth="1"/>
    <col min="13843" max="14080" width="9.140625" style="51"/>
    <col min="14081" max="14081" width="14.140625" style="51" bestFit="1" customWidth="1"/>
    <col min="14082" max="14082" width="15" style="51" bestFit="1" customWidth="1"/>
    <col min="14083" max="14084" width="12.140625" style="51" bestFit="1" customWidth="1"/>
    <col min="14085" max="14085" width="14" style="51" bestFit="1" customWidth="1"/>
    <col min="14086" max="14086" width="12.140625" style="51" bestFit="1" customWidth="1"/>
    <col min="14087" max="14090" width="12.85546875" style="51" bestFit="1" customWidth="1"/>
    <col min="14091" max="14091" width="13.5703125" style="51" bestFit="1" customWidth="1"/>
    <col min="14092" max="14092" width="15" style="51" bestFit="1" customWidth="1"/>
    <col min="14093" max="14097" width="12.85546875" style="51" bestFit="1" customWidth="1"/>
    <col min="14098" max="14098" width="15" style="51" bestFit="1" customWidth="1"/>
    <col min="14099" max="14336" width="9.140625" style="51"/>
    <col min="14337" max="14337" width="14.140625" style="51" bestFit="1" customWidth="1"/>
    <col min="14338" max="14338" width="15" style="51" bestFit="1" customWidth="1"/>
    <col min="14339" max="14340" width="12.140625" style="51" bestFit="1" customWidth="1"/>
    <col min="14341" max="14341" width="14" style="51" bestFit="1" customWidth="1"/>
    <col min="14342" max="14342" width="12.140625" style="51" bestFit="1" customWidth="1"/>
    <col min="14343" max="14346" width="12.85546875" style="51" bestFit="1" customWidth="1"/>
    <col min="14347" max="14347" width="13.5703125" style="51" bestFit="1" customWidth="1"/>
    <col min="14348" max="14348" width="15" style="51" bestFit="1" customWidth="1"/>
    <col min="14349" max="14353" width="12.85546875" style="51" bestFit="1" customWidth="1"/>
    <col min="14354" max="14354" width="15" style="51" bestFit="1" customWidth="1"/>
    <col min="14355" max="14592" width="9.140625" style="51"/>
    <col min="14593" max="14593" width="14.140625" style="51" bestFit="1" customWidth="1"/>
    <col min="14594" max="14594" width="15" style="51" bestFit="1" customWidth="1"/>
    <col min="14595" max="14596" width="12.140625" style="51" bestFit="1" customWidth="1"/>
    <col min="14597" max="14597" width="14" style="51" bestFit="1" customWidth="1"/>
    <col min="14598" max="14598" width="12.140625" style="51" bestFit="1" customWidth="1"/>
    <col min="14599" max="14602" width="12.85546875" style="51" bestFit="1" customWidth="1"/>
    <col min="14603" max="14603" width="13.5703125" style="51" bestFit="1" customWidth="1"/>
    <col min="14604" max="14604" width="15" style="51" bestFit="1" customWidth="1"/>
    <col min="14605" max="14609" width="12.85546875" style="51" bestFit="1" customWidth="1"/>
    <col min="14610" max="14610" width="15" style="51" bestFit="1" customWidth="1"/>
    <col min="14611" max="14848" width="9.140625" style="51"/>
    <col min="14849" max="14849" width="14.140625" style="51" bestFit="1" customWidth="1"/>
    <col min="14850" max="14850" width="15" style="51" bestFit="1" customWidth="1"/>
    <col min="14851" max="14852" width="12.140625" style="51" bestFit="1" customWidth="1"/>
    <col min="14853" max="14853" width="14" style="51" bestFit="1" customWidth="1"/>
    <col min="14854" max="14854" width="12.140625" style="51" bestFit="1" customWidth="1"/>
    <col min="14855" max="14858" width="12.85546875" style="51" bestFit="1" customWidth="1"/>
    <col min="14859" max="14859" width="13.5703125" style="51" bestFit="1" customWidth="1"/>
    <col min="14860" max="14860" width="15" style="51" bestFit="1" customWidth="1"/>
    <col min="14861" max="14865" width="12.85546875" style="51" bestFit="1" customWidth="1"/>
    <col min="14866" max="14866" width="15" style="51" bestFit="1" customWidth="1"/>
    <col min="14867" max="15104" width="9.140625" style="51"/>
    <col min="15105" max="15105" width="14.140625" style="51" bestFit="1" customWidth="1"/>
    <col min="15106" max="15106" width="15" style="51" bestFit="1" customWidth="1"/>
    <col min="15107" max="15108" width="12.140625" style="51" bestFit="1" customWidth="1"/>
    <col min="15109" max="15109" width="14" style="51" bestFit="1" customWidth="1"/>
    <col min="15110" max="15110" width="12.140625" style="51" bestFit="1" customWidth="1"/>
    <col min="15111" max="15114" width="12.85546875" style="51" bestFit="1" customWidth="1"/>
    <col min="15115" max="15115" width="13.5703125" style="51" bestFit="1" customWidth="1"/>
    <col min="15116" max="15116" width="15" style="51" bestFit="1" customWidth="1"/>
    <col min="15117" max="15121" width="12.85546875" style="51" bestFit="1" customWidth="1"/>
    <col min="15122" max="15122" width="15" style="51" bestFit="1" customWidth="1"/>
    <col min="15123" max="15360" width="9.140625" style="51"/>
    <col min="15361" max="15361" width="14.140625" style="51" bestFit="1" customWidth="1"/>
    <col min="15362" max="15362" width="15" style="51" bestFit="1" customWidth="1"/>
    <col min="15363" max="15364" width="12.140625" style="51" bestFit="1" customWidth="1"/>
    <col min="15365" max="15365" width="14" style="51" bestFit="1" customWidth="1"/>
    <col min="15366" max="15366" width="12.140625" style="51" bestFit="1" customWidth="1"/>
    <col min="15367" max="15370" width="12.85546875" style="51" bestFit="1" customWidth="1"/>
    <col min="15371" max="15371" width="13.5703125" style="51" bestFit="1" customWidth="1"/>
    <col min="15372" max="15372" width="15" style="51" bestFit="1" customWidth="1"/>
    <col min="15373" max="15377" width="12.85546875" style="51" bestFit="1" customWidth="1"/>
    <col min="15378" max="15378" width="15" style="51" bestFit="1" customWidth="1"/>
    <col min="15379" max="15616" width="9.140625" style="51"/>
    <col min="15617" max="15617" width="14.140625" style="51" bestFit="1" customWidth="1"/>
    <col min="15618" max="15618" width="15" style="51" bestFit="1" customWidth="1"/>
    <col min="15619" max="15620" width="12.140625" style="51" bestFit="1" customWidth="1"/>
    <col min="15621" max="15621" width="14" style="51" bestFit="1" customWidth="1"/>
    <col min="15622" max="15622" width="12.140625" style="51" bestFit="1" customWidth="1"/>
    <col min="15623" max="15626" width="12.85546875" style="51" bestFit="1" customWidth="1"/>
    <col min="15627" max="15627" width="13.5703125" style="51" bestFit="1" customWidth="1"/>
    <col min="15628" max="15628" width="15" style="51" bestFit="1" customWidth="1"/>
    <col min="15629" max="15633" width="12.85546875" style="51" bestFit="1" customWidth="1"/>
    <col min="15634" max="15634" width="15" style="51" bestFit="1" customWidth="1"/>
    <col min="15635" max="15872" width="9.140625" style="51"/>
    <col min="15873" max="15873" width="14.140625" style="51" bestFit="1" customWidth="1"/>
    <col min="15874" max="15874" width="15" style="51" bestFit="1" customWidth="1"/>
    <col min="15875" max="15876" width="12.140625" style="51" bestFit="1" customWidth="1"/>
    <col min="15877" max="15877" width="14" style="51" bestFit="1" customWidth="1"/>
    <col min="15878" max="15878" width="12.140625" style="51" bestFit="1" customWidth="1"/>
    <col min="15879" max="15882" width="12.85546875" style="51" bestFit="1" customWidth="1"/>
    <col min="15883" max="15883" width="13.5703125" style="51" bestFit="1" customWidth="1"/>
    <col min="15884" max="15884" width="15" style="51" bestFit="1" customWidth="1"/>
    <col min="15885" max="15889" width="12.85546875" style="51" bestFit="1" customWidth="1"/>
    <col min="15890" max="15890" width="15" style="51" bestFit="1" customWidth="1"/>
    <col min="15891" max="16128" width="9.140625" style="51"/>
    <col min="16129" max="16129" width="14.140625" style="51" bestFit="1" customWidth="1"/>
    <col min="16130" max="16130" width="15" style="51" bestFit="1" customWidth="1"/>
    <col min="16131" max="16132" width="12.140625" style="51" bestFit="1" customWidth="1"/>
    <col min="16133" max="16133" width="14" style="51" bestFit="1" customWidth="1"/>
    <col min="16134" max="16134" width="12.140625" style="51" bestFit="1" customWidth="1"/>
    <col min="16135" max="16138" width="12.85546875" style="51" bestFit="1" customWidth="1"/>
    <col min="16139" max="16139" width="13.5703125" style="51" bestFit="1" customWidth="1"/>
    <col min="16140" max="16140" width="15" style="51" bestFit="1" customWidth="1"/>
    <col min="16141" max="16145" width="12.85546875" style="51" bestFit="1" customWidth="1"/>
    <col min="16146" max="16146" width="15" style="51" bestFit="1" customWidth="1"/>
    <col min="16147" max="16384" width="9.140625" style="51"/>
  </cols>
  <sheetData>
    <row r="1" spans="1:18" ht="15.75" x14ac:dyDescent="0.3">
      <c r="R1" s="75" t="s">
        <v>202</v>
      </c>
    </row>
    <row r="3" spans="1:18" x14ac:dyDescent="0.3">
      <c r="A3" s="48" t="s">
        <v>65</v>
      </c>
      <c r="B3" s="48" t="s">
        <v>5</v>
      </c>
      <c r="C3" s="49" t="s">
        <v>66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</row>
    <row r="4" spans="1:18" x14ac:dyDescent="0.3">
      <c r="A4" s="52"/>
      <c r="B4" s="48">
        <v>2021</v>
      </c>
      <c r="C4" s="49"/>
      <c r="D4" s="49"/>
      <c r="E4" s="49"/>
      <c r="F4" s="49"/>
      <c r="G4" s="49"/>
      <c r="H4" s="49"/>
      <c r="I4" s="49"/>
      <c r="J4" s="49"/>
      <c r="K4" s="49"/>
      <c r="L4" s="48" t="s">
        <v>67</v>
      </c>
      <c r="M4" s="48">
        <v>2022</v>
      </c>
      <c r="N4" s="49"/>
      <c r="O4" s="49"/>
      <c r="P4" s="49"/>
      <c r="Q4" s="48" t="s">
        <v>68</v>
      </c>
      <c r="R4" s="53" t="s">
        <v>69</v>
      </c>
    </row>
    <row r="5" spans="1:18" x14ac:dyDescent="0.3">
      <c r="A5" s="48" t="s">
        <v>70</v>
      </c>
      <c r="B5" s="48">
        <v>3</v>
      </c>
      <c r="C5" s="54">
        <v>4</v>
      </c>
      <c r="D5" s="54">
        <v>5</v>
      </c>
      <c r="E5" s="54">
        <v>6</v>
      </c>
      <c r="F5" s="54">
        <v>7</v>
      </c>
      <c r="G5" s="54">
        <v>8</v>
      </c>
      <c r="H5" s="54">
        <v>9</v>
      </c>
      <c r="I5" s="54">
        <v>10</v>
      </c>
      <c r="J5" s="54">
        <v>11</v>
      </c>
      <c r="K5" s="54">
        <v>12</v>
      </c>
      <c r="L5" s="52"/>
      <c r="M5" s="48">
        <v>1</v>
      </c>
      <c r="N5" s="54">
        <v>2</v>
      </c>
      <c r="O5" s="54">
        <v>3</v>
      </c>
      <c r="P5" s="54">
        <v>4</v>
      </c>
      <c r="Q5" s="52"/>
      <c r="R5" s="55"/>
    </row>
    <row r="6" spans="1:18" x14ac:dyDescent="0.3">
      <c r="A6" s="48" t="s">
        <v>71</v>
      </c>
      <c r="B6" s="56">
        <v>168720211.25</v>
      </c>
      <c r="C6" s="57">
        <v>173641.22</v>
      </c>
      <c r="D6" s="57">
        <v>116698.14000000001</v>
      </c>
      <c r="E6" s="57">
        <v>27661327.489999998</v>
      </c>
      <c r="F6" s="57">
        <v>815759.4800000001</v>
      </c>
      <c r="G6" s="57">
        <v>988746.16</v>
      </c>
      <c r="H6" s="57">
        <v>1085259.3</v>
      </c>
      <c r="I6" s="57">
        <v>1085259.3</v>
      </c>
      <c r="J6" s="57">
        <v>1085259.3</v>
      </c>
      <c r="K6" s="57">
        <v>-7596373.0599999996</v>
      </c>
      <c r="L6" s="56">
        <v>194135788.58000001</v>
      </c>
      <c r="M6" s="58">
        <v>1036555.2</v>
      </c>
      <c r="N6" s="59">
        <v>1036555.2</v>
      </c>
      <c r="O6" s="59">
        <v>1036555.2</v>
      </c>
      <c r="P6" s="59">
        <v>1036555.2</v>
      </c>
      <c r="Q6" s="56">
        <v>4146220.8</v>
      </c>
      <c r="R6" s="60">
        <v>198282009.37999997</v>
      </c>
    </row>
    <row r="7" spans="1:18" x14ac:dyDescent="0.3">
      <c r="A7" s="61" t="s">
        <v>72</v>
      </c>
      <c r="B7" s="62">
        <v>8880011.1199999992</v>
      </c>
      <c r="C7" s="63">
        <v>76078.39</v>
      </c>
      <c r="D7" s="63">
        <v>34273.29</v>
      </c>
      <c r="E7" s="63">
        <v>1462167.64</v>
      </c>
      <c r="F7" s="63">
        <v>75115.240000000005</v>
      </c>
      <c r="G7" s="63">
        <v>75974.329999999987</v>
      </c>
      <c r="H7" s="63">
        <v>37379.319999999992</v>
      </c>
      <c r="I7" s="63">
        <v>58574.080000000002</v>
      </c>
      <c r="J7" s="63">
        <v>57877.11</v>
      </c>
      <c r="K7" s="63">
        <v>-392300.60000000003</v>
      </c>
      <c r="L7" s="62">
        <v>10365149.92</v>
      </c>
      <c r="M7" s="64">
        <v>55351.54</v>
      </c>
      <c r="N7" s="65">
        <v>55933.530000000006</v>
      </c>
      <c r="O7" s="65">
        <v>166385.45000000001</v>
      </c>
      <c r="P7" s="65">
        <v>54982.2</v>
      </c>
      <c r="Q7" s="62">
        <v>332652.72000000003</v>
      </c>
      <c r="R7" s="66">
        <v>10697802.639999997</v>
      </c>
    </row>
    <row r="8" spans="1:18" x14ac:dyDescent="0.3">
      <c r="A8" s="61" t="s">
        <v>73</v>
      </c>
      <c r="B8" s="62"/>
      <c r="C8" s="63"/>
      <c r="D8" s="63"/>
      <c r="E8" s="63"/>
      <c r="F8" s="63"/>
      <c r="G8" s="65">
        <v>7623</v>
      </c>
      <c r="H8" s="65">
        <v>3925</v>
      </c>
      <c r="I8" s="65">
        <v>5391</v>
      </c>
      <c r="J8" s="65">
        <v>71908.5</v>
      </c>
      <c r="K8" s="65">
        <v>9492</v>
      </c>
      <c r="L8" s="64">
        <v>98339.5</v>
      </c>
      <c r="M8" s="64"/>
      <c r="N8" s="65"/>
      <c r="O8" s="65">
        <v>96686.5</v>
      </c>
      <c r="P8" s="65">
        <v>83097.740000000005</v>
      </c>
      <c r="Q8" s="62">
        <v>179784.24</v>
      </c>
      <c r="R8" s="66">
        <v>278123.74</v>
      </c>
    </row>
    <row r="9" spans="1:18" x14ac:dyDescent="0.3">
      <c r="A9" s="67" t="s">
        <v>69</v>
      </c>
      <c r="B9" s="68">
        <v>177600222.37</v>
      </c>
      <c r="C9" s="69">
        <v>249719.61</v>
      </c>
      <c r="D9" s="69">
        <v>150971.43000000002</v>
      </c>
      <c r="E9" s="69">
        <v>29123495.129999999</v>
      </c>
      <c r="F9" s="69">
        <v>890874.72000000009</v>
      </c>
      <c r="G9" s="69">
        <v>1072343.49</v>
      </c>
      <c r="H9" s="69">
        <v>1126563.6200000001</v>
      </c>
      <c r="I9" s="69">
        <v>1149224.3800000001</v>
      </c>
      <c r="J9" s="69">
        <v>1215044.9100000001</v>
      </c>
      <c r="K9" s="69">
        <v>-7979181.6599999992</v>
      </c>
      <c r="L9" s="68">
        <v>204599278</v>
      </c>
      <c r="M9" s="68">
        <v>1091906.74</v>
      </c>
      <c r="N9" s="69">
        <v>1092488.73</v>
      </c>
      <c r="O9" s="69">
        <v>1299627.1499999999</v>
      </c>
      <c r="P9" s="69">
        <v>1174635.1399999999</v>
      </c>
      <c r="Q9" s="68">
        <v>4658657.76</v>
      </c>
      <c r="R9" s="70">
        <v>209257935.75999996</v>
      </c>
    </row>
  </sheetData>
  <pageMargins left="0.7" right="0.7" top="0.75" bottom="0.75" header="0.3" footer="0.3"/>
  <pageSetup scale="51" orientation="landscape" verticalDpi="597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973D-E034-4F2F-B780-AE5297D9A184}">
  <sheetPr filterMode="1">
    <pageSetUpPr fitToPage="1"/>
  </sheetPr>
  <dimension ref="A1:J114"/>
  <sheetViews>
    <sheetView workbookViewId="0">
      <selection activeCell="L2" sqref="L2"/>
    </sheetView>
  </sheetViews>
  <sheetFormatPr defaultColWidth="10.28515625" defaultRowHeight="15" x14ac:dyDescent="0.25"/>
  <cols>
    <col min="1" max="1" width="8.140625" customWidth="1"/>
    <col min="2" max="3" width="14.85546875" customWidth="1"/>
    <col min="4" max="4" width="40" customWidth="1"/>
    <col min="5" max="5" width="21.5703125" customWidth="1"/>
    <col min="6" max="6" width="41.85546875" customWidth="1"/>
    <col min="7" max="7" width="39.140625" customWidth="1"/>
    <col min="8" max="8" width="14.85546875" customWidth="1"/>
    <col min="9" max="9" width="8.140625" customWidth="1"/>
    <col min="10" max="10" width="6.7109375" customWidth="1"/>
    <col min="257" max="257" width="8.140625" customWidth="1"/>
    <col min="258" max="259" width="14.85546875" customWidth="1"/>
    <col min="260" max="260" width="40" customWidth="1"/>
    <col min="261" max="261" width="21.5703125" customWidth="1"/>
    <col min="262" max="262" width="41.85546875" customWidth="1"/>
    <col min="263" max="263" width="39.140625" customWidth="1"/>
    <col min="264" max="264" width="14.85546875" customWidth="1"/>
    <col min="265" max="265" width="8.140625" customWidth="1"/>
    <col min="266" max="266" width="6.7109375" customWidth="1"/>
    <col min="513" max="513" width="8.140625" customWidth="1"/>
    <col min="514" max="515" width="14.85546875" customWidth="1"/>
    <col min="516" max="516" width="40" customWidth="1"/>
    <col min="517" max="517" width="21.5703125" customWidth="1"/>
    <col min="518" max="518" width="41.85546875" customWidth="1"/>
    <col min="519" max="519" width="39.140625" customWidth="1"/>
    <col min="520" max="520" width="14.85546875" customWidth="1"/>
    <col min="521" max="521" width="8.140625" customWidth="1"/>
    <col min="522" max="522" width="6.7109375" customWidth="1"/>
    <col min="769" max="769" width="8.140625" customWidth="1"/>
    <col min="770" max="771" width="14.85546875" customWidth="1"/>
    <col min="772" max="772" width="40" customWidth="1"/>
    <col min="773" max="773" width="21.5703125" customWidth="1"/>
    <col min="774" max="774" width="41.85546875" customWidth="1"/>
    <col min="775" max="775" width="39.140625" customWidth="1"/>
    <col min="776" max="776" width="14.85546875" customWidth="1"/>
    <col min="777" max="777" width="8.140625" customWidth="1"/>
    <col min="778" max="778" width="6.7109375" customWidth="1"/>
    <col min="1025" max="1025" width="8.140625" customWidth="1"/>
    <col min="1026" max="1027" width="14.85546875" customWidth="1"/>
    <col min="1028" max="1028" width="40" customWidth="1"/>
    <col min="1029" max="1029" width="21.5703125" customWidth="1"/>
    <col min="1030" max="1030" width="41.85546875" customWidth="1"/>
    <col min="1031" max="1031" width="39.140625" customWidth="1"/>
    <col min="1032" max="1032" width="14.85546875" customWidth="1"/>
    <col min="1033" max="1033" width="8.140625" customWidth="1"/>
    <col min="1034" max="1034" width="6.7109375" customWidth="1"/>
    <col min="1281" max="1281" width="8.140625" customWidth="1"/>
    <col min="1282" max="1283" width="14.85546875" customWidth="1"/>
    <col min="1284" max="1284" width="40" customWidth="1"/>
    <col min="1285" max="1285" width="21.5703125" customWidth="1"/>
    <col min="1286" max="1286" width="41.85546875" customWidth="1"/>
    <col min="1287" max="1287" width="39.140625" customWidth="1"/>
    <col min="1288" max="1288" width="14.85546875" customWidth="1"/>
    <col min="1289" max="1289" width="8.140625" customWidth="1"/>
    <col min="1290" max="1290" width="6.7109375" customWidth="1"/>
    <col min="1537" max="1537" width="8.140625" customWidth="1"/>
    <col min="1538" max="1539" width="14.85546875" customWidth="1"/>
    <col min="1540" max="1540" width="40" customWidth="1"/>
    <col min="1541" max="1541" width="21.5703125" customWidth="1"/>
    <col min="1542" max="1542" width="41.85546875" customWidth="1"/>
    <col min="1543" max="1543" width="39.140625" customWidth="1"/>
    <col min="1544" max="1544" width="14.85546875" customWidth="1"/>
    <col min="1545" max="1545" width="8.140625" customWidth="1"/>
    <col min="1546" max="1546" width="6.7109375" customWidth="1"/>
    <col min="1793" max="1793" width="8.140625" customWidth="1"/>
    <col min="1794" max="1795" width="14.85546875" customWidth="1"/>
    <col min="1796" max="1796" width="40" customWidth="1"/>
    <col min="1797" max="1797" width="21.5703125" customWidth="1"/>
    <col min="1798" max="1798" width="41.85546875" customWidth="1"/>
    <col min="1799" max="1799" width="39.140625" customWidth="1"/>
    <col min="1800" max="1800" width="14.85546875" customWidth="1"/>
    <col min="1801" max="1801" width="8.140625" customWidth="1"/>
    <col min="1802" max="1802" width="6.7109375" customWidth="1"/>
    <col min="2049" max="2049" width="8.140625" customWidth="1"/>
    <col min="2050" max="2051" width="14.85546875" customWidth="1"/>
    <col min="2052" max="2052" width="40" customWidth="1"/>
    <col min="2053" max="2053" width="21.5703125" customWidth="1"/>
    <col min="2054" max="2054" width="41.85546875" customWidth="1"/>
    <col min="2055" max="2055" width="39.140625" customWidth="1"/>
    <col min="2056" max="2056" width="14.85546875" customWidth="1"/>
    <col min="2057" max="2057" width="8.140625" customWidth="1"/>
    <col min="2058" max="2058" width="6.7109375" customWidth="1"/>
    <col min="2305" max="2305" width="8.140625" customWidth="1"/>
    <col min="2306" max="2307" width="14.85546875" customWidth="1"/>
    <col min="2308" max="2308" width="40" customWidth="1"/>
    <col min="2309" max="2309" width="21.5703125" customWidth="1"/>
    <col min="2310" max="2310" width="41.85546875" customWidth="1"/>
    <col min="2311" max="2311" width="39.140625" customWidth="1"/>
    <col min="2312" max="2312" width="14.85546875" customWidth="1"/>
    <col min="2313" max="2313" width="8.140625" customWidth="1"/>
    <col min="2314" max="2314" width="6.7109375" customWidth="1"/>
    <col min="2561" max="2561" width="8.140625" customWidth="1"/>
    <col min="2562" max="2563" width="14.85546875" customWidth="1"/>
    <col min="2564" max="2564" width="40" customWidth="1"/>
    <col min="2565" max="2565" width="21.5703125" customWidth="1"/>
    <col min="2566" max="2566" width="41.85546875" customWidth="1"/>
    <col min="2567" max="2567" width="39.140625" customWidth="1"/>
    <col min="2568" max="2568" width="14.85546875" customWidth="1"/>
    <col min="2569" max="2569" width="8.140625" customWidth="1"/>
    <col min="2570" max="2570" width="6.7109375" customWidth="1"/>
    <col min="2817" max="2817" width="8.140625" customWidth="1"/>
    <col min="2818" max="2819" width="14.85546875" customWidth="1"/>
    <col min="2820" max="2820" width="40" customWidth="1"/>
    <col min="2821" max="2821" width="21.5703125" customWidth="1"/>
    <col min="2822" max="2822" width="41.85546875" customWidth="1"/>
    <col min="2823" max="2823" width="39.140625" customWidth="1"/>
    <col min="2824" max="2824" width="14.85546875" customWidth="1"/>
    <col min="2825" max="2825" width="8.140625" customWidth="1"/>
    <col min="2826" max="2826" width="6.7109375" customWidth="1"/>
    <col min="3073" max="3073" width="8.140625" customWidth="1"/>
    <col min="3074" max="3075" width="14.85546875" customWidth="1"/>
    <col min="3076" max="3076" width="40" customWidth="1"/>
    <col min="3077" max="3077" width="21.5703125" customWidth="1"/>
    <col min="3078" max="3078" width="41.85546875" customWidth="1"/>
    <col min="3079" max="3079" width="39.140625" customWidth="1"/>
    <col min="3080" max="3080" width="14.85546875" customWidth="1"/>
    <col min="3081" max="3081" width="8.140625" customWidth="1"/>
    <col min="3082" max="3082" width="6.7109375" customWidth="1"/>
    <col min="3329" max="3329" width="8.140625" customWidth="1"/>
    <col min="3330" max="3331" width="14.85546875" customWidth="1"/>
    <col min="3332" max="3332" width="40" customWidth="1"/>
    <col min="3333" max="3333" width="21.5703125" customWidth="1"/>
    <col min="3334" max="3334" width="41.85546875" customWidth="1"/>
    <col min="3335" max="3335" width="39.140625" customWidth="1"/>
    <col min="3336" max="3336" width="14.85546875" customWidth="1"/>
    <col min="3337" max="3337" width="8.140625" customWidth="1"/>
    <col min="3338" max="3338" width="6.7109375" customWidth="1"/>
    <col min="3585" max="3585" width="8.140625" customWidth="1"/>
    <col min="3586" max="3587" width="14.85546875" customWidth="1"/>
    <col min="3588" max="3588" width="40" customWidth="1"/>
    <col min="3589" max="3589" width="21.5703125" customWidth="1"/>
    <col min="3590" max="3590" width="41.85546875" customWidth="1"/>
    <col min="3591" max="3591" width="39.140625" customWidth="1"/>
    <col min="3592" max="3592" width="14.85546875" customWidth="1"/>
    <col min="3593" max="3593" width="8.140625" customWidth="1"/>
    <col min="3594" max="3594" width="6.7109375" customWidth="1"/>
    <col min="3841" max="3841" width="8.140625" customWidth="1"/>
    <col min="3842" max="3843" width="14.85546875" customWidth="1"/>
    <col min="3844" max="3844" width="40" customWidth="1"/>
    <col min="3845" max="3845" width="21.5703125" customWidth="1"/>
    <col min="3846" max="3846" width="41.85546875" customWidth="1"/>
    <col min="3847" max="3847" width="39.140625" customWidth="1"/>
    <col min="3848" max="3848" width="14.85546875" customWidth="1"/>
    <col min="3849" max="3849" width="8.140625" customWidth="1"/>
    <col min="3850" max="3850" width="6.7109375" customWidth="1"/>
    <col min="4097" max="4097" width="8.140625" customWidth="1"/>
    <col min="4098" max="4099" width="14.85546875" customWidth="1"/>
    <col min="4100" max="4100" width="40" customWidth="1"/>
    <col min="4101" max="4101" width="21.5703125" customWidth="1"/>
    <col min="4102" max="4102" width="41.85546875" customWidth="1"/>
    <col min="4103" max="4103" width="39.140625" customWidth="1"/>
    <col min="4104" max="4104" width="14.85546875" customWidth="1"/>
    <col min="4105" max="4105" width="8.140625" customWidth="1"/>
    <col min="4106" max="4106" width="6.7109375" customWidth="1"/>
    <col min="4353" max="4353" width="8.140625" customWidth="1"/>
    <col min="4354" max="4355" width="14.85546875" customWidth="1"/>
    <col min="4356" max="4356" width="40" customWidth="1"/>
    <col min="4357" max="4357" width="21.5703125" customWidth="1"/>
    <col min="4358" max="4358" width="41.85546875" customWidth="1"/>
    <col min="4359" max="4359" width="39.140625" customWidth="1"/>
    <col min="4360" max="4360" width="14.85546875" customWidth="1"/>
    <col min="4361" max="4361" width="8.140625" customWidth="1"/>
    <col min="4362" max="4362" width="6.7109375" customWidth="1"/>
    <col min="4609" max="4609" width="8.140625" customWidth="1"/>
    <col min="4610" max="4611" width="14.85546875" customWidth="1"/>
    <col min="4612" max="4612" width="40" customWidth="1"/>
    <col min="4613" max="4613" width="21.5703125" customWidth="1"/>
    <col min="4614" max="4614" width="41.85546875" customWidth="1"/>
    <col min="4615" max="4615" width="39.140625" customWidth="1"/>
    <col min="4616" max="4616" width="14.85546875" customWidth="1"/>
    <col min="4617" max="4617" width="8.140625" customWidth="1"/>
    <col min="4618" max="4618" width="6.7109375" customWidth="1"/>
    <col min="4865" max="4865" width="8.140625" customWidth="1"/>
    <col min="4866" max="4867" width="14.85546875" customWidth="1"/>
    <col min="4868" max="4868" width="40" customWidth="1"/>
    <col min="4869" max="4869" width="21.5703125" customWidth="1"/>
    <col min="4870" max="4870" width="41.85546875" customWidth="1"/>
    <col min="4871" max="4871" width="39.140625" customWidth="1"/>
    <col min="4872" max="4872" width="14.85546875" customWidth="1"/>
    <col min="4873" max="4873" width="8.140625" customWidth="1"/>
    <col min="4874" max="4874" width="6.7109375" customWidth="1"/>
    <col min="5121" max="5121" width="8.140625" customWidth="1"/>
    <col min="5122" max="5123" width="14.85546875" customWidth="1"/>
    <col min="5124" max="5124" width="40" customWidth="1"/>
    <col min="5125" max="5125" width="21.5703125" customWidth="1"/>
    <col min="5126" max="5126" width="41.85546875" customWidth="1"/>
    <col min="5127" max="5127" width="39.140625" customWidth="1"/>
    <col min="5128" max="5128" width="14.85546875" customWidth="1"/>
    <col min="5129" max="5129" width="8.140625" customWidth="1"/>
    <col min="5130" max="5130" width="6.7109375" customWidth="1"/>
    <col min="5377" max="5377" width="8.140625" customWidth="1"/>
    <col min="5378" max="5379" width="14.85546875" customWidth="1"/>
    <col min="5380" max="5380" width="40" customWidth="1"/>
    <col min="5381" max="5381" width="21.5703125" customWidth="1"/>
    <col min="5382" max="5382" width="41.85546875" customWidth="1"/>
    <col min="5383" max="5383" width="39.140625" customWidth="1"/>
    <col min="5384" max="5384" width="14.85546875" customWidth="1"/>
    <col min="5385" max="5385" width="8.140625" customWidth="1"/>
    <col min="5386" max="5386" width="6.7109375" customWidth="1"/>
    <col min="5633" max="5633" width="8.140625" customWidth="1"/>
    <col min="5634" max="5635" width="14.85546875" customWidth="1"/>
    <col min="5636" max="5636" width="40" customWidth="1"/>
    <col min="5637" max="5637" width="21.5703125" customWidth="1"/>
    <col min="5638" max="5638" width="41.85546875" customWidth="1"/>
    <col min="5639" max="5639" width="39.140625" customWidth="1"/>
    <col min="5640" max="5640" width="14.85546875" customWidth="1"/>
    <col min="5641" max="5641" width="8.140625" customWidth="1"/>
    <col min="5642" max="5642" width="6.7109375" customWidth="1"/>
    <col min="5889" max="5889" width="8.140625" customWidth="1"/>
    <col min="5890" max="5891" width="14.85546875" customWidth="1"/>
    <col min="5892" max="5892" width="40" customWidth="1"/>
    <col min="5893" max="5893" width="21.5703125" customWidth="1"/>
    <col min="5894" max="5894" width="41.85546875" customWidth="1"/>
    <col min="5895" max="5895" width="39.140625" customWidth="1"/>
    <col min="5896" max="5896" width="14.85546875" customWidth="1"/>
    <col min="5897" max="5897" width="8.140625" customWidth="1"/>
    <col min="5898" max="5898" width="6.7109375" customWidth="1"/>
    <col min="6145" max="6145" width="8.140625" customWidth="1"/>
    <col min="6146" max="6147" width="14.85546875" customWidth="1"/>
    <col min="6148" max="6148" width="40" customWidth="1"/>
    <col min="6149" max="6149" width="21.5703125" customWidth="1"/>
    <col min="6150" max="6150" width="41.85546875" customWidth="1"/>
    <col min="6151" max="6151" width="39.140625" customWidth="1"/>
    <col min="6152" max="6152" width="14.85546875" customWidth="1"/>
    <col min="6153" max="6153" width="8.140625" customWidth="1"/>
    <col min="6154" max="6154" width="6.7109375" customWidth="1"/>
    <col min="6401" max="6401" width="8.140625" customWidth="1"/>
    <col min="6402" max="6403" width="14.85546875" customWidth="1"/>
    <col min="6404" max="6404" width="40" customWidth="1"/>
    <col min="6405" max="6405" width="21.5703125" customWidth="1"/>
    <col min="6406" max="6406" width="41.85546875" customWidth="1"/>
    <col min="6407" max="6407" width="39.140625" customWidth="1"/>
    <col min="6408" max="6408" width="14.85546875" customWidth="1"/>
    <col min="6409" max="6409" width="8.140625" customWidth="1"/>
    <col min="6410" max="6410" width="6.7109375" customWidth="1"/>
    <col min="6657" max="6657" width="8.140625" customWidth="1"/>
    <col min="6658" max="6659" width="14.85546875" customWidth="1"/>
    <col min="6660" max="6660" width="40" customWidth="1"/>
    <col min="6661" max="6661" width="21.5703125" customWidth="1"/>
    <col min="6662" max="6662" width="41.85546875" customWidth="1"/>
    <col min="6663" max="6663" width="39.140625" customWidth="1"/>
    <col min="6664" max="6664" width="14.85546875" customWidth="1"/>
    <col min="6665" max="6665" width="8.140625" customWidth="1"/>
    <col min="6666" max="6666" width="6.7109375" customWidth="1"/>
    <col min="6913" max="6913" width="8.140625" customWidth="1"/>
    <col min="6914" max="6915" width="14.85546875" customWidth="1"/>
    <col min="6916" max="6916" width="40" customWidth="1"/>
    <col min="6917" max="6917" width="21.5703125" customWidth="1"/>
    <col min="6918" max="6918" width="41.85546875" customWidth="1"/>
    <col min="6919" max="6919" width="39.140625" customWidth="1"/>
    <col min="6920" max="6920" width="14.85546875" customWidth="1"/>
    <col min="6921" max="6921" width="8.140625" customWidth="1"/>
    <col min="6922" max="6922" width="6.7109375" customWidth="1"/>
    <col min="7169" max="7169" width="8.140625" customWidth="1"/>
    <col min="7170" max="7171" width="14.85546875" customWidth="1"/>
    <col min="7172" max="7172" width="40" customWidth="1"/>
    <col min="7173" max="7173" width="21.5703125" customWidth="1"/>
    <col min="7174" max="7174" width="41.85546875" customWidth="1"/>
    <col min="7175" max="7175" width="39.140625" customWidth="1"/>
    <col min="7176" max="7176" width="14.85546875" customWidth="1"/>
    <col min="7177" max="7177" width="8.140625" customWidth="1"/>
    <col min="7178" max="7178" width="6.7109375" customWidth="1"/>
    <col min="7425" max="7425" width="8.140625" customWidth="1"/>
    <col min="7426" max="7427" width="14.85546875" customWidth="1"/>
    <col min="7428" max="7428" width="40" customWidth="1"/>
    <col min="7429" max="7429" width="21.5703125" customWidth="1"/>
    <col min="7430" max="7430" width="41.85546875" customWidth="1"/>
    <col min="7431" max="7431" width="39.140625" customWidth="1"/>
    <col min="7432" max="7432" width="14.85546875" customWidth="1"/>
    <col min="7433" max="7433" width="8.140625" customWidth="1"/>
    <col min="7434" max="7434" width="6.7109375" customWidth="1"/>
    <col min="7681" max="7681" width="8.140625" customWidth="1"/>
    <col min="7682" max="7683" width="14.85546875" customWidth="1"/>
    <col min="7684" max="7684" width="40" customWidth="1"/>
    <col min="7685" max="7685" width="21.5703125" customWidth="1"/>
    <col min="7686" max="7686" width="41.85546875" customWidth="1"/>
    <col min="7687" max="7687" width="39.140625" customWidth="1"/>
    <col min="7688" max="7688" width="14.85546875" customWidth="1"/>
    <col min="7689" max="7689" width="8.140625" customWidth="1"/>
    <col min="7690" max="7690" width="6.7109375" customWidth="1"/>
    <col min="7937" max="7937" width="8.140625" customWidth="1"/>
    <col min="7938" max="7939" width="14.85546875" customWidth="1"/>
    <col min="7940" max="7940" width="40" customWidth="1"/>
    <col min="7941" max="7941" width="21.5703125" customWidth="1"/>
    <col min="7942" max="7942" width="41.85546875" customWidth="1"/>
    <col min="7943" max="7943" width="39.140625" customWidth="1"/>
    <col min="7944" max="7944" width="14.85546875" customWidth="1"/>
    <col min="7945" max="7945" width="8.140625" customWidth="1"/>
    <col min="7946" max="7946" width="6.7109375" customWidth="1"/>
    <col min="8193" max="8193" width="8.140625" customWidth="1"/>
    <col min="8194" max="8195" width="14.85546875" customWidth="1"/>
    <col min="8196" max="8196" width="40" customWidth="1"/>
    <col min="8197" max="8197" width="21.5703125" customWidth="1"/>
    <col min="8198" max="8198" width="41.85546875" customWidth="1"/>
    <col min="8199" max="8199" width="39.140625" customWidth="1"/>
    <col min="8200" max="8200" width="14.85546875" customWidth="1"/>
    <col min="8201" max="8201" width="8.140625" customWidth="1"/>
    <col min="8202" max="8202" width="6.7109375" customWidth="1"/>
    <col min="8449" max="8449" width="8.140625" customWidth="1"/>
    <col min="8450" max="8451" width="14.85546875" customWidth="1"/>
    <col min="8452" max="8452" width="40" customWidth="1"/>
    <col min="8453" max="8453" width="21.5703125" customWidth="1"/>
    <col min="8454" max="8454" width="41.85546875" customWidth="1"/>
    <col min="8455" max="8455" width="39.140625" customWidth="1"/>
    <col min="8456" max="8456" width="14.85546875" customWidth="1"/>
    <col min="8457" max="8457" width="8.140625" customWidth="1"/>
    <col min="8458" max="8458" width="6.7109375" customWidth="1"/>
    <col min="8705" max="8705" width="8.140625" customWidth="1"/>
    <col min="8706" max="8707" width="14.85546875" customWidth="1"/>
    <col min="8708" max="8708" width="40" customWidth="1"/>
    <col min="8709" max="8709" width="21.5703125" customWidth="1"/>
    <col min="8710" max="8710" width="41.85546875" customWidth="1"/>
    <col min="8711" max="8711" width="39.140625" customWidth="1"/>
    <col min="8712" max="8712" width="14.85546875" customWidth="1"/>
    <col min="8713" max="8713" width="8.140625" customWidth="1"/>
    <col min="8714" max="8714" width="6.7109375" customWidth="1"/>
    <col min="8961" max="8961" width="8.140625" customWidth="1"/>
    <col min="8962" max="8963" width="14.85546875" customWidth="1"/>
    <col min="8964" max="8964" width="40" customWidth="1"/>
    <col min="8965" max="8965" width="21.5703125" customWidth="1"/>
    <col min="8966" max="8966" width="41.85546875" customWidth="1"/>
    <col min="8967" max="8967" width="39.140625" customWidth="1"/>
    <col min="8968" max="8968" width="14.85546875" customWidth="1"/>
    <col min="8969" max="8969" width="8.140625" customWidth="1"/>
    <col min="8970" max="8970" width="6.7109375" customWidth="1"/>
    <col min="9217" max="9217" width="8.140625" customWidth="1"/>
    <col min="9218" max="9219" width="14.85546875" customWidth="1"/>
    <col min="9220" max="9220" width="40" customWidth="1"/>
    <col min="9221" max="9221" width="21.5703125" customWidth="1"/>
    <col min="9222" max="9222" width="41.85546875" customWidth="1"/>
    <col min="9223" max="9223" width="39.140625" customWidth="1"/>
    <col min="9224" max="9224" width="14.85546875" customWidth="1"/>
    <col min="9225" max="9225" width="8.140625" customWidth="1"/>
    <col min="9226" max="9226" width="6.7109375" customWidth="1"/>
    <col min="9473" max="9473" width="8.140625" customWidth="1"/>
    <col min="9474" max="9475" width="14.85546875" customWidth="1"/>
    <col min="9476" max="9476" width="40" customWidth="1"/>
    <col min="9477" max="9477" width="21.5703125" customWidth="1"/>
    <col min="9478" max="9478" width="41.85546875" customWidth="1"/>
    <col min="9479" max="9479" width="39.140625" customWidth="1"/>
    <col min="9480" max="9480" width="14.85546875" customWidth="1"/>
    <col min="9481" max="9481" width="8.140625" customWidth="1"/>
    <col min="9482" max="9482" width="6.7109375" customWidth="1"/>
    <col min="9729" max="9729" width="8.140625" customWidth="1"/>
    <col min="9730" max="9731" width="14.85546875" customWidth="1"/>
    <col min="9732" max="9732" width="40" customWidth="1"/>
    <col min="9733" max="9733" width="21.5703125" customWidth="1"/>
    <col min="9734" max="9734" width="41.85546875" customWidth="1"/>
    <col min="9735" max="9735" width="39.140625" customWidth="1"/>
    <col min="9736" max="9736" width="14.85546875" customWidth="1"/>
    <col min="9737" max="9737" width="8.140625" customWidth="1"/>
    <col min="9738" max="9738" width="6.7109375" customWidth="1"/>
    <col min="9985" max="9985" width="8.140625" customWidth="1"/>
    <col min="9986" max="9987" width="14.85546875" customWidth="1"/>
    <col min="9988" max="9988" width="40" customWidth="1"/>
    <col min="9989" max="9989" width="21.5703125" customWidth="1"/>
    <col min="9990" max="9990" width="41.85546875" customWidth="1"/>
    <col min="9991" max="9991" width="39.140625" customWidth="1"/>
    <col min="9992" max="9992" width="14.85546875" customWidth="1"/>
    <col min="9993" max="9993" width="8.140625" customWidth="1"/>
    <col min="9994" max="9994" width="6.7109375" customWidth="1"/>
    <col min="10241" max="10241" width="8.140625" customWidth="1"/>
    <col min="10242" max="10243" width="14.85546875" customWidth="1"/>
    <col min="10244" max="10244" width="40" customWidth="1"/>
    <col min="10245" max="10245" width="21.5703125" customWidth="1"/>
    <col min="10246" max="10246" width="41.85546875" customWidth="1"/>
    <col min="10247" max="10247" width="39.140625" customWidth="1"/>
    <col min="10248" max="10248" width="14.85546875" customWidth="1"/>
    <col min="10249" max="10249" width="8.140625" customWidth="1"/>
    <col min="10250" max="10250" width="6.7109375" customWidth="1"/>
    <col min="10497" max="10497" width="8.140625" customWidth="1"/>
    <col min="10498" max="10499" width="14.85546875" customWidth="1"/>
    <col min="10500" max="10500" width="40" customWidth="1"/>
    <col min="10501" max="10501" width="21.5703125" customWidth="1"/>
    <col min="10502" max="10502" width="41.85546875" customWidth="1"/>
    <col min="10503" max="10503" width="39.140625" customWidth="1"/>
    <col min="10504" max="10504" width="14.85546875" customWidth="1"/>
    <col min="10505" max="10505" width="8.140625" customWidth="1"/>
    <col min="10506" max="10506" width="6.7109375" customWidth="1"/>
    <col min="10753" max="10753" width="8.140625" customWidth="1"/>
    <col min="10754" max="10755" width="14.85546875" customWidth="1"/>
    <col min="10756" max="10756" width="40" customWidth="1"/>
    <col min="10757" max="10757" width="21.5703125" customWidth="1"/>
    <col min="10758" max="10758" width="41.85546875" customWidth="1"/>
    <col min="10759" max="10759" width="39.140625" customWidth="1"/>
    <col min="10760" max="10760" width="14.85546875" customWidth="1"/>
    <col min="10761" max="10761" width="8.140625" customWidth="1"/>
    <col min="10762" max="10762" width="6.7109375" customWidth="1"/>
    <col min="11009" max="11009" width="8.140625" customWidth="1"/>
    <col min="11010" max="11011" width="14.85546875" customWidth="1"/>
    <col min="11012" max="11012" width="40" customWidth="1"/>
    <col min="11013" max="11013" width="21.5703125" customWidth="1"/>
    <col min="11014" max="11014" width="41.85546875" customWidth="1"/>
    <col min="11015" max="11015" width="39.140625" customWidth="1"/>
    <col min="11016" max="11016" width="14.85546875" customWidth="1"/>
    <col min="11017" max="11017" width="8.140625" customWidth="1"/>
    <col min="11018" max="11018" width="6.7109375" customWidth="1"/>
    <col min="11265" max="11265" width="8.140625" customWidth="1"/>
    <col min="11266" max="11267" width="14.85546875" customWidth="1"/>
    <col min="11268" max="11268" width="40" customWidth="1"/>
    <col min="11269" max="11269" width="21.5703125" customWidth="1"/>
    <col min="11270" max="11270" width="41.85546875" customWidth="1"/>
    <col min="11271" max="11271" width="39.140625" customWidth="1"/>
    <col min="11272" max="11272" width="14.85546875" customWidth="1"/>
    <col min="11273" max="11273" width="8.140625" customWidth="1"/>
    <col min="11274" max="11274" width="6.7109375" customWidth="1"/>
    <col min="11521" max="11521" width="8.140625" customWidth="1"/>
    <col min="11522" max="11523" width="14.85546875" customWidth="1"/>
    <col min="11524" max="11524" width="40" customWidth="1"/>
    <col min="11525" max="11525" width="21.5703125" customWidth="1"/>
    <col min="11526" max="11526" width="41.85546875" customWidth="1"/>
    <col min="11527" max="11527" width="39.140625" customWidth="1"/>
    <col min="11528" max="11528" width="14.85546875" customWidth="1"/>
    <col min="11529" max="11529" width="8.140625" customWidth="1"/>
    <col min="11530" max="11530" width="6.7109375" customWidth="1"/>
    <col min="11777" max="11777" width="8.140625" customWidth="1"/>
    <col min="11778" max="11779" width="14.85546875" customWidth="1"/>
    <col min="11780" max="11780" width="40" customWidth="1"/>
    <col min="11781" max="11781" width="21.5703125" customWidth="1"/>
    <col min="11782" max="11782" width="41.85546875" customWidth="1"/>
    <col min="11783" max="11783" width="39.140625" customWidth="1"/>
    <col min="11784" max="11784" width="14.85546875" customWidth="1"/>
    <col min="11785" max="11785" width="8.140625" customWidth="1"/>
    <col min="11786" max="11786" width="6.7109375" customWidth="1"/>
    <col min="12033" max="12033" width="8.140625" customWidth="1"/>
    <col min="12034" max="12035" width="14.85546875" customWidth="1"/>
    <col min="12036" max="12036" width="40" customWidth="1"/>
    <col min="12037" max="12037" width="21.5703125" customWidth="1"/>
    <col min="12038" max="12038" width="41.85546875" customWidth="1"/>
    <col min="12039" max="12039" width="39.140625" customWidth="1"/>
    <col min="12040" max="12040" width="14.85546875" customWidth="1"/>
    <col min="12041" max="12041" width="8.140625" customWidth="1"/>
    <col min="12042" max="12042" width="6.7109375" customWidth="1"/>
    <col min="12289" max="12289" width="8.140625" customWidth="1"/>
    <col min="12290" max="12291" width="14.85546875" customWidth="1"/>
    <col min="12292" max="12292" width="40" customWidth="1"/>
    <col min="12293" max="12293" width="21.5703125" customWidth="1"/>
    <col min="12294" max="12294" width="41.85546875" customWidth="1"/>
    <col min="12295" max="12295" width="39.140625" customWidth="1"/>
    <col min="12296" max="12296" width="14.85546875" customWidth="1"/>
    <col min="12297" max="12297" width="8.140625" customWidth="1"/>
    <col min="12298" max="12298" width="6.7109375" customWidth="1"/>
    <col min="12545" max="12545" width="8.140625" customWidth="1"/>
    <col min="12546" max="12547" width="14.85546875" customWidth="1"/>
    <col min="12548" max="12548" width="40" customWidth="1"/>
    <col min="12549" max="12549" width="21.5703125" customWidth="1"/>
    <col min="12550" max="12550" width="41.85546875" customWidth="1"/>
    <col min="12551" max="12551" width="39.140625" customWidth="1"/>
    <col min="12552" max="12552" width="14.85546875" customWidth="1"/>
    <col min="12553" max="12553" width="8.140625" customWidth="1"/>
    <col min="12554" max="12554" width="6.7109375" customWidth="1"/>
    <col min="12801" max="12801" width="8.140625" customWidth="1"/>
    <col min="12802" max="12803" width="14.85546875" customWidth="1"/>
    <col min="12804" max="12804" width="40" customWidth="1"/>
    <col min="12805" max="12805" width="21.5703125" customWidth="1"/>
    <col min="12806" max="12806" width="41.85546875" customWidth="1"/>
    <col min="12807" max="12807" width="39.140625" customWidth="1"/>
    <col min="12808" max="12808" width="14.85546875" customWidth="1"/>
    <col min="12809" max="12809" width="8.140625" customWidth="1"/>
    <col min="12810" max="12810" width="6.7109375" customWidth="1"/>
    <col min="13057" max="13057" width="8.140625" customWidth="1"/>
    <col min="13058" max="13059" width="14.85546875" customWidth="1"/>
    <col min="13060" max="13060" width="40" customWidth="1"/>
    <col min="13061" max="13061" width="21.5703125" customWidth="1"/>
    <col min="13062" max="13062" width="41.85546875" customWidth="1"/>
    <col min="13063" max="13063" width="39.140625" customWidth="1"/>
    <col min="13064" max="13064" width="14.85546875" customWidth="1"/>
    <col min="13065" max="13065" width="8.140625" customWidth="1"/>
    <col min="13066" max="13066" width="6.7109375" customWidth="1"/>
    <col min="13313" max="13313" width="8.140625" customWidth="1"/>
    <col min="13314" max="13315" width="14.85546875" customWidth="1"/>
    <col min="13316" max="13316" width="40" customWidth="1"/>
    <col min="13317" max="13317" width="21.5703125" customWidth="1"/>
    <col min="13318" max="13318" width="41.85546875" customWidth="1"/>
    <col min="13319" max="13319" width="39.140625" customWidth="1"/>
    <col min="13320" max="13320" width="14.85546875" customWidth="1"/>
    <col min="13321" max="13321" width="8.140625" customWidth="1"/>
    <col min="13322" max="13322" width="6.7109375" customWidth="1"/>
    <col min="13569" max="13569" width="8.140625" customWidth="1"/>
    <col min="13570" max="13571" width="14.85546875" customWidth="1"/>
    <col min="13572" max="13572" width="40" customWidth="1"/>
    <col min="13573" max="13573" width="21.5703125" customWidth="1"/>
    <col min="13574" max="13574" width="41.85546875" customWidth="1"/>
    <col min="13575" max="13575" width="39.140625" customWidth="1"/>
    <col min="13576" max="13576" width="14.85546875" customWidth="1"/>
    <col min="13577" max="13577" width="8.140625" customWidth="1"/>
    <col min="13578" max="13578" width="6.7109375" customWidth="1"/>
    <col min="13825" max="13825" width="8.140625" customWidth="1"/>
    <col min="13826" max="13827" width="14.85546875" customWidth="1"/>
    <col min="13828" max="13828" width="40" customWidth="1"/>
    <col min="13829" max="13829" width="21.5703125" customWidth="1"/>
    <col min="13830" max="13830" width="41.85546875" customWidth="1"/>
    <col min="13831" max="13831" width="39.140625" customWidth="1"/>
    <col min="13832" max="13832" width="14.85546875" customWidth="1"/>
    <col min="13833" max="13833" width="8.140625" customWidth="1"/>
    <col min="13834" max="13834" width="6.7109375" customWidth="1"/>
    <col min="14081" max="14081" width="8.140625" customWidth="1"/>
    <col min="14082" max="14083" width="14.85546875" customWidth="1"/>
    <col min="14084" max="14084" width="40" customWidth="1"/>
    <col min="14085" max="14085" width="21.5703125" customWidth="1"/>
    <col min="14086" max="14086" width="41.85546875" customWidth="1"/>
    <col min="14087" max="14087" width="39.140625" customWidth="1"/>
    <col min="14088" max="14088" width="14.85546875" customWidth="1"/>
    <col min="14089" max="14089" width="8.140625" customWidth="1"/>
    <col min="14090" max="14090" width="6.7109375" customWidth="1"/>
    <col min="14337" max="14337" width="8.140625" customWidth="1"/>
    <col min="14338" max="14339" width="14.85546875" customWidth="1"/>
    <col min="14340" max="14340" width="40" customWidth="1"/>
    <col min="14341" max="14341" width="21.5703125" customWidth="1"/>
    <col min="14342" max="14342" width="41.85546875" customWidth="1"/>
    <col min="14343" max="14343" width="39.140625" customWidth="1"/>
    <col min="14344" max="14344" width="14.85546875" customWidth="1"/>
    <col min="14345" max="14345" width="8.140625" customWidth="1"/>
    <col min="14346" max="14346" width="6.7109375" customWidth="1"/>
    <col min="14593" max="14593" width="8.140625" customWidth="1"/>
    <col min="14594" max="14595" width="14.85546875" customWidth="1"/>
    <col min="14596" max="14596" width="40" customWidth="1"/>
    <col min="14597" max="14597" width="21.5703125" customWidth="1"/>
    <col min="14598" max="14598" width="41.85546875" customWidth="1"/>
    <col min="14599" max="14599" width="39.140625" customWidth="1"/>
    <col min="14600" max="14600" width="14.85546875" customWidth="1"/>
    <col min="14601" max="14601" width="8.140625" customWidth="1"/>
    <col min="14602" max="14602" width="6.7109375" customWidth="1"/>
    <col min="14849" max="14849" width="8.140625" customWidth="1"/>
    <col min="14850" max="14851" width="14.85546875" customWidth="1"/>
    <col min="14852" max="14852" width="40" customWidth="1"/>
    <col min="14853" max="14853" width="21.5703125" customWidth="1"/>
    <col min="14854" max="14854" width="41.85546875" customWidth="1"/>
    <col min="14855" max="14855" width="39.140625" customWidth="1"/>
    <col min="14856" max="14856" width="14.85546875" customWidth="1"/>
    <col min="14857" max="14857" width="8.140625" customWidth="1"/>
    <col min="14858" max="14858" width="6.7109375" customWidth="1"/>
    <col min="15105" max="15105" width="8.140625" customWidth="1"/>
    <col min="15106" max="15107" width="14.85546875" customWidth="1"/>
    <col min="15108" max="15108" width="40" customWidth="1"/>
    <col min="15109" max="15109" width="21.5703125" customWidth="1"/>
    <col min="15110" max="15110" width="41.85546875" customWidth="1"/>
    <col min="15111" max="15111" width="39.140625" customWidth="1"/>
    <col min="15112" max="15112" width="14.85546875" customWidth="1"/>
    <col min="15113" max="15113" width="8.140625" customWidth="1"/>
    <col min="15114" max="15114" width="6.7109375" customWidth="1"/>
    <col min="15361" max="15361" width="8.140625" customWidth="1"/>
    <col min="15362" max="15363" width="14.85546875" customWidth="1"/>
    <col min="15364" max="15364" width="40" customWidth="1"/>
    <col min="15365" max="15365" width="21.5703125" customWidth="1"/>
    <col min="15366" max="15366" width="41.85546875" customWidth="1"/>
    <col min="15367" max="15367" width="39.140625" customWidth="1"/>
    <col min="15368" max="15368" width="14.85546875" customWidth="1"/>
    <col min="15369" max="15369" width="8.140625" customWidth="1"/>
    <col min="15370" max="15370" width="6.7109375" customWidth="1"/>
    <col min="15617" max="15617" width="8.140625" customWidth="1"/>
    <col min="15618" max="15619" width="14.85546875" customWidth="1"/>
    <col min="15620" max="15620" width="40" customWidth="1"/>
    <col min="15621" max="15621" width="21.5703125" customWidth="1"/>
    <col min="15622" max="15622" width="41.85546875" customWidth="1"/>
    <col min="15623" max="15623" width="39.140625" customWidth="1"/>
    <col min="15624" max="15624" width="14.85546875" customWidth="1"/>
    <col min="15625" max="15625" width="8.140625" customWidth="1"/>
    <col min="15626" max="15626" width="6.7109375" customWidth="1"/>
    <col min="15873" max="15873" width="8.140625" customWidth="1"/>
    <col min="15874" max="15875" width="14.85546875" customWidth="1"/>
    <col min="15876" max="15876" width="40" customWidth="1"/>
    <col min="15877" max="15877" width="21.5703125" customWidth="1"/>
    <col min="15878" max="15878" width="41.85546875" customWidth="1"/>
    <col min="15879" max="15879" width="39.140625" customWidth="1"/>
    <col min="15880" max="15880" width="14.85546875" customWidth="1"/>
    <col min="15881" max="15881" width="8.140625" customWidth="1"/>
    <col min="15882" max="15882" width="6.7109375" customWidth="1"/>
    <col min="16129" max="16129" width="8.140625" customWidth="1"/>
    <col min="16130" max="16131" width="14.85546875" customWidth="1"/>
    <col min="16132" max="16132" width="40" customWidth="1"/>
    <col min="16133" max="16133" width="21.5703125" customWidth="1"/>
    <col min="16134" max="16134" width="41.85546875" customWidth="1"/>
    <col min="16135" max="16135" width="39.140625" customWidth="1"/>
    <col min="16136" max="16136" width="14.85546875" customWidth="1"/>
    <col min="16137" max="16137" width="8.140625" customWidth="1"/>
    <col min="16138" max="16138" width="6.7109375" customWidth="1"/>
  </cols>
  <sheetData>
    <row r="1" spans="1:10" ht="17.25" thickTop="1" thickBot="1" x14ac:dyDescent="0.35">
      <c r="A1" s="71" t="s">
        <v>74</v>
      </c>
      <c r="B1" s="65" t="s">
        <v>75</v>
      </c>
      <c r="C1" s="51"/>
      <c r="D1" s="51"/>
      <c r="E1" s="51"/>
      <c r="F1" s="51"/>
      <c r="G1" s="72"/>
      <c r="H1" s="51"/>
      <c r="I1" s="51"/>
      <c r="J1" s="75" t="s">
        <v>202</v>
      </c>
    </row>
    <row r="2" spans="1:10" ht="17.25" thickTop="1" thickBot="1" x14ac:dyDescent="0.35">
      <c r="A2" s="71" t="s">
        <v>76</v>
      </c>
      <c r="B2" s="71" t="s">
        <v>70</v>
      </c>
      <c r="C2" s="71" t="s">
        <v>77</v>
      </c>
      <c r="D2" s="71" t="s">
        <v>78</v>
      </c>
      <c r="E2" s="71" t="s">
        <v>79</v>
      </c>
      <c r="F2" s="71" t="s">
        <v>80</v>
      </c>
      <c r="G2" s="73" t="s">
        <v>81</v>
      </c>
      <c r="H2" s="71" t="s">
        <v>82</v>
      </c>
      <c r="I2" s="71" t="s">
        <v>66</v>
      </c>
      <c r="J2" s="71" t="s">
        <v>5</v>
      </c>
    </row>
    <row r="3" spans="1:10" ht="16.5" thickTop="1" x14ac:dyDescent="0.3">
      <c r="A3" s="74" t="s">
        <v>83</v>
      </c>
      <c r="B3" s="74" t="s">
        <v>72</v>
      </c>
      <c r="C3" s="74" t="s">
        <v>84</v>
      </c>
      <c r="D3" s="74" t="s">
        <v>85</v>
      </c>
      <c r="E3" s="74" t="s">
        <v>86</v>
      </c>
      <c r="F3" s="74" t="s">
        <v>87</v>
      </c>
      <c r="G3" s="72">
        <v>9027</v>
      </c>
      <c r="H3" s="74" t="s">
        <v>88</v>
      </c>
      <c r="I3" s="51">
        <v>8</v>
      </c>
      <c r="J3" s="51">
        <v>2021</v>
      </c>
    </row>
    <row r="4" spans="1:10" ht="15.75" x14ac:dyDescent="0.3">
      <c r="A4" s="74" t="s">
        <v>83</v>
      </c>
      <c r="B4" s="74" t="s">
        <v>72</v>
      </c>
      <c r="C4" s="74" t="s">
        <v>89</v>
      </c>
      <c r="D4" s="74" t="s">
        <v>90</v>
      </c>
      <c r="E4" s="74" t="s">
        <v>86</v>
      </c>
      <c r="F4" s="74" t="s">
        <v>91</v>
      </c>
      <c r="G4" s="72">
        <v>-454364.65</v>
      </c>
      <c r="H4" s="74" t="s">
        <v>92</v>
      </c>
      <c r="I4" s="51">
        <v>12</v>
      </c>
      <c r="J4" s="51">
        <v>2021</v>
      </c>
    </row>
    <row r="5" spans="1:10" ht="15.75" hidden="1" x14ac:dyDescent="0.3">
      <c r="A5" s="74" t="s">
        <v>83</v>
      </c>
      <c r="B5" s="74" t="s">
        <v>71</v>
      </c>
      <c r="C5" s="74" t="s">
        <v>89</v>
      </c>
      <c r="D5" s="74" t="s">
        <v>90</v>
      </c>
      <c r="E5" s="74" t="s">
        <v>86</v>
      </c>
      <c r="F5" s="74" t="s">
        <v>93</v>
      </c>
      <c r="G5" s="72">
        <v>-8632928.2599999998</v>
      </c>
      <c r="H5" s="74" t="s">
        <v>92</v>
      </c>
      <c r="I5" s="51">
        <v>12</v>
      </c>
      <c r="J5" s="51">
        <v>2021</v>
      </c>
    </row>
    <row r="6" spans="1:10" ht="15.75" hidden="1" x14ac:dyDescent="0.3">
      <c r="A6" s="74" t="s">
        <v>83</v>
      </c>
      <c r="B6" s="74" t="s">
        <v>71</v>
      </c>
      <c r="C6" s="74" t="s">
        <v>89</v>
      </c>
      <c r="D6" s="74" t="s">
        <v>90</v>
      </c>
      <c r="E6" s="74" t="s">
        <v>86</v>
      </c>
      <c r="F6" s="74" t="s">
        <v>94</v>
      </c>
      <c r="G6" s="72">
        <v>80845.100000000006</v>
      </c>
      <c r="H6" s="74" t="s">
        <v>95</v>
      </c>
      <c r="I6" s="51">
        <v>4</v>
      </c>
      <c r="J6" s="51">
        <v>2021</v>
      </c>
    </row>
    <row r="7" spans="1:10" ht="15.75" hidden="1" x14ac:dyDescent="0.3">
      <c r="A7" s="74" t="s">
        <v>83</v>
      </c>
      <c r="B7" s="74" t="s">
        <v>71</v>
      </c>
      <c r="C7" s="74" t="s">
        <v>89</v>
      </c>
      <c r="D7" s="74" t="s">
        <v>90</v>
      </c>
      <c r="E7" s="74" t="s">
        <v>86</v>
      </c>
      <c r="F7" s="74" t="s">
        <v>96</v>
      </c>
      <c r="G7" s="72">
        <v>931226.7</v>
      </c>
      <c r="H7" s="74" t="s">
        <v>97</v>
      </c>
      <c r="I7" s="51">
        <v>6</v>
      </c>
      <c r="J7" s="51">
        <v>2021</v>
      </c>
    </row>
    <row r="8" spans="1:10" ht="15.75" hidden="1" x14ac:dyDescent="0.3">
      <c r="A8" s="74" t="s">
        <v>83</v>
      </c>
      <c r="B8" s="74" t="s">
        <v>71</v>
      </c>
      <c r="C8" s="74" t="s">
        <v>89</v>
      </c>
      <c r="D8" s="74" t="s">
        <v>90</v>
      </c>
      <c r="E8" s="74" t="s">
        <v>86</v>
      </c>
      <c r="F8" s="74" t="s">
        <v>98</v>
      </c>
      <c r="G8" s="72">
        <v>12336890.34</v>
      </c>
      <c r="H8" s="74" t="s">
        <v>97</v>
      </c>
      <c r="I8" s="51">
        <v>6</v>
      </c>
      <c r="J8" s="51">
        <v>2021</v>
      </c>
    </row>
    <row r="9" spans="1:10" ht="15.75" x14ac:dyDescent="0.3">
      <c r="A9" s="74" t="s">
        <v>83</v>
      </c>
      <c r="B9" s="74" t="s">
        <v>72</v>
      </c>
      <c r="C9" s="74" t="s">
        <v>89</v>
      </c>
      <c r="D9" s="74" t="s">
        <v>90</v>
      </c>
      <c r="E9" s="74" t="s">
        <v>86</v>
      </c>
      <c r="F9" s="74" t="s">
        <v>99</v>
      </c>
      <c r="G9" s="72">
        <v>546141.47</v>
      </c>
      <c r="H9" s="74" t="s">
        <v>97</v>
      </c>
      <c r="I9" s="51">
        <v>6</v>
      </c>
      <c r="J9" s="51">
        <v>2021</v>
      </c>
    </row>
    <row r="10" spans="1:10" ht="15.75" x14ac:dyDescent="0.3">
      <c r="A10" s="74" t="s">
        <v>83</v>
      </c>
      <c r="B10" s="74" t="s">
        <v>72</v>
      </c>
      <c r="C10" s="74" t="s">
        <v>89</v>
      </c>
      <c r="D10" s="74" t="s">
        <v>90</v>
      </c>
      <c r="E10" s="74" t="s">
        <v>86</v>
      </c>
      <c r="F10" s="74" t="s">
        <v>99</v>
      </c>
      <c r="G10" s="72">
        <v>49011.93</v>
      </c>
      <c r="H10" s="74" t="s">
        <v>97</v>
      </c>
      <c r="I10" s="51">
        <v>6</v>
      </c>
      <c r="J10" s="51">
        <v>2021</v>
      </c>
    </row>
    <row r="11" spans="1:10" ht="15.75" x14ac:dyDescent="0.3">
      <c r="A11" s="74" t="s">
        <v>83</v>
      </c>
      <c r="B11" s="74" t="s">
        <v>72</v>
      </c>
      <c r="C11" s="74" t="s">
        <v>89</v>
      </c>
      <c r="D11" s="74" t="s">
        <v>90</v>
      </c>
      <c r="E11" s="74" t="s">
        <v>86</v>
      </c>
      <c r="F11" s="74" t="s">
        <v>99</v>
      </c>
      <c r="G11" s="72">
        <v>649310.02</v>
      </c>
      <c r="H11" s="74" t="s">
        <v>97</v>
      </c>
      <c r="I11" s="51">
        <v>6</v>
      </c>
      <c r="J11" s="51">
        <v>2021</v>
      </c>
    </row>
    <row r="12" spans="1:10" ht="15.75" x14ac:dyDescent="0.3">
      <c r="A12" s="74" t="s">
        <v>83</v>
      </c>
      <c r="B12" s="74" t="s">
        <v>72</v>
      </c>
      <c r="C12" s="74" t="s">
        <v>100</v>
      </c>
      <c r="D12" s="74" t="s">
        <v>85</v>
      </c>
      <c r="E12" s="74" t="s">
        <v>86</v>
      </c>
      <c r="F12" s="74" t="s">
        <v>87</v>
      </c>
      <c r="G12" s="72">
        <v>6706.25</v>
      </c>
      <c r="H12" s="74" t="s">
        <v>101</v>
      </c>
      <c r="I12" s="51">
        <v>4</v>
      </c>
      <c r="J12" s="51">
        <v>2021</v>
      </c>
    </row>
    <row r="13" spans="1:10" ht="15.75" x14ac:dyDescent="0.3">
      <c r="A13" s="74" t="s">
        <v>83</v>
      </c>
      <c r="B13" s="74" t="s">
        <v>72</v>
      </c>
      <c r="C13" s="74" t="s">
        <v>102</v>
      </c>
      <c r="D13" s="74" t="s">
        <v>103</v>
      </c>
      <c r="E13" s="74" t="s">
        <v>86</v>
      </c>
      <c r="F13" s="74" t="s">
        <v>87</v>
      </c>
      <c r="G13" s="72">
        <v>578.66</v>
      </c>
      <c r="H13" s="74" t="s">
        <v>104</v>
      </c>
      <c r="I13" s="51">
        <v>2</v>
      </c>
      <c r="J13" s="51">
        <v>2022</v>
      </c>
    </row>
    <row r="14" spans="1:10" ht="15.75" hidden="1" x14ac:dyDescent="0.3">
      <c r="A14" s="74" t="s">
        <v>83</v>
      </c>
      <c r="B14" s="74" t="s">
        <v>73</v>
      </c>
      <c r="C14" s="74" t="s">
        <v>100</v>
      </c>
      <c r="D14" s="74" t="s">
        <v>105</v>
      </c>
      <c r="E14" s="74" t="s">
        <v>86</v>
      </c>
      <c r="F14" s="74" t="s">
        <v>106</v>
      </c>
      <c r="G14" s="72">
        <v>-71162</v>
      </c>
      <c r="H14" s="74" t="s">
        <v>107</v>
      </c>
      <c r="I14" s="51">
        <v>12</v>
      </c>
      <c r="J14" s="51">
        <v>2021</v>
      </c>
    </row>
    <row r="15" spans="1:10" ht="15.75" x14ac:dyDescent="0.3">
      <c r="A15" s="74" t="s">
        <v>83</v>
      </c>
      <c r="B15" s="74" t="s">
        <v>72</v>
      </c>
      <c r="C15" s="74" t="s">
        <v>102</v>
      </c>
      <c r="D15" s="74" t="s">
        <v>105</v>
      </c>
      <c r="E15" s="74" t="s">
        <v>86</v>
      </c>
      <c r="F15" s="74" t="s">
        <v>108</v>
      </c>
      <c r="G15" s="72">
        <v>226</v>
      </c>
      <c r="H15" s="74" t="s">
        <v>109</v>
      </c>
      <c r="I15" s="51">
        <v>9</v>
      </c>
      <c r="J15" s="51">
        <v>2021</v>
      </c>
    </row>
    <row r="16" spans="1:10" ht="15.75" hidden="1" x14ac:dyDescent="0.3">
      <c r="A16" s="74" t="s">
        <v>83</v>
      </c>
      <c r="B16" s="74" t="s">
        <v>73</v>
      </c>
      <c r="C16" s="74" t="s">
        <v>100</v>
      </c>
      <c r="D16" s="74" t="s">
        <v>105</v>
      </c>
      <c r="E16" s="74" t="s">
        <v>86</v>
      </c>
      <c r="F16" s="74" t="s">
        <v>110</v>
      </c>
      <c r="G16" s="72">
        <v>3925</v>
      </c>
      <c r="H16" s="74" t="s">
        <v>109</v>
      </c>
      <c r="I16" s="51">
        <v>9</v>
      </c>
      <c r="J16" s="51">
        <v>2021</v>
      </c>
    </row>
    <row r="17" spans="1:10" ht="15.75" hidden="1" x14ac:dyDescent="0.3">
      <c r="A17" s="74" t="s">
        <v>83</v>
      </c>
      <c r="B17" s="74" t="s">
        <v>73</v>
      </c>
      <c r="C17" s="74" t="s">
        <v>100</v>
      </c>
      <c r="D17" s="74" t="s">
        <v>85</v>
      </c>
      <c r="E17" s="74" t="s">
        <v>86</v>
      </c>
      <c r="F17" s="74" t="s">
        <v>87</v>
      </c>
      <c r="G17" s="72">
        <v>96686.5</v>
      </c>
      <c r="H17" s="74" t="s">
        <v>111</v>
      </c>
      <c r="I17" s="51">
        <v>3</v>
      </c>
      <c r="J17" s="51">
        <v>2022</v>
      </c>
    </row>
    <row r="18" spans="1:10" ht="15.75" x14ac:dyDescent="0.3">
      <c r="A18" s="74" t="s">
        <v>83</v>
      </c>
      <c r="B18" s="74" t="s">
        <v>72</v>
      </c>
      <c r="C18" s="74" t="s">
        <v>89</v>
      </c>
      <c r="D18" s="74" t="s">
        <v>90</v>
      </c>
      <c r="E18" s="74" t="s">
        <v>86</v>
      </c>
      <c r="F18" s="74" t="s">
        <v>112</v>
      </c>
      <c r="G18" s="72">
        <v>57988.77</v>
      </c>
      <c r="H18" s="74" t="s">
        <v>113</v>
      </c>
      <c r="I18" s="51">
        <v>8</v>
      </c>
      <c r="J18" s="51">
        <v>2021</v>
      </c>
    </row>
    <row r="19" spans="1:10" ht="15.75" hidden="1" x14ac:dyDescent="0.3">
      <c r="A19" s="74" t="s">
        <v>83</v>
      </c>
      <c r="B19" s="74" t="s">
        <v>71</v>
      </c>
      <c r="C19" s="74" t="s">
        <v>89</v>
      </c>
      <c r="D19" s="74" t="s">
        <v>90</v>
      </c>
      <c r="E19" s="74" t="s">
        <v>86</v>
      </c>
      <c r="F19" s="74" t="s">
        <v>114</v>
      </c>
      <c r="G19" s="72">
        <v>1085259.3</v>
      </c>
      <c r="H19" s="74" t="s">
        <v>113</v>
      </c>
      <c r="I19" s="51">
        <v>8</v>
      </c>
      <c r="J19" s="51">
        <v>2021</v>
      </c>
    </row>
    <row r="20" spans="1:10" ht="15.75" x14ac:dyDescent="0.3">
      <c r="A20" s="74" t="s">
        <v>83</v>
      </c>
      <c r="B20" s="74" t="s">
        <v>72</v>
      </c>
      <c r="C20" s="74" t="s">
        <v>89</v>
      </c>
      <c r="D20" s="74" t="s">
        <v>90</v>
      </c>
      <c r="E20" s="74" t="s">
        <v>86</v>
      </c>
      <c r="F20" s="74" t="s">
        <v>115</v>
      </c>
      <c r="G20" s="72">
        <v>-5126.49</v>
      </c>
      <c r="H20" s="74" t="s">
        <v>113</v>
      </c>
      <c r="I20" s="51">
        <v>8</v>
      </c>
      <c r="J20" s="51">
        <v>2021</v>
      </c>
    </row>
    <row r="21" spans="1:10" ht="15.75" hidden="1" x14ac:dyDescent="0.3">
      <c r="A21" s="74" t="s">
        <v>83</v>
      </c>
      <c r="B21" s="74" t="s">
        <v>71</v>
      </c>
      <c r="C21" s="74" t="s">
        <v>89</v>
      </c>
      <c r="D21" s="74" t="s">
        <v>90</v>
      </c>
      <c r="E21" s="74" t="s">
        <v>86</v>
      </c>
      <c r="F21" s="74" t="s">
        <v>116</v>
      </c>
      <c r="G21" s="72">
        <v>-96513.14</v>
      </c>
      <c r="H21" s="74" t="s">
        <v>113</v>
      </c>
      <c r="I21" s="51">
        <v>8</v>
      </c>
      <c r="J21" s="51">
        <v>2021</v>
      </c>
    </row>
    <row r="22" spans="1:10" ht="15.75" hidden="1" x14ac:dyDescent="0.3">
      <c r="A22" s="74" t="s">
        <v>83</v>
      </c>
      <c r="B22" s="74" t="s">
        <v>71</v>
      </c>
      <c r="C22" s="74" t="s">
        <v>102</v>
      </c>
      <c r="D22" s="74" t="s">
        <v>117</v>
      </c>
      <c r="E22" s="74" t="s">
        <v>86</v>
      </c>
      <c r="F22" s="74" t="s">
        <v>118</v>
      </c>
      <c r="G22" s="72">
        <v>92796.12</v>
      </c>
      <c r="H22" s="74" t="s">
        <v>119</v>
      </c>
      <c r="I22" s="51">
        <v>4</v>
      </c>
      <c r="J22" s="51">
        <v>2021</v>
      </c>
    </row>
    <row r="23" spans="1:10" ht="15.75" hidden="1" x14ac:dyDescent="0.3">
      <c r="A23" s="74" t="s">
        <v>83</v>
      </c>
      <c r="B23" s="74" t="s">
        <v>73</v>
      </c>
      <c r="C23" s="74" t="s">
        <v>100</v>
      </c>
      <c r="D23" s="74" t="s">
        <v>85</v>
      </c>
      <c r="E23" s="74" t="s">
        <v>86</v>
      </c>
      <c r="F23" s="74" t="s">
        <v>87</v>
      </c>
      <c r="G23" s="72">
        <v>1633</v>
      </c>
      <c r="H23" s="74" t="s">
        <v>120</v>
      </c>
      <c r="I23" s="51">
        <v>12</v>
      </c>
      <c r="J23" s="51">
        <v>2021</v>
      </c>
    </row>
    <row r="24" spans="1:10" ht="15.75" x14ac:dyDescent="0.3">
      <c r="A24" s="74" t="s">
        <v>83</v>
      </c>
      <c r="B24" s="74" t="s">
        <v>72</v>
      </c>
      <c r="C24" s="74" t="s">
        <v>84</v>
      </c>
      <c r="D24" s="74" t="s">
        <v>85</v>
      </c>
      <c r="E24" s="74" t="s">
        <v>86</v>
      </c>
      <c r="F24" s="74" t="s">
        <v>87</v>
      </c>
      <c r="G24" s="72">
        <v>26322.91</v>
      </c>
      <c r="H24" s="74" t="s">
        <v>121</v>
      </c>
      <c r="I24" s="51">
        <v>5</v>
      </c>
      <c r="J24" s="51">
        <v>2021</v>
      </c>
    </row>
    <row r="25" spans="1:10" ht="15.75" x14ac:dyDescent="0.3">
      <c r="A25" s="74" t="s">
        <v>83</v>
      </c>
      <c r="B25" s="74" t="s">
        <v>72</v>
      </c>
      <c r="C25" s="74" t="s">
        <v>84</v>
      </c>
      <c r="D25" s="74" t="s">
        <v>103</v>
      </c>
      <c r="E25" s="74" t="s">
        <v>86</v>
      </c>
      <c r="F25" s="74" t="s">
        <v>87</v>
      </c>
      <c r="G25" s="72">
        <v>700.92</v>
      </c>
      <c r="H25" s="74" t="s">
        <v>122</v>
      </c>
      <c r="I25" s="51">
        <v>11</v>
      </c>
      <c r="J25" s="51">
        <v>2021</v>
      </c>
    </row>
    <row r="26" spans="1:10" ht="15.75" x14ac:dyDescent="0.3">
      <c r="A26" s="74" t="s">
        <v>83</v>
      </c>
      <c r="B26" s="74" t="s">
        <v>72</v>
      </c>
      <c r="C26" s="74" t="s">
        <v>100</v>
      </c>
      <c r="D26" s="74" t="s">
        <v>123</v>
      </c>
      <c r="E26" s="74" t="s">
        <v>86</v>
      </c>
      <c r="F26" s="74" t="s">
        <v>87</v>
      </c>
      <c r="G26" s="72">
        <v>226</v>
      </c>
      <c r="H26" s="74" t="s">
        <v>122</v>
      </c>
      <c r="I26" s="51">
        <v>11</v>
      </c>
      <c r="J26" s="51">
        <v>2021</v>
      </c>
    </row>
    <row r="27" spans="1:10" ht="15.75" x14ac:dyDescent="0.3">
      <c r="A27" s="74" t="s">
        <v>83</v>
      </c>
      <c r="B27" s="74" t="s">
        <v>72</v>
      </c>
      <c r="C27" s="74" t="s">
        <v>84</v>
      </c>
      <c r="D27" s="74" t="s">
        <v>85</v>
      </c>
      <c r="E27" s="74" t="s">
        <v>86</v>
      </c>
      <c r="F27" s="74" t="s">
        <v>87</v>
      </c>
      <c r="G27" s="72">
        <v>69372.14</v>
      </c>
      <c r="H27" s="74" t="s">
        <v>124</v>
      </c>
      <c r="I27" s="51">
        <v>4</v>
      </c>
      <c r="J27" s="51">
        <v>2021</v>
      </c>
    </row>
    <row r="28" spans="1:10" ht="15.75" x14ac:dyDescent="0.3">
      <c r="A28" s="74" t="s">
        <v>83</v>
      </c>
      <c r="B28" s="74" t="s">
        <v>72</v>
      </c>
      <c r="C28" s="74" t="s">
        <v>102</v>
      </c>
      <c r="D28" s="74" t="s">
        <v>123</v>
      </c>
      <c r="E28" s="74" t="s">
        <v>86</v>
      </c>
      <c r="F28" s="74" t="s">
        <v>87</v>
      </c>
      <c r="G28" s="72">
        <v>109423.25</v>
      </c>
      <c r="H28" s="74" t="s">
        <v>125</v>
      </c>
      <c r="I28" s="51">
        <v>3</v>
      </c>
      <c r="J28" s="51">
        <v>2022</v>
      </c>
    </row>
    <row r="29" spans="1:10" ht="15.75" x14ac:dyDescent="0.3">
      <c r="A29" s="74" t="s">
        <v>83</v>
      </c>
      <c r="B29" s="74" t="s">
        <v>72</v>
      </c>
      <c r="C29" s="74" t="s">
        <v>89</v>
      </c>
      <c r="D29" s="74" t="s">
        <v>90</v>
      </c>
      <c r="E29" s="74" t="s">
        <v>86</v>
      </c>
      <c r="F29" s="74" t="s">
        <v>126</v>
      </c>
      <c r="G29" s="72">
        <v>55972.2</v>
      </c>
      <c r="H29" s="74" t="s">
        <v>113</v>
      </c>
      <c r="I29" s="51">
        <v>4</v>
      </c>
      <c r="J29" s="51">
        <v>2022</v>
      </c>
    </row>
    <row r="30" spans="1:10" ht="15.75" hidden="1" x14ac:dyDescent="0.3">
      <c r="A30" s="74" t="s">
        <v>83</v>
      </c>
      <c r="B30" s="74" t="s">
        <v>71</v>
      </c>
      <c r="C30" s="74" t="s">
        <v>89</v>
      </c>
      <c r="D30" s="74" t="s">
        <v>90</v>
      </c>
      <c r="E30" s="74" t="s">
        <v>86</v>
      </c>
      <c r="F30" s="74" t="s">
        <v>127</v>
      </c>
      <c r="G30" s="72">
        <v>1036555.2</v>
      </c>
      <c r="H30" s="74" t="s">
        <v>113</v>
      </c>
      <c r="I30" s="51">
        <v>4</v>
      </c>
      <c r="J30" s="51">
        <v>2022</v>
      </c>
    </row>
    <row r="31" spans="1:10" ht="15.75" x14ac:dyDescent="0.3">
      <c r="A31" s="74" t="s">
        <v>83</v>
      </c>
      <c r="B31" s="74" t="s">
        <v>72</v>
      </c>
      <c r="C31" s="74" t="s">
        <v>84</v>
      </c>
      <c r="D31" s="74" t="s">
        <v>105</v>
      </c>
      <c r="E31" s="74" t="s">
        <v>86</v>
      </c>
      <c r="F31" s="74" t="s">
        <v>128</v>
      </c>
      <c r="G31" s="72">
        <v>-700.92</v>
      </c>
      <c r="H31" s="74" t="s">
        <v>129</v>
      </c>
      <c r="I31" s="51">
        <v>11</v>
      </c>
      <c r="J31" s="51">
        <v>2021</v>
      </c>
    </row>
    <row r="32" spans="1:10" ht="15.75" x14ac:dyDescent="0.3">
      <c r="A32" s="74" t="s">
        <v>83</v>
      </c>
      <c r="B32" s="74" t="s">
        <v>72</v>
      </c>
      <c r="C32" s="74" t="s">
        <v>100</v>
      </c>
      <c r="D32" s="74" t="s">
        <v>105</v>
      </c>
      <c r="E32" s="74" t="s">
        <v>86</v>
      </c>
      <c r="F32" s="74" t="s">
        <v>130</v>
      </c>
      <c r="G32" s="72">
        <v>-226</v>
      </c>
      <c r="H32" s="74" t="s">
        <v>129</v>
      </c>
      <c r="I32" s="51">
        <v>11</v>
      </c>
      <c r="J32" s="51">
        <v>2021</v>
      </c>
    </row>
    <row r="33" spans="1:10" ht="15.75" x14ac:dyDescent="0.3">
      <c r="A33" s="74" t="s">
        <v>83</v>
      </c>
      <c r="B33" s="74" t="s">
        <v>72</v>
      </c>
      <c r="C33" s="74" t="s">
        <v>102</v>
      </c>
      <c r="D33" s="74" t="s">
        <v>85</v>
      </c>
      <c r="E33" s="74" t="s">
        <v>86</v>
      </c>
      <c r="F33" s="74" t="s">
        <v>131</v>
      </c>
      <c r="G33" s="72">
        <v>540.54999999999995</v>
      </c>
      <c r="H33" s="74" t="s">
        <v>132</v>
      </c>
      <c r="I33" s="51">
        <v>8</v>
      </c>
      <c r="J33" s="51">
        <v>2021</v>
      </c>
    </row>
    <row r="34" spans="1:10" ht="15.75" hidden="1" x14ac:dyDescent="0.3">
      <c r="A34" s="74" t="s">
        <v>83</v>
      </c>
      <c r="B34" s="74" t="s">
        <v>73</v>
      </c>
      <c r="C34" s="74" t="s">
        <v>102</v>
      </c>
      <c r="D34" s="74" t="s">
        <v>123</v>
      </c>
      <c r="E34" s="74" t="s">
        <v>86</v>
      </c>
      <c r="F34" s="74" t="s">
        <v>133</v>
      </c>
      <c r="G34" s="72">
        <v>765</v>
      </c>
      <c r="H34" s="74" t="s">
        <v>132</v>
      </c>
      <c r="I34" s="51">
        <v>8</v>
      </c>
      <c r="J34" s="51">
        <v>2021</v>
      </c>
    </row>
    <row r="35" spans="1:10" ht="15.75" x14ac:dyDescent="0.3">
      <c r="A35" s="74" t="s">
        <v>83</v>
      </c>
      <c r="B35" s="74" t="s">
        <v>72</v>
      </c>
      <c r="C35" s="74" t="s">
        <v>89</v>
      </c>
      <c r="D35" s="74" t="s">
        <v>90</v>
      </c>
      <c r="E35" s="74" t="s">
        <v>86</v>
      </c>
      <c r="F35" s="74" t="s">
        <v>134</v>
      </c>
      <c r="G35" s="72">
        <v>57871.88</v>
      </c>
      <c r="H35" s="74" t="s">
        <v>113</v>
      </c>
      <c r="I35" s="51">
        <v>9</v>
      </c>
      <c r="J35" s="51">
        <v>2021</v>
      </c>
    </row>
    <row r="36" spans="1:10" ht="15.75" hidden="1" x14ac:dyDescent="0.3">
      <c r="A36" s="74" t="s">
        <v>83</v>
      </c>
      <c r="B36" s="74" t="s">
        <v>71</v>
      </c>
      <c r="C36" s="74" t="s">
        <v>89</v>
      </c>
      <c r="D36" s="74" t="s">
        <v>90</v>
      </c>
      <c r="E36" s="74" t="s">
        <v>86</v>
      </c>
      <c r="F36" s="74" t="s">
        <v>135</v>
      </c>
      <c r="G36" s="72">
        <v>1085259.3</v>
      </c>
      <c r="H36" s="74" t="s">
        <v>113</v>
      </c>
      <c r="I36" s="51">
        <v>9</v>
      </c>
      <c r="J36" s="51">
        <v>2021</v>
      </c>
    </row>
    <row r="37" spans="1:10" ht="15.75" x14ac:dyDescent="0.3">
      <c r="A37" s="74" t="s">
        <v>83</v>
      </c>
      <c r="B37" s="74" t="s">
        <v>72</v>
      </c>
      <c r="C37" s="74" t="s">
        <v>136</v>
      </c>
      <c r="D37" s="74" t="s">
        <v>123</v>
      </c>
      <c r="E37" s="74" t="s">
        <v>86</v>
      </c>
      <c r="F37" s="74" t="s">
        <v>87</v>
      </c>
      <c r="G37" s="72">
        <v>6712.37</v>
      </c>
      <c r="H37" s="74" t="s">
        <v>137</v>
      </c>
      <c r="I37" s="51">
        <v>1</v>
      </c>
      <c r="J37" s="51">
        <v>2022</v>
      </c>
    </row>
    <row r="38" spans="1:10" ht="15.75" x14ac:dyDescent="0.3">
      <c r="A38" s="74" t="s">
        <v>83</v>
      </c>
      <c r="B38" s="74" t="s">
        <v>72</v>
      </c>
      <c r="C38" s="74" t="s">
        <v>89</v>
      </c>
      <c r="D38" s="74" t="s">
        <v>90</v>
      </c>
      <c r="E38" s="74" t="s">
        <v>86</v>
      </c>
      <c r="F38" s="74" t="s">
        <v>138</v>
      </c>
      <c r="G38" s="72">
        <v>57873.16</v>
      </c>
      <c r="H38" s="74" t="s">
        <v>113</v>
      </c>
      <c r="I38" s="51">
        <v>10</v>
      </c>
      <c r="J38" s="51">
        <v>2021</v>
      </c>
    </row>
    <row r="39" spans="1:10" ht="15.75" hidden="1" x14ac:dyDescent="0.3">
      <c r="A39" s="74" t="s">
        <v>83</v>
      </c>
      <c r="B39" s="74" t="s">
        <v>71</v>
      </c>
      <c r="C39" s="74" t="s">
        <v>89</v>
      </c>
      <c r="D39" s="74" t="s">
        <v>90</v>
      </c>
      <c r="E39" s="74" t="s">
        <v>86</v>
      </c>
      <c r="F39" s="74" t="s">
        <v>139</v>
      </c>
      <c r="G39" s="72">
        <v>1085259.3</v>
      </c>
      <c r="H39" s="74" t="s">
        <v>113</v>
      </c>
      <c r="I39" s="51">
        <v>10</v>
      </c>
      <c r="J39" s="51">
        <v>2021</v>
      </c>
    </row>
    <row r="40" spans="1:10" ht="15.75" x14ac:dyDescent="0.3">
      <c r="A40" s="74" t="s">
        <v>83</v>
      </c>
      <c r="B40" s="74" t="s">
        <v>72</v>
      </c>
      <c r="C40" s="74" t="s">
        <v>100</v>
      </c>
      <c r="D40" s="74" t="s">
        <v>105</v>
      </c>
      <c r="E40" s="74" t="s">
        <v>86</v>
      </c>
      <c r="F40" s="74" t="s">
        <v>108</v>
      </c>
      <c r="G40" s="72">
        <v>1469</v>
      </c>
      <c r="H40" s="74" t="s">
        <v>140</v>
      </c>
      <c r="I40" s="51">
        <v>6</v>
      </c>
      <c r="J40" s="51">
        <v>2021</v>
      </c>
    </row>
    <row r="41" spans="1:10" ht="15.75" hidden="1" x14ac:dyDescent="0.3">
      <c r="A41" s="74" t="s">
        <v>83</v>
      </c>
      <c r="B41" s="74" t="s">
        <v>71</v>
      </c>
      <c r="C41" s="74" t="s">
        <v>89</v>
      </c>
      <c r="D41" s="74" t="s">
        <v>90</v>
      </c>
      <c r="E41" s="74" t="s">
        <v>86</v>
      </c>
      <c r="F41" s="74" t="s">
        <v>141</v>
      </c>
      <c r="G41" s="72">
        <v>10376687.98</v>
      </c>
      <c r="H41" s="74" t="s">
        <v>92</v>
      </c>
      <c r="I41" s="51">
        <v>6</v>
      </c>
      <c r="J41" s="51">
        <v>2021</v>
      </c>
    </row>
    <row r="42" spans="1:10" ht="15.75" x14ac:dyDescent="0.3">
      <c r="A42" s="74" t="s">
        <v>83</v>
      </c>
      <c r="B42" s="74" t="s">
        <v>72</v>
      </c>
      <c r="C42" s="74" t="s">
        <v>84</v>
      </c>
      <c r="D42" s="74" t="s">
        <v>105</v>
      </c>
      <c r="E42" s="74" t="s">
        <v>86</v>
      </c>
      <c r="F42" s="74" t="s">
        <v>128</v>
      </c>
      <c r="G42" s="72">
        <v>700.92</v>
      </c>
      <c r="H42" s="74" t="s">
        <v>129</v>
      </c>
      <c r="I42" s="51">
        <v>10</v>
      </c>
      <c r="J42" s="51">
        <v>2021</v>
      </c>
    </row>
    <row r="43" spans="1:10" ht="15.75" x14ac:dyDescent="0.3">
      <c r="A43" s="74" t="s">
        <v>83</v>
      </c>
      <c r="B43" s="74" t="s">
        <v>72</v>
      </c>
      <c r="C43" s="74" t="s">
        <v>100</v>
      </c>
      <c r="D43" s="74" t="s">
        <v>105</v>
      </c>
      <c r="E43" s="74" t="s">
        <v>86</v>
      </c>
      <c r="F43" s="74" t="s">
        <v>130</v>
      </c>
      <c r="G43" s="72">
        <v>226</v>
      </c>
      <c r="H43" s="74" t="s">
        <v>129</v>
      </c>
      <c r="I43" s="51">
        <v>10</v>
      </c>
      <c r="J43" s="51">
        <v>2021</v>
      </c>
    </row>
    <row r="44" spans="1:10" ht="15.75" hidden="1" x14ac:dyDescent="0.3">
      <c r="A44" s="74" t="s">
        <v>83</v>
      </c>
      <c r="B44" s="74" t="s">
        <v>73</v>
      </c>
      <c r="C44" s="74" t="s">
        <v>100</v>
      </c>
      <c r="D44" s="74" t="s">
        <v>105</v>
      </c>
      <c r="E44" s="74" t="s">
        <v>86</v>
      </c>
      <c r="F44" s="74" t="s">
        <v>110</v>
      </c>
      <c r="G44" s="72">
        <v>9316</v>
      </c>
      <c r="H44" s="74" t="s">
        <v>142</v>
      </c>
      <c r="I44" s="51">
        <v>10</v>
      </c>
      <c r="J44" s="51">
        <v>2021</v>
      </c>
    </row>
    <row r="45" spans="1:10" ht="15.75" hidden="1" x14ac:dyDescent="0.3">
      <c r="A45" s="74" t="s">
        <v>83</v>
      </c>
      <c r="B45" s="74" t="s">
        <v>73</v>
      </c>
      <c r="C45" s="74" t="s">
        <v>100</v>
      </c>
      <c r="D45" s="74" t="s">
        <v>123</v>
      </c>
      <c r="E45" s="74" t="s">
        <v>86</v>
      </c>
      <c r="F45" s="74" t="s">
        <v>87</v>
      </c>
      <c r="G45" s="72">
        <v>10062.5</v>
      </c>
      <c r="H45" s="74" t="s">
        <v>143</v>
      </c>
      <c r="I45" s="51">
        <v>11</v>
      </c>
      <c r="J45" s="51">
        <v>2021</v>
      </c>
    </row>
    <row r="46" spans="1:10" ht="15.75" x14ac:dyDescent="0.3">
      <c r="A46" s="74" t="s">
        <v>83</v>
      </c>
      <c r="B46" s="74" t="s">
        <v>72</v>
      </c>
      <c r="C46" s="74" t="s">
        <v>100</v>
      </c>
      <c r="D46" s="74" t="s">
        <v>105</v>
      </c>
      <c r="E46" s="74" t="s">
        <v>86</v>
      </c>
      <c r="F46" s="74" t="s">
        <v>144</v>
      </c>
      <c r="G46" s="72">
        <v>-990</v>
      </c>
      <c r="H46" s="74" t="s">
        <v>145</v>
      </c>
      <c r="I46" s="51">
        <v>4</v>
      </c>
      <c r="J46" s="51">
        <v>2022</v>
      </c>
    </row>
    <row r="47" spans="1:10" ht="15.75" x14ac:dyDescent="0.3">
      <c r="A47" s="74" t="s">
        <v>83</v>
      </c>
      <c r="B47" s="74" t="s">
        <v>72</v>
      </c>
      <c r="C47" s="74" t="s">
        <v>89</v>
      </c>
      <c r="D47" s="74" t="s">
        <v>90</v>
      </c>
      <c r="E47" s="74" t="s">
        <v>86</v>
      </c>
      <c r="F47" s="74" t="s">
        <v>146</v>
      </c>
      <c r="G47" s="72">
        <v>55972.2</v>
      </c>
      <c r="H47" s="74" t="s">
        <v>113</v>
      </c>
      <c r="I47" s="51">
        <v>3</v>
      </c>
      <c r="J47" s="51">
        <v>2022</v>
      </c>
    </row>
    <row r="48" spans="1:10" ht="15.75" hidden="1" x14ac:dyDescent="0.3">
      <c r="A48" s="74" t="s">
        <v>83</v>
      </c>
      <c r="B48" s="74" t="s">
        <v>71</v>
      </c>
      <c r="C48" s="74" t="s">
        <v>89</v>
      </c>
      <c r="D48" s="74" t="s">
        <v>90</v>
      </c>
      <c r="E48" s="74" t="s">
        <v>86</v>
      </c>
      <c r="F48" s="74" t="s">
        <v>147</v>
      </c>
      <c r="G48" s="72">
        <v>1036555.2</v>
      </c>
      <c r="H48" s="74" t="s">
        <v>113</v>
      </c>
      <c r="I48" s="51">
        <v>3</v>
      </c>
      <c r="J48" s="51">
        <v>2022</v>
      </c>
    </row>
    <row r="49" spans="1:10" ht="15.75" hidden="1" x14ac:dyDescent="0.3">
      <c r="A49" s="74" t="s">
        <v>83</v>
      </c>
      <c r="B49" s="74" t="s">
        <v>73</v>
      </c>
      <c r="C49" s="74" t="s">
        <v>100</v>
      </c>
      <c r="D49" s="74" t="s">
        <v>123</v>
      </c>
      <c r="E49" s="74" t="s">
        <v>86</v>
      </c>
      <c r="F49" s="74" t="s">
        <v>87</v>
      </c>
      <c r="G49" s="72">
        <v>79021</v>
      </c>
      <c r="H49" s="74" t="s">
        <v>148</v>
      </c>
      <c r="I49" s="51">
        <v>12</v>
      </c>
      <c r="J49" s="51">
        <v>2021</v>
      </c>
    </row>
    <row r="50" spans="1:10" ht="15.75" x14ac:dyDescent="0.3">
      <c r="A50" s="74" t="s">
        <v>83</v>
      </c>
      <c r="B50" s="74" t="s">
        <v>72</v>
      </c>
      <c r="C50" s="74" t="s">
        <v>89</v>
      </c>
      <c r="D50" s="74" t="s">
        <v>90</v>
      </c>
      <c r="E50" s="74" t="s">
        <v>86</v>
      </c>
      <c r="F50" s="74" t="s">
        <v>149</v>
      </c>
      <c r="G50" s="72">
        <v>-57877.11</v>
      </c>
      <c r="H50" s="74" t="s">
        <v>150</v>
      </c>
      <c r="I50" s="51">
        <v>12</v>
      </c>
      <c r="J50" s="51">
        <v>2021</v>
      </c>
    </row>
    <row r="51" spans="1:10" ht="15.75" hidden="1" x14ac:dyDescent="0.3">
      <c r="A51" s="74" t="s">
        <v>83</v>
      </c>
      <c r="B51" s="74" t="s">
        <v>71</v>
      </c>
      <c r="C51" s="74" t="s">
        <v>89</v>
      </c>
      <c r="D51" s="74" t="s">
        <v>90</v>
      </c>
      <c r="E51" s="74" t="s">
        <v>86</v>
      </c>
      <c r="F51" s="74" t="s">
        <v>151</v>
      </c>
      <c r="G51" s="72">
        <v>-1085259.3</v>
      </c>
      <c r="H51" s="74" t="s">
        <v>150</v>
      </c>
      <c r="I51" s="51">
        <v>12</v>
      </c>
      <c r="J51" s="51">
        <v>2021</v>
      </c>
    </row>
    <row r="52" spans="1:10" ht="15.75" x14ac:dyDescent="0.3">
      <c r="A52" s="74" t="s">
        <v>83</v>
      </c>
      <c r="B52" s="74" t="s">
        <v>72</v>
      </c>
      <c r="C52" s="74" t="s">
        <v>89</v>
      </c>
      <c r="D52" s="74" t="s">
        <v>90</v>
      </c>
      <c r="E52" s="74" t="s">
        <v>86</v>
      </c>
      <c r="F52" s="74" t="s">
        <v>152</v>
      </c>
      <c r="G52" s="72">
        <v>55354.87</v>
      </c>
      <c r="H52" s="74" t="s">
        <v>113</v>
      </c>
      <c r="I52" s="51">
        <v>2</v>
      </c>
      <c r="J52" s="51">
        <v>2022</v>
      </c>
    </row>
    <row r="53" spans="1:10" ht="15.75" hidden="1" x14ac:dyDescent="0.3">
      <c r="A53" s="74" t="s">
        <v>83</v>
      </c>
      <c r="B53" s="74" t="s">
        <v>71</v>
      </c>
      <c r="C53" s="74" t="s">
        <v>89</v>
      </c>
      <c r="D53" s="74" t="s">
        <v>90</v>
      </c>
      <c r="E53" s="74" t="s">
        <v>86</v>
      </c>
      <c r="F53" s="74" t="s">
        <v>153</v>
      </c>
      <c r="G53" s="72">
        <v>1036555.2</v>
      </c>
      <c r="H53" s="74" t="s">
        <v>113</v>
      </c>
      <c r="I53" s="51">
        <v>2</v>
      </c>
      <c r="J53" s="51">
        <v>2022</v>
      </c>
    </row>
    <row r="54" spans="1:10" ht="15.75" hidden="1" x14ac:dyDescent="0.3">
      <c r="A54" s="74" t="s">
        <v>83</v>
      </c>
      <c r="B54" s="74" t="s">
        <v>71</v>
      </c>
      <c r="C54" s="74" t="s">
        <v>89</v>
      </c>
      <c r="D54" s="74" t="s">
        <v>90</v>
      </c>
      <c r="E54" s="74" t="s">
        <v>86</v>
      </c>
      <c r="F54" s="74" t="s">
        <v>154</v>
      </c>
      <c r="G54" s="72">
        <v>-197543.24</v>
      </c>
      <c r="H54" s="74" t="s">
        <v>155</v>
      </c>
      <c r="I54" s="51">
        <v>7</v>
      </c>
      <c r="J54" s="51">
        <v>2021</v>
      </c>
    </row>
    <row r="55" spans="1:10" ht="15.75" hidden="1" x14ac:dyDescent="0.3">
      <c r="A55" s="74" t="s">
        <v>83</v>
      </c>
      <c r="B55" s="74" t="s">
        <v>71</v>
      </c>
      <c r="C55" s="74" t="s">
        <v>102</v>
      </c>
      <c r="D55" s="74" t="s">
        <v>90</v>
      </c>
      <c r="E55" s="74" t="s">
        <v>86</v>
      </c>
      <c r="F55" s="74" t="s">
        <v>154</v>
      </c>
      <c r="G55" s="72">
        <v>-92796.12</v>
      </c>
      <c r="H55" s="74" t="s">
        <v>155</v>
      </c>
      <c r="I55" s="51">
        <v>7</v>
      </c>
      <c r="J55" s="51">
        <v>2021</v>
      </c>
    </row>
    <row r="56" spans="1:10" ht="15.75" hidden="1" x14ac:dyDescent="0.3">
      <c r="A56" s="74" t="s">
        <v>83</v>
      </c>
      <c r="B56" s="74" t="s">
        <v>73</v>
      </c>
      <c r="C56" s="74" t="s">
        <v>100</v>
      </c>
      <c r="D56" s="74" t="s">
        <v>105</v>
      </c>
      <c r="E56" s="74" t="s">
        <v>86</v>
      </c>
      <c r="F56" s="74" t="s">
        <v>106</v>
      </c>
      <c r="G56" s="72">
        <v>71162</v>
      </c>
      <c r="H56" s="74" t="s">
        <v>107</v>
      </c>
      <c r="I56" s="51">
        <v>11</v>
      </c>
      <c r="J56" s="51">
        <v>2021</v>
      </c>
    </row>
    <row r="57" spans="1:10" ht="15.75" x14ac:dyDescent="0.3">
      <c r="A57" s="74" t="s">
        <v>83</v>
      </c>
      <c r="B57" s="74" t="s">
        <v>72</v>
      </c>
      <c r="C57" s="74" t="s">
        <v>100</v>
      </c>
      <c r="D57" s="74" t="s">
        <v>105</v>
      </c>
      <c r="E57" s="74" t="s">
        <v>86</v>
      </c>
      <c r="F57" s="74" t="s">
        <v>144</v>
      </c>
      <c r="G57" s="72">
        <v>-11316</v>
      </c>
      <c r="H57" s="74" t="s">
        <v>156</v>
      </c>
      <c r="I57" s="51">
        <v>9</v>
      </c>
      <c r="J57" s="51">
        <v>2021</v>
      </c>
    </row>
    <row r="58" spans="1:10" ht="15.75" x14ac:dyDescent="0.3">
      <c r="A58" s="74" t="s">
        <v>83</v>
      </c>
      <c r="B58" s="74" t="s">
        <v>72</v>
      </c>
      <c r="C58" s="74" t="s">
        <v>100</v>
      </c>
      <c r="D58" s="74" t="s">
        <v>105</v>
      </c>
      <c r="E58" s="74" t="s">
        <v>86</v>
      </c>
      <c r="F58" s="74" t="s">
        <v>144</v>
      </c>
      <c r="G58" s="72">
        <v>-11086</v>
      </c>
      <c r="H58" s="74" t="s">
        <v>156</v>
      </c>
      <c r="I58" s="51">
        <v>9</v>
      </c>
      <c r="J58" s="51">
        <v>2021</v>
      </c>
    </row>
    <row r="59" spans="1:10" ht="15.75" x14ac:dyDescent="0.3">
      <c r="A59" s="74" t="s">
        <v>83</v>
      </c>
      <c r="B59" s="74" t="s">
        <v>72</v>
      </c>
      <c r="C59" s="74" t="s">
        <v>89</v>
      </c>
      <c r="D59" s="74" t="s">
        <v>90</v>
      </c>
      <c r="E59" s="74" t="s">
        <v>86</v>
      </c>
      <c r="F59" s="74" t="s">
        <v>157</v>
      </c>
      <c r="G59" s="72">
        <v>55351.61</v>
      </c>
      <c r="H59" s="74" t="s">
        <v>113</v>
      </c>
      <c r="I59" s="51">
        <v>1</v>
      </c>
      <c r="J59" s="51">
        <v>2022</v>
      </c>
    </row>
    <row r="60" spans="1:10" ht="15.75" hidden="1" x14ac:dyDescent="0.3">
      <c r="A60" s="74" t="s">
        <v>83</v>
      </c>
      <c r="B60" s="74" t="s">
        <v>71</v>
      </c>
      <c r="C60" s="74" t="s">
        <v>89</v>
      </c>
      <c r="D60" s="74" t="s">
        <v>90</v>
      </c>
      <c r="E60" s="74" t="s">
        <v>86</v>
      </c>
      <c r="F60" s="74" t="s">
        <v>158</v>
      </c>
      <c r="G60" s="72">
        <v>1036555.2</v>
      </c>
      <c r="H60" s="74" t="s">
        <v>113</v>
      </c>
      <c r="I60" s="51">
        <v>1</v>
      </c>
      <c r="J60" s="51">
        <v>2022</v>
      </c>
    </row>
    <row r="61" spans="1:10" ht="15.75" x14ac:dyDescent="0.3">
      <c r="A61" s="74" t="s">
        <v>83</v>
      </c>
      <c r="B61" s="74" t="s">
        <v>72</v>
      </c>
      <c r="C61" s="74" t="s">
        <v>89</v>
      </c>
      <c r="D61" s="74" t="s">
        <v>90</v>
      </c>
      <c r="E61" s="74" t="s">
        <v>86</v>
      </c>
      <c r="F61" s="74" t="s">
        <v>159</v>
      </c>
      <c r="G61" s="72">
        <v>57877.11</v>
      </c>
      <c r="H61" s="74" t="s">
        <v>113</v>
      </c>
      <c r="I61" s="51">
        <v>12</v>
      </c>
      <c r="J61" s="51">
        <v>2021</v>
      </c>
    </row>
    <row r="62" spans="1:10" ht="15.75" hidden="1" x14ac:dyDescent="0.3">
      <c r="A62" s="74" t="s">
        <v>83</v>
      </c>
      <c r="B62" s="74" t="s">
        <v>71</v>
      </c>
      <c r="C62" s="74" t="s">
        <v>89</v>
      </c>
      <c r="D62" s="74" t="s">
        <v>90</v>
      </c>
      <c r="E62" s="74" t="s">
        <v>86</v>
      </c>
      <c r="F62" s="74" t="s">
        <v>160</v>
      </c>
      <c r="G62" s="72">
        <v>1085259.3</v>
      </c>
      <c r="H62" s="74" t="s">
        <v>113</v>
      </c>
      <c r="I62" s="51">
        <v>12</v>
      </c>
      <c r="J62" s="51">
        <v>2021</v>
      </c>
    </row>
    <row r="63" spans="1:10" ht="15.75" x14ac:dyDescent="0.3">
      <c r="A63" s="74" t="s">
        <v>83</v>
      </c>
      <c r="B63" s="74" t="s">
        <v>72</v>
      </c>
      <c r="C63" s="74" t="s">
        <v>89</v>
      </c>
      <c r="D63" s="74" t="s">
        <v>90</v>
      </c>
      <c r="E63" s="74" t="s">
        <v>86</v>
      </c>
      <c r="F63" s="74" t="s">
        <v>161</v>
      </c>
      <c r="G63" s="72">
        <v>154252.16</v>
      </c>
      <c r="H63" s="74" t="s">
        <v>162</v>
      </c>
      <c r="I63" s="51">
        <v>6</v>
      </c>
      <c r="J63" s="51">
        <v>2021</v>
      </c>
    </row>
    <row r="64" spans="1:10" ht="15.75" hidden="1" x14ac:dyDescent="0.3">
      <c r="A64" s="74" t="s">
        <v>83</v>
      </c>
      <c r="B64" s="74" t="s">
        <v>71</v>
      </c>
      <c r="C64" s="74" t="s">
        <v>89</v>
      </c>
      <c r="D64" s="74" t="s">
        <v>90</v>
      </c>
      <c r="E64" s="74" t="s">
        <v>86</v>
      </c>
      <c r="F64" s="74" t="s">
        <v>163</v>
      </c>
      <c r="G64" s="72">
        <v>2910423.63</v>
      </c>
      <c r="H64" s="74" t="s">
        <v>162</v>
      </c>
      <c r="I64" s="51">
        <v>6</v>
      </c>
      <c r="J64" s="51">
        <v>2021</v>
      </c>
    </row>
    <row r="65" spans="1:10" ht="15.75" x14ac:dyDescent="0.3">
      <c r="A65" s="74" t="s">
        <v>83</v>
      </c>
      <c r="B65" s="74" t="s">
        <v>72</v>
      </c>
      <c r="C65" s="74" t="s">
        <v>89</v>
      </c>
      <c r="D65" s="74" t="s">
        <v>90</v>
      </c>
      <c r="E65" s="74" t="s">
        <v>86</v>
      </c>
      <c r="F65" s="74" t="s">
        <v>164</v>
      </c>
      <c r="G65" s="72">
        <v>58876.56</v>
      </c>
      <c r="H65" s="74" t="s">
        <v>162</v>
      </c>
      <c r="I65" s="51">
        <v>6</v>
      </c>
      <c r="J65" s="51">
        <v>2021</v>
      </c>
    </row>
    <row r="66" spans="1:10" ht="15.75" hidden="1" x14ac:dyDescent="0.3">
      <c r="A66" s="74" t="s">
        <v>83</v>
      </c>
      <c r="B66" s="74" t="s">
        <v>71</v>
      </c>
      <c r="C66" s="74" t="s">
        <v>89</v>
      </c>
      <c r="D66" s="74" t="s">
        <v>90</v>
      </c>
      <c r="E66" s="74" t="s">
        <v>86</v>
      </c>
      <c r="F66" s="74" t="s">
        <v>165</v>
      </c>
      <c r="G66" s="72">
        <v>1106098.8400000001</v>
      </c>
      <c r="H66" s="74" t="s">
        <v>162</v>
      </c>
      <c r="I66" s="51">
        <v>6</v>
      </c>
      <c r="J66" s="51">
        <v>2021</v>
      </c>
    </row>
    <row r="67" spans="1:10" ht="15.75" hidden="1" x14ac:dyDescent="0.3">
      <c r="A67" s="74" t="s">
        <v>83</v>
      </c>
      <c r="B67" s="74" t="s">
        <v>71</v>
      </c>
      <c r="C67" s="74" t="s">
        <v>102</v>
      </c>
      <c r="D67" s="74" t="s">
        <v>117</v>
      </c>
      <c r="E67" s="74" t="s">
        <v>86</v>
      </c>
      <c r="F67" s="74" t="s">
        <v>166</v>
      </c>
      <c r="G67" s="72">
        <v>168813007.37</v>
      </c>
      <c r="H67" s="74" t="s">
        <v>167</v>
      </c>
      <c r="I67" s="51">
        <v>3</v>
      </c>
      <c r="J67" s="51">
        <v>2021</v>
      </c>
    </row>
    <row r="68" spans="1:10" ht="15.75" x14ac:dyDescent="0.3">
      <c r="A68" s="74" t="s">
        <v>83</v>
      </c>
      <c r="B68" s="74" t="s">
        <v>72</v>
      </c>
      <c r="C68" s="74" t="s">
        <v>100</v>
      </c>
      <c r="D68" s="74" t="s">
        <v>85</v>
      </c>
      <c r="E68" s="74" t="s">
        <v>86</v>
      </c>
      <c r="F68" s="74" t="s">
        <v>87</v>
      </c>
      <c r="G68" s="72">
        <v>11694.34</v>
      </c>
      <c r="H68" s="74" t="s">
        <v>168</v>
      </c>
      <c r="I68" s="51">
        <v>7</v>
      </c>
      <c r="J68" s="51">
        <v>2021</v>
      </c>
    </row>
    <row r="69" spans="1:10" ht="15.75" x14ac:dyDescent="0.3">
      <c r="A69" s="74" t="s">
        <v>83</v>
      </c>
      <c r="B69" s="74" t="s">
        <v>72</v>
      </c>
      <c r="C69" s="74" t="s">
        <v>100</v>
      </c>
      <c r="D69" s="74" t="s">
        <v>105</v>
      </c>
      <c r="E69" s="74" t="s">
        <v>86</v>
      </c>
      <c r="F69" s="74" t="s">
        <v>144</v>
      </c>
      <c r="G69" s="72">
        <v>990</v>
      </c>
      <c r="H69" s="74" t="s">
        <v>145</v>
      </c>
      <c r="I69" s="51">
        <v>3</v>
      </c>
      <c r="J69" s="51">
        <v>2022</v>
      </c>
    </row>
    <row r="70" spans="1:10" ht="15.75" hidden="1" x14ac:dyDescent="0.3">
      <c r="A70" s="74" t="s">
        <v>83</v>
      </c>
      <c r="B70" s="74" t="s">
        <v>73</v>
      </c>
      <c r="C70" s="74" t="s">
        <v>102</v>
      </c>
      <c r="D70" s="74" t="s">
        <v>85</v>
      </c>
      <c r="E70" s="74" t="s">
        <v>86</v>
      </c>
      <c r="F70" s="74" t="s">
        <v>87</v>
      </c>
      <c r="G70" s="72">
        <v>75665.240000000005</v>
      </c>
      <c r="H70" s="74" t="s">
        <v>169</v>
      </c>
      <c r="I70" s="51">
        <v>4</v>
      </c>
      <c r="J70" s="51">
        <v>2022</v>
      </c>
    </row>
    <row r="71" spans="1:10" ht="15.75" x14ac:dyDescent="0.3">
      <c r="A71" s="74" t="s">
        <v>83</v>
      </c>
      <c r="B71" s="74" t="s">
        <v>72</v>
      </c>
      <c r="C71" s="74" t="s">
        <v>84</v>
      </c>
      <c r="D71" s="74" t="s">
        <v>105</v>
      </c>
      <c r="E71" s="74" t="s">
        <v>86</v>
      </c>
      <c r="F71" s="74" t="s">
        <v>170</v>
      </c>
      <c r="G71" s="72">
        <v>9027</v>
      </c>
      <c r="H71" s="74" t="s">
        <v>129</v>
      </c>
      <c r="I71" s="51">
        <v>7</v>
      </c>
      <c r="J71" s="51">
        <v>2021</v>
      </c>
    </row>
    <row r="72" spans="1:10" ht="15.75" x14ac:dyDescent="0.3">
      <c r="A72" s="74" t="s">
        <v>83</v>
      </c>
      <c r="B72" s="74" t="s">
        <v>72</v>
      </c>
      <c r="C72" s="74" t="s">
        <v>102</v>
      </c>
      <c r="D72" s="74" t="s">
        <v>105</v>
      </c>
      <c r="E72" s="74" t="s">
        <v>86</v>
      </c>
      <c r="F72" s="74" t="s">
        <v>171</v>
      </c>
      <c r="G72" s="72">
        <v>-6712.44</v>
      </c>
      <c r="H72" s="74" t="s">
        <v>172</v>
      </c>
      <c r="I72" s="51">
        <v>1</v>
      </c>
      <c r="J72" s="51">
        <v>2022</v>
      </c>
    </row>
    <row r="73" spans="1:10" ht="15.75" x14ac:dyDescent="0.3">
      <c r="A73" s="74" t="s">
        <v>83</v>
      </c>
      <c r="B73" s="74" t="s">
        <v>72</v>
      </c>
      <c r="C73" s="74" t="s">
        <v>173</v>
      </c>
      <c r="D73" s="74" t="s">
        <v>105</v>
      </c>
      <c r="E73" s="74" t="s">
        <v>86</v>
      </c>
      <c r="F73" s="74" t="s">
        <v>174</v>
      </c>
      <c r="G73" s="72">
        <v>-3106.5</v>
      </c>
      <c r="H73" s="74" t="s">
        <v>175</v>
      </c>
      <c r="I73" s="51">
        <v>7</v>
      </c>
      <c r="J73" s="51">
        <v>2021</v>
      </c>
    </row>
    <row r="74" spans="1:10" ht="15.75" x14ac:dyDescent="0.3">
      <c r="A74" s="74" t="s">
        <v>83</v>
      </c>
      <c r="B74" s="74" t="s">
        <v>72</v>
      </c>
      <c r="C74" s="74" t="s">
        <v>173</v>
      </c>
      <c r="D74" s="74" t="s">
        <v>105</v>
      </c>
      <c r="E74" s="74" t="s">
        <v>86</v>
      </c>
      <c r="F74" s="74" t="s">
        <v>174</v>
      </c>
      <c r="G74" s="72">
        <v>3106.5</v>
      </c>
      <c r="H74" s="74" t="s">
        <v>175</v>
      </c>
      <c r="I74" s="51">
        <v>6</v>
      </c>
      <c r="J74" s="51">
        <v>2021</v>
      </c>
    </row>
    <row r="75" spans="1:10" ht="15.75" x14ac:dyDescent="0.3">
      <c r="A75" s="74" t="s">
        <v>83</v>
      </c>
      <c r="B75" s="74" t="s">
        <v>72</v>
      </c>
      <c r="C75" s="74" t="s">
        <v>102</v>
      </c>
      <c r="D75" s="74" t="s">
        <v>85</v>
      </c>
      <c r="E75" s="74" t="s">
        <v>86</v>
      </c>
      <c r="F75" s="74" t="s">
        <v>131</v>
      </c>
      <c r="G75" s="72">
        <v>1913.54</v>
      </c>
      <c r="H75" s="74" t="s">
        <v>176</v>
      </c>
      <c r="I75" s="51">
        <v>9</v>
      </c>
      <c r="J75" s="51">
        <v>2021</v>
      </c>
    </row>
    <row r="76" spans="1:10" ht="15.75" x14ac:dyDescent="0.3">
      <c r="A76" s="74" t="s">
        <v>83</v>
      </c>
      <c r="B76" s="74" t="s">
        <v>72</v>
      </c>
      <c r="C76" s="74" t="s">
        <v>102</v>
      </c>
      <c r="D76" s="74" t="s">
        <v>85</v>
      </c>
      <c r="E76" s="74" t="s">
        <v>86</v>
      </c>
      <c r="F76" s="74" t="s">
        <v>177</v>
      </c>
      <c r="G76" s="72">
        <v>-540.54999999999995</v>
      </c>
      <c r="H76" s="74" t="s">
        <v>176</v>
      </c>
      <c r="I76" s="51">
        <v>9</v>
      </c>
      <c r="J76" s="51">
        <v>2021</v>
      </c>
    </row>
    <row r="77" spans="1:10" ht="15.75" x14ac:dyDescent="0.3">
      <c r="A77" s="74" t="s">
        <v>83</v>
      </c>
      <c r="B77" s="74" t="s">
        <v>72</v>
      </c>
      <c r="C77" s="74" t="s">
        <v>89</v>
      </c>
      <c r="D77" s="74" t="s">
        <v>90</v>
      </c>
      <c r="E77" s="74" t="s">
        <v>86</v>
      </c>
      <c r="F77" s="74" t="s">
        <v>178</v>
      </c>
      <c r="G77" s="72">
        <v>58969.4</v>
      </c>
      <c r="H77" s="74" t="s">
        <v>162</v>
      </c>
      <c r="I77" s="51">
        <v>7</v>
      </c>
      <c r="J77" s="51">
        <v>2021</v>
      </c>
    </row>
    <row r="78" spans="1:10" ht="15.75" hidden="1" x14ac:dyDescent="0.3">
      <c r="A78" s="74" t="s">
        <v>83</v>
      </c>
      <c r="B78" s="74" t="s">
        <v>71</v>
      </c>
      <c r="C78" s="74" t="s">
        <v>89</v>
      </c>
      <c r="D78" s="74" t="s">
        <v>90</v>
      </c>
      <c r="E78" s="74" t="s">
        <v>86</v>
      </c>
      <c r="F78" s="74" t="s">
        <v>179</v>
      </c>
      <c r="G78" s="72">
        <v>1106098.8400000001</v>
      </c>
      <c r="H78" s="74" t="s">
        <v>162</v>
      </c>
      <c r="I78" s="51">
        <v>7</v>
      </c>
      <c r="J78" s="51">
        <v>2021</v>
      </c>
    </row>
    <row r="79" spans="1:10" ht="15.75" hidden="1" x14ac:dyDescent="0.3">
      <c r="A79" s="74" t="s">
        <v>83</v>
      </c>
      <c r="B79" s="74" t="s">
        <v>71</v>
      </c>
      <c r="C79" s="74" t="s">
        <v>102</v>
      </c>
      <c r="D79" s="74" t="s">
        <v>117</v>
      </c>
      <c r="E79" s="74" t="s">
        <v>86</v>
      </c>
      <c r="F79" s="74" t="s">
        <v>166</v>
      </c>
      <c r="G79" s="72">
        <v>168720211.25</v>
      </c>
      <c r="H79" s="74" t="s">
        <v>180</v>
      </c>
      <c r="I79" s="51">
        <v>3</v>
      </c>
      <c r="J79" s="51">
        <v>2021</v>
      </c>
    </row>
    <row r="80" spans="1:10" ht="15.75" hidden="1" x14ac:dyDescent="0.3">
      <c r="A80" s="74" t="s">
        <v>83</v>
      </c>
      <c r="B80" s="74" t="s">
        <v>71</v>
      </c>
      <c r="C80" s="74" t="s">
        <v>102</v>
      </c>
      <c r="D80" s="74" t="s">
        <v>117</v>
      </c>
      <c r="E80" s="74" t="s">
        <v>86</v>
      </c>
      <c r="F80" s="74" t="s">
        <v>181</v>
      </c>
      <c r="G80" s="72">
        <v>-168813007.37</v>
      </c>
      <c r="H80" s="74" t="s">
        <v>180</v>
      </c>
      <c r="I80" s="51">
        <v>3</v>
      </c>
      <c r="J80" s="51">
        <v>2021</v>
      </c>
    </row>
    <row r="81" spans="1:10" ht="15.75" x14ac:dyDescent="0.3">
      <c r="A81" s="74" t="s">
        <v>83</v>
      </c>
      <c r="B81" s="74" t="s">
        <v>72</v>
      </c>
      <c r="C81" s="74" t="s">
        <v>102</v>
      </c>
      <c r="D81" s="74" t="s">
        <v>105</v>
      </c>
      <c r="E81" s="74" t="s">
        <v>86</v>
      </c>
      <c r="F81" s="74" t="s">
        <v>171</v>
      </c>
      <c r="G81" s="72">
        <v>6712.44</v>
      </c>
      <c r="H81" s="74" t="s">
        <v>172</v>
      </c>
      <c r="I81" s="51">
        <v>12</v>
      </c>
      <c r="J81" s="51">
        <v>2021</v>
      </c>
    </row>
    <row r="82" spans="1:10" ht="15.75" x14ac:dyDescent="0.3">
      <c r="A82" s="74" t="s">
        <v>83</v>
      </c>
      <c r="B82" s="74" t="s">
        <v>72</v>
      </c>
      <c r="C82" s="74" t="s">
        <v>100</v>
      </c>
      <c r="D82" s="74" t="s">
        <v>123</v>
      </c>
      <c r="E82" s="74" t="s">
        <v>86</v>
      </c>
      <c r="F82" s="74" t="s">
        <v>182</v>
      </c>
      <c r="G82" s="72">
        <v>-169.5</v>
      </c>
      <c r="H82" s="74" t="s">
        <v>183</v>
      </c>
      <c r="I82" s="51">
        <v>12</v>
      </c>
      <c r="J82" s="51">
        <v>2021</v>
      </c>
    </row>
    <row r="83" spans="1:10" ht="15.75" x14ac:dyDescent="0.3">
      <c r="A83" s="74" t="s">
        <v>83</v>
      </c>
      <c r="B83" s="74" t="s">
        <v>72</v>
      </c>
      <c r="C83" s="74" t="s">
        <v>100</v>
      </c>
      <c r="D83" s="74" t="s">
        <v>85</v>
      </c>
      <c r="E83" s="74" t="s">
        <v>86</v>
      </c>
      <c r="F83" s="74" t="s">
        <v>184</v>
      </c>
      <c r="G83" s="72">
        <v>226</v>
      </c>
      <c r="H83" s="74" t="s">
        <v>183</v>
      </c>
      <c r="I83" s="51">
        <v>12</v>
      </c>
      <c r="J83" s="51">
        <v>2021</v>
      </c>
    </row>
    <row r="84" spans="1:10" ht="15.75" x14ac:dyDescent="0.3">
      <c r="A84" s="74" t="s">
        <v>83</v>
      </c>
      <c r="B84" s="74" t="s">
        <v>72</v>
      </c>
      <c r="C84" s="74" t="s">
        <v>100</v>
      </c>
      <c r="D84" s="74" t="s">
        <v>123</v>
      </c>
      <c r="E84" s="74" t="s">
        <v>86</v>
      </c>
      <c r="F84" s="74" t="s">
        <v>184</v>
      </c>
      <c r="G84" s="72">
        <v>-226</v>
      </c>
      <c r="H84" s="74" t="s">
        <v>183</v>
      </c>
      <c r="I84" s="51">
        <v>12</v>
      </c>
      <c r="J84" s="51">
        <v>2021</v>
      </c>
    </row>
    <row r="85" spans="1:10" ht="15.75" hidden="1" x14ac:dyDescent="0.3">
      <c r="A85" s="74" t="s">
        <v>83</v>
      </c>
      <c r="B85" s="74" t="s">
        <v>73</v>
      </c>
      <c r="C85" s="74" t="s">
        <v>100</v>
      </c>
      <c r="D85" s="74" t="s">
        <v>85</v>
      </c>
      <c r="E85" s="74" t="s">
        <v>86</v>
      </c>
      <c r="F85" s="74" t="s">
        <v>185</v>
      </c>
      <c r="G85" s="72">
        <v>79021</v>
      </c>
      <c r="H85" s="74" t="s">
        <v>183</v>
      </c>
      <c r="I85" s="51">
        <v>12</v>
      </c>
      <c r="J85" s="51">
        <v>2021</v>
      </c>
    </row>
    <row r="86" spans="1:10" ht="15.75" hidden="1" x14ac:dyDescent="0.3">
      <c r="A86" s="74" t="s">
        <v>83</v>
      </c>
      <c r="B86" s="74" t="s">
        <v>73</v>
      </c>
      <c r="C86" s="74" t="s">
        <v>100</v>
      </c>
      <c r="D86" s="74" t="s">
        <v>85</v>
      </c>
      <c r="E86" s="74" t="s">
        <v>86</v>
      </c>
      <c r="F86" s="74" t="s">
        <v>186</v>
      </c>
      <c r="G86" s="72">
        <v>6137</v>
      </c>
      <c r="H86" s="74" t="s">
        <v>183</v>
      </c>
      <c r="I86" s="51">
        <v>12</v>
      </c>
      <c r="J86" s="51">
        <v>2021</v>
      </c>
    </row>
    <row r="87" spans="1:10" ht="15.75" hidden="1" x14ac:dyDescent="0.3">
      <c r="A87" s="74" t="s">
        <v>83</v>
      </c>
      <c r="B87" s="74" t="s">
        <v>73</v>
      </c>
      <c r="C87" s="74" t="s">
        <v>100</v>
      </c>
      <c r="D87" s="74" t="s">
        <v>85</v>
      </c>
      <c r="E87" s="74" t="s">
        <v>86</v>
      </c>
      <c r="F87" s="74" t="s">
        <v>187</v>
      </c>
      <c r="G87" s="72">
        <v>3925.5</v>
      </c>
      <c r="H87" s="74" t="s">
        <v>183</v>
      </c>
      <c r="I87" s="51">
        <v>12</v>
      </c>
      <c r="J87" s="51">
        <v>2021</v>
      </c>
    </row>
    <row r="88" spans="1:10" ht="15.75" x14ac:dyDescent="0.3">
      <c r="A88" s="74" t="s">
        <v>83</v>
      </c>
      <c r="B88" s="74" t="s">
        <v>72</v>
      </c>
      <c r="C88" s="74" t="s">
        <v>100</v>
      </c>
      <c r="D88" s="74" t="s">
        <v>85</v>
      </c>
      <c r="E88" s="74" t="s">
        <v>86</v>
      </c>
      <c r="F88" s="74" t="s">
        <v>182</v>
      </c>
      <c r="G88" s="72">
        <v>169.5</v>
      </c>
      <c r="H88" s="74" t="s">
        <v>183</v>
      </c>
      <c r="I88" s="51">
        <v>12</v>
      </c>
      <c r="J88" s="51">
        <v>2021</v>
      </c>
    </row>
    <row r="89" spans="1:10" ht="15.75" hidden="1" x14ac:dyDescent="0.3">
      <c r="A89" s="74" t="s">
        <v>83</v>
      </c>
      <c r="B89" s="74" t="s">
        <v>73</v>
      </c>
      <c r="C89" s="74" t="s">
        <v>100</v>
      </c>
      <c r="D89" s="74" t="s">
        <v>123</v>
      </c>
      <c r="E89" s="74" t="s">
        <v>86</v>
      </c>
      <c r="F89" s="74" t="s">
        <v>185</v>
      </c>
      <c r="G89" s="72">
        <v>-79021</v>
      </c>
      <c r="H89" s="74" t="s">
        <v>183</v>
      </c>
      <c r="I89" s="51">
        <v>12</v>
      </c>
      <c r="J89" s="51">
        <v>2021</v>
      </c>
    </row>
    <row r="90" spans="1:10" ht="15.75" hidden="1" x14ac:dyDescent="0.3">
      <c r="A90" s="74" t="s">
        <v>83</v>
      </c>
      <c r="B90" s="74" t="s">
        <v>73</v>
      </c>
      <c r="C90" s="74" t="s">
        <v>100</v>
      </c>
      <c r="D90" s="74" t="s">
        <v>123</v>
      </c>
      <c r="E90" s="74" t="s">
        <v>86</v>
      </c>
      <c r="F90" s="74" t="s">
        <v>186</v>
      </c>
      <c r="G90" s="72">
        <v>-6137</v>
      </c>
      <c r="H90" s="74" t="s">
        <v>183</v>
      </c>
      <c r="I90" s="51">
        <v>12</v>
      </c>
      <c r="J90" s="51">
        <v>2021</v>
      </c>
    </row>
    <row r="91" spans="1:10" ht="15.75" hidden="1" x14ac:dyDescent="0.3">
      <c r="A91" s="74" t="s">
        <v>83</v>
      </c>
      <c r="B91" s="74" t="s">
        <v>73</v>
      </c>
      <c r="C91" s="74" t="s">
        <v>100</v>
      </c>
      <c r="D91" s="74" t="s">
        <v>123</v>
      </c>
      <c r="E91" s="74" t="s">
        <v>86</v>
      </c>
      <c r="F91" s="74" t="s">
        <v>187</v>
      </c>
      <c r="G91" s="72">
        <v>-3925.5</v>
      </c>
      <c r="H91" s="74" t="s">
        <v>183</v>
      </c>
      <c r="I91" s="51">
        <v>12</v>
      </c>
      <c r="J91" s="51">
        <v>2021</v>
      </c>
    </row>
    <row r="92" spans="1:10" ht="15.75" x14ac:dyDescent="0.3">
      <c r="A92" s="74" t="s">
        <v>83</v>
      </c>
      <c r="B92" s="74" t="s">
        <v>72</v>
      </c>
      <c r="C92" s="74" t="s">
        <v>100</v>
      </c>
      <c r="D92" s="74" t="s">
        <v>123</v>
      </c>
      <c r="E92" s="74" t="s">
        <v>86</v>
      </c>
      <c r="F92" s="74" t="s">
        <v>87</v>
      </c>
      <c r="G92" s="72">
        <v>169.5</v>
      </c>
      <c r="H92" s="74" t="s">
        <v>188</v>
      </c>
      <c r="I92" s="51">
        <v>8</v>
      </c>
      <c r="J92" s="51">
        <v>2021</v>
      </c>
    </row>
    <row r="93" spans="1:10" ht="15.75" hidden="1" x14ac:dyDescent="0.3">
      <c r="A93" s="74" t="s">
        <v>83</v>
      </c>
      <c r="B93" s="74" t="s">
        <v>73</v>
      </c>
      <c r="C93" s="74" t="s">
        <v>100</v>
      </c>
      <c r="D93" s="74" t="s">
        <v>85</v>
      </c>
      <c r="E93" s="74" t="s">
        <v>86</v>
      </c>
      <c r="F93" s="74" t="s">
        <v>87</v>
      </c>
      <c r="G93" s="72">
        <v>6858</v>
      </c>
      <c r="H93" s="74" t="s">
        <v>188</v>
      </c>
      <c r="I93" s="51">
        <v>8</v>
      </c>
      <c r="J93" s="51">
        <v>2021</v>
      </c>
    </row>
    <row r="94" spans="1:10" ht="15.75" hidden="1" x14ac:dyDescent="0.3">
      <c r="A94" s="74" t="s">
        <v>83</v>
      </c>
      <c r="B94" s="74" t="s">
        <v>71</v>
      </c>
      <c r="C94" s="74" t="s">
        <v>89</v>
      </c>
      <c r="D94" s="74" t="s">
        <v>90</v>
      </c>
      <c r="E94" s="74" t="s">
        <v>86</v>
      </c>
      <c r="F94" s="74" t="s">
        <v>189</v>
      </c>
      <c r="G94" s="72">
        <v>80845.100000000006</v>
      </c>
      <c r="H94" s="74" t="s">
        <v>95</v>
      </c>
      <c r="I94" s="51">
        <v>5</v>
      </c>
      <c r="J94" s="51">
        <v>2021</v>
      </c>
    </row>
    <row r="95" spans="1:10" ht="15.75" hidden="1" x14ac:dyDescent="0.3">
      <c r="A95" s="74" t="s">
        <v>83</v>
      </c>
      <c r="B95" s="74" t="s">
        <v>71</v>
      </c>
      <c r="C95" s="74" t="s">
        <v>89</v>
      </c>
      <c r="D95" s="74" t="s">
        <v>90</v>
      </c>
      <c r="E95" s="74" t="s">
        <v>86</v>
      </c>
      <c r="F95" s="74" t="s">
        <v>190</v>
      </c>
      <c r="G95" s="72">
        <v>-44992.06</v>
      </c>
      <c r="H95" s="74" t="s">
        <v>95</v>
      </c>
      <c r="I95" s="51">
        <v>5</v>
      </c>
      <c r="J95" s="51">
        <v>2021</v>
      </c>
    </row>
    <row r="96" spans="1:10" ht="15.75" hidden="1" x14ac:dyDescent="0.3">
      <c r="A96" s="74" t="s">
        <v>83</v>
      </c>
      <c r="B96" s="74" t="s">
        <v>71</v>
      </c>
      <c r="C96" s="74" t="s">
        <v>89</v>
      </c>
      <c r="D96" s="74" t="s">
        <v>90</v>
      </c>
      <c r="E96" s="74" t="s">
        <v>86</v>
      </c>
      <c r="F96" s="74" t="s">
        <v>191</v>
      </c>
      <c r="G96" s="72">
        <v>80845.100000000006</v>
      </c>
      <c r="H96" s="74" t="s">
        <v>95</v>
      </c>
      <c r="I96" s="51">
        <v>5</v>
      </c>
      <c r="J96" s="51">
        <v>2021</v>
      </c>
    </row>
    <row r="97" spans="1:10" ht="15.75" x14ac:dyDescent="0.3">
      <c r="A97" s="74" t="s">
        <v>83</v>
      </c>
      <c r="B97" s="74" t="s">
        <v>72</v>
      </c>
      <c r="C97" s="74" t="s">
        <v>84</v>
      </c>
      <c r="D97" s="74" t="s">
        <v>105</v>
      </c>
      <c r="E97" s="74" t="s">
        <v>86</v>
      </c>
      <c r="F97" s="74" t="s">
        <v>170</v>
      </c>
      <c r="G97" s="72">
        <v>-9027</v>
      </c>
      <c r="H97" s="74" t="s">
        <v>129</v>
      </c>
      <c r="I97" s="51">
        <v>8</v>
      </c>
      <c r="J97" s="51">
        <v>2021</v>
      </c>
    </row>
    <row r="98" spans="1:10" ht="15.75" x14ac:dyDescent="0.3">
      <c r="A98" s="74" t="s">
        <v>83</v>
      </c>
      <c r="B98" s="74" t="s">
        <v>72</v>
      </c>
      <c r="C98" s="74" t="s">
        <v>89</v>
      </c>
      <c r="D98" s="74" t="s">
        <v>90</v>
      </c>
      <c r="E98" s="74" t="s">
        <v>86</v>
      </c>
      <c r="F98" s="74" t="s">
        <v>99</v>
      </c>
      <c r="G98" s="72">
        <v>8880011.1199999992</v>
      </c>
      <c r="H98" s="74" t="s">
        <v>192</v>
      </c>
      <c r="I98" s="51">
        <v>3</v>
      </c>
      <c r="J98" s="51">
        <v>2021</v>
      </c>
    </row>
    <row r="99" spans="1:10" ht="15.75" x14ac:dyDescent="0.3">
      <c r="A99" s="74" t="s">
        <v>83</v>
      </c>
      <c r="B99" s="74" t="s">
        <v>72</v>
      </c>
      <c r="C99" s="74" t="s">
        <v>100</v>
      </c>
      <c r="D99" s="74" t="s">
        <v>105</v>
      </c>
      <c r="E99" s="74" t="s">
        <v>86</v>
      </c>
      <c r="F99" s="74" t="s">
        <v>108</v>
      </c>
      <c r="G99" s="72">
        <v>-1469</v>
      </c>
      <c r="H99" s="74" t="s">
        <v>140</v>
      </c>
      <c r="I99" s="51">
        <v>7</v>
      </c>
      <c r="J99" s="51">
        <v>2021</v>
      </c>
    </row>
    <row r="100" spans="1:10" ht="15.75" hidden="1" x14ac:dyDescent="0.3">
      <c r="A100" s="74" t="s">
        <v>83</v>
      </c>
      <c r="B100" s="74" t="s">
        <v>73</v>
      </c>
      <c r="C100" s="74" t="s">
        <v>102</v>
      </c>
      <c r="D100" s="74" t="s">
        <v>123</v>
      </c>
      <c r="E100" s="74" t="s">
        <v>86</v>
      </c>
      <c r="F100" s="74" t="s">
        <v>87</v>
      </c>
      <c r="G100" s="72">
        <v>7432.5</v>
      </c>
      <c r="H100" s="74" t="s">
        <v>193</v>
      </c>
      <c r="I100" s="51">
        <v>4</v>
      </c>
      <c r="J100" s="51">
        <v>2022</v>
      </c>
    </row>
    <row r="101" spans="1:10" ht="15.75" hidden="1" x14ac:dyDescent="0.3">
      <c r="A101" s="74" t="s">
        <v>83</v>
      </c>
      <c r="B101" s="74" t="s">
        <v>73</v>
      </c>
      <c r="C101" s="74" t="s">
        <v>102</v>
      </c>
      <c r="D101" s="74" t="s">
        <v>85</v>
      </c>
      <c r="E101" s="74" t="s">
        <v>86</v>
      </c>
      <c r="F101" s="74" t="s">
        <v>87</v>
      </c>
      <c r="G101" s="72">
        <v>7432.5</v>
      </c>
      <c r="H101" s="74" t="s">
        <v>194</v>
      </c>
      <c r="I101" s="51">
        <v>4</v>
      </c>
      <c r="J101" s="51">
        <v>2022</v>
      </c>
    </row>
    <row r="102" spans="1:10" ht="15.75" hidden="1" x14ac:dyDescent="0.3">
      <c r="A102" s="74" t="s">
        <v>83</v>
      </c>
      <c r="B102" s="74" t="s">
        <v>73</v>
      </c>
      <c r="C102" s="74" t="s">
        <v>102</v>
      </c>
      <c r="D102" s="74" t="s">
        <v>123</v>
      </c>
      <c r="E102" s="74" t="s">
        <v>86</v>
      </c>
      <c r="F102" s="74" t="s">
        <v>87</v>
      </c>
      <c r="G102" s="72">
        <v>-7432.5</v>
      </c>
      <c r="H102" s="74" t="s">
        <v>194</v>
      </c>
      <c r="I102" s="51">
        <v>4</v>
      </c>
      <c r="J102" s="51">
        <v>2022</v>
      </c>
    </row>
    <row r="103" spans="1:10" ht="15.75" x14ac:dyDescent="0.3">
      <c r="A103" s="74" t="s">
        <v>83</v>
      </c>
      <c r="B103" s="74" t="s">
        <v>72</v>
      </c>
      <c r="C103" s="74" t="s">
        <v>100</v>
      </c>
      <c r="D103" s="74" t="s">
        <v>105</v>
      </c>
      <c r="E103" s="74" t="s">
        <v>86</v>
      </c>
      <c r="F103" s="74" t="s">
        <v>144</v>
      </c>
      <c r="G103" s="72">
        <v>11316</v>
      </c>
      <c r="H103" s="74" t="s">
        <v>156</v>
      </c>
      <c r="I103" s="51">
        <v>8</v>
      </c>
      <c r="J103" s="51">
        <v>2021</v>
      </c>
    </row>
    <row r="104" spans="1:10" ht="15.75" x14ac:dyDescent="0.3">
      <c r="A104" s="74" t="s">
        <v>83</v>
      </c>
      <c r="B104" s="74" t="s">
        <v>72</v>
      </c>
      <c r="C104" s="74" t="s">
        <v>100</v>
      </c>
      <c r="D104" s="74" t="s">
        <v>105</v>
      </c>
      <c r="E104" s="74" t="s">
        <v>86</v>
      </c>
      <c r="F104" s="74" t="s">
        <v>144</v>
      </c>
      <c r="G104" s="72">
        <v>11086</v>
      </c>
      <c r="H104" s="74" t="s">
        <v>156</v>
      </c>
      <c r="I104" s="51">
        <v>8</v>
      </c>
      <c r="J104" s="51">
        <v>2021</v>
      </c>
    </row>
    <row r="105" spans="1:10" ht="15.75" x14ac:dyDescent="0.3">
      <c r="A105" s="74" t="s">
        <v>83</v>
      </c>
      <c r="B105" s="74" t="s">
        <v>72</v>
      </c>
      <c r="C105" s="74" t="s">
        <v>89</v>
      </c>
      <c r="D105" s="74" t="s">
        <v>90</v>
      </c>
      <c r="E105" s="74" t="s">
        <v>86</v>
      </c>
      <c r="F105" s="74" t="s">
        <v>195</v>
      </c>
      <c r="G105" s="72">
        <v>57877.11</v>
      </c>
      <c r="H105" s="74" t="s">
        <v>113</v>
      </c>
      <c r="I105" s="51">
        <v>11</v>
      </c>
      <c r="J105" s="51">
        <v>2021</v>
      </c>
    </row>
    <row r="106" spans="1:10" ht="15.75" hidden="1" x14ac:dyDescent="0.3">
      <c r="A106" s="74" t="s">
        <v>83</v>
      </c>
      <c r="B106" s="74" t="s">
        <v>71</v>
      </c>
      <c r="C106" s="74" t="s">
        <v>89</v>
      </c>
      <c r="D106" s="74" t="s">
        <v>90</v>
      </c>
      <c r="E106" s="74" t="s">
        <v>86</v>
      </c>
      <c r="F106" s="74" t="s">
        <v>196</v>
      </c>
      <c r="G106" s="72">
        <v>1085259.3</v>
      </c>
      <c r="H106" s="74" t="s">
        <v>113</v>
      </c>
      <c r="I106" s="51">
        <v>11</v>
      </c>
      <c r="J106" s="51">
        <v>2021</v>
      </c>
    </row>
    <row r="107" spans="1:10" ht="15.75" hidden="1" x14ac:dyDescent="0.3">
      <c r="A107" s="74" t="s">
        <v>83</v>
      </c>
      <c r="B107" s="74" t="s">
        <v>73</v>
      </c>
      <c r="C107" s="74" t="s">
        <v>100</v>
      </c>
      <c r="D107" s="74" t="s">
        <v>105</v>
      </c>
      <c r="E107" s="74" t="s">
        <v>86</v>
      </c>
      <c r="F107" s="74" t="s">
        <v>110</v>
      </c>
      <c r="G107" s="72">
        <v>-9316</v>
      </c>
      <c r="H107" s="74" t="s">
        <v>142</v>
      </c>
      <c r="I107" s="51">
        <v>11</v>
      </c>
      <c r="J107" s="51">
        <v>2021</v>
      </c>
    </row>
    <row r="108" spans="1:10" ht="15.75" x14ac:dyDescent="0.3">
      <c r="A108" s="74" t="s">
        <v>83</v>
      </c>
      <c r="B108" s="74" t="s">
        <v>72</v>
      </c>
      <c r="C108" s="74" t="s">
        <v>100</v>
      </c>
      <c r="D108" s="74" t="s">
        <v>85</v>
      </c>
      <c r="E108" s="74" t="s">
        <v>86</v>
      </c>
      <c r="F108" s="74" t="s">
        <v>87</v>
      </c>
      <c r="G108" s="72">
        <v>7950.38</v>
      </c>
      <c r="H108" s="74" t="s">
        <v>197</v>
      </c>
      <c r="I108" s="51">
        <v>5</v>
      </c>
      <c r="J108" s="51">
        <v>2021</v>
      </c>
    </row>
    <row r="109" spans="1:10" ht="15.75" x14ac:dyDescent="0.3">
      <c r="A109" s="74" t="s">
        <v>83</v>
      </c>
      <c r="B109" s="74" t="s">
        <v>72</v>
      </c>
      <c r="C109" s="74" t="s">
        <v>102</v>
      </c>
      <c r="D109" s="74" t="s">
        <v>105</v>
      </c>
      <c r="E109" s="74" t="s">
        <v>86</v>
      </c>
      <c r="F109" s="74" t="s">
        <v>108</v>
      </c>
      <c r="G109" s="72">
        <v>-226</v>
      </c>
      <c r="H109" s="74" t="s">
        <v>109</v>
      </c>
      <c r="I109" s="51">
        <v>10</v>
      </c>
      <c r="J109" s="51">
        <v>2021</v>
      </c>
    </row>
    <row r="110" spans="1:10" ht="15.75" hidden="1" x14ac:dyDescent="0.3">
      <c r="A110" s="74" t="s">
        <v>83</v>
      </c>
      <c r="B110" s="74" t="s">
        <v>73</v>
      </c>
      <c r="C110" s="74" t="s">
        <v>100</v>
      </c>
      <c r="D110" s="74" t="s">
        <v>105</v>
      </c>
      <c r="E110" s="74" t="s">
        <v>86</v>
      </c>
      <c r="F110" s="74" t="s">
        <v>110</v>
      </c>
      <c r="G110" s="72">
        <v>-3925</v>
      </c>
      <c r="H110" s="74" t="s">
        <v>109</v>
      </c>
      <c r="I110" s="51">
        <v>10</v>
      </c>
      <c r="J110" s="51">
        <v>2021</v>
      </c>
    </row>
    <row r="111" spans="1:10" ht="15.75" x14ac:dyDescent="0.3">
      <c r="A111" s="74" t="s">
        <v>83</v>
      </c>
      <c r="B111" s="74" t="s">
        <v>72</v>
      </c>
      <c r="C111" s="74" t="s">
        <v>84</v>
      </c>
      <c r="D111" s="74" t="s">
        <v>123</v>
      </c>
      <c r="E111" s="74" t="s">
        <v>86</v>
      </c>
      <c r="F111" s="74" t="s">
        <v>87</v>
      </c>
      <c r="G111" s="72">
        <v>310.45</v>
      </c>
      <c r="H111" s="74" t="s">
        <v>198</v>
      </c>
      <c r="I111" s="51">
        <v>9</v>
      </c>
      <c r="J111" s="51">
        <v>2021</v>
      </c>
    </row>
    <row r="112" spans="1:10" ht="15.75" x14ac:dyDescent="0.3">
      <c r="A112" s="74" t="s">
        <v>83</v>
      </c>
      <c r="B112" s="74" t="s">
        <v>72</v>
      </c>
      <c r="C112" s="74" t="s">
        <v>89</v>
      </c>
      <c r="D112" s="74" t="s">
        <v>90</v>
      </c>
      <c r="E112" s="74" t="s">
        <v>86</v>
      </c>
      <c r="F112" s="74" t="s">
        <v>199</v>
      </c>
      <c r="G112" s="72">
        <v>55351.61</v>
      </c>
      <c r="H112" s="74" t="s">
        <v>200</v>
      </c>
      <c r="I112" s="51">
        <v>12</v>
      </c>
      <c r="J112" s="51">
        <v>2021</v>
      </c>
    </row>
    <row r="113" spans="1:10" ht="15.75" hidden="1" x14ac:dyDescent="0.3">
      <c r="A113" s="74" t="s">
        <v>83</v>
      </c>
      <c r="B113" s="74" t="s">
        <v>71</v>
      </c>
      <c r="C113" s="74" t="s">
        <v>89</v>
      </c>
      <c r="D113" s="74" t="s">
        <v>90</v>
      </c>
      <c r="E113" s="74" t="s">
        <v>86</v>
      </c>
      <c r="F113" s="74" t="s">
        <v>201</v>
      </c>
      <c r="G113" s="72">
        <v>1036555.2</v>
      </c>
      <c r="H113" s="74" t="s">
        <v>200</v>
      </c>
      <c r="I113" s="51">
        <v>12</v>
      </c>
      <c r="J113" s="51">
        <v>2021</v>
      </c>
    </row>
    <row r="114" spans="1:10" ht="15.75" x14ac:dyDescent="0.3">
      <c r="A114" s="51"/>
      <c r="B114" s="51"/>
      <c r="C114" s="51"/>
      <c r="D114" s="51"/>
      <c r="E114" s="51"/>
      <c r="F114" s="51"/>
      <c r="G114" s="72"/>
      <c r="H114" s="51"/>
      <c r="I114" s="51"/>
      <c r="J114" s="51"/>
    </row>
  </sheetData>
  <autoFilter ref="A2:J113" xr:uid="{3E3175AD-C489-4F01-B4FE-6E3ECC2A418F}">
    <filterColumn colId="1">
      <filters>
        <filter val="182420"/>
      </filters>
    </filterColumn>
  </autoFilter>
  <pageMargins left="0.75" right="0.75" top="1" bottom="1" header="0.5" footer="0.5"/>
  <pageSetup scale="41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D008-1E6B-48F3-9AC2-6D7538D44B2E}">
  <sheetPr>
    <tabColor rgb="FF00B0F0"/>
    <pageSetUpPr fitToPage="1"/>
  </sheetPr>
  <dimension ref="A1:I29"/>
  <sheetViews>
    <sheetView workbookViewId="0">
      <selection activeCell="B16" sqref="B16"/>
    </sheetView>
  </sheetViews>
  <sheetFormatPr defaultColWidth="9.140625" defaultRowHeight="14.25" x14ac:dyDescent="0.2"/>
  <cols>
    <col min="1" max="1" width="15.71093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</row>
    <row r="2" spans="1:9" ht="18" x14ac:dyDescent="0.25">
      <c r="A2" s="1" t="s">
        <v>1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 t="str">
        <f>"Accumulation Period Ending " &amp; TEXT(G12, "mmm yyyy")</f>
        <v>Accumulation Period Ending Feb 2021</v>
      </c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6">
        <f>YEAR(B12)</f>
        <v>2020</v>
      </c>
      <c r="C10" s="6">
        <f t="shared" ref="C10:G10" si="0">YEAR(C12)</f>
        <v>2020</v>
      </c>
      <c r="D10" s="6">
        <f t="shared" si="0"/>
        <v>2020</v>
      </c>
      <c r="E10" s="6">
        <f t="shared" si="0"/>
        <v>2020</v>
      </c>
      <c r="F10" s="6">
        <f t="shared" si="0"/>
        <v>2021</v>
      </c>
      <c r="G10" s="6">
        <f t="shared" si="0"/>
        <v>2021</v>
      </c>
      <c r="H10" s="3"/>
      <c r="I10" s="3"/>
    </row>
    <row r="11" spans="1:9" hidden="1" x14ac:dyDescent="0.2">
      <c r="A11" s="3" t="s">
        <v>6</v>
      </c>
      <c r="B11" s="6">
        <f>MONTH(B12)</f>
        <v>9</v>
      </c>
      <c r="C11" s="6">
        <f t="shared" ref="C11:G11" si="1">MONTH(C12)</f>
        <v>10</v>
      </c>
      <c r="D11" s="6">
        <f t="shared" si="1"/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7">
        <v>44104</v>
      </c>
      <c r="C12" s="8">
        <f>EOMONTH(B12+1,0)</f>
        <v>44135</v>
      </c>
      <c r="D12" s="8">
        <f t="shared" ref="D12:G12" si="2">EOMONTH(C12+1,0)</f>
        <v>44165</v>
      </c>
      <c r="E12" s="8">
        <f t="shared" si="2"/>
        <v>44196</v>
      </c>
      <c r="F12" s="8">
        <f t="shared" si="2"/>
        <v>44227</v>
      </c>
      <c r="G12" s="8">
        <f t="shared" si="2"/>
        <v>44255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0</v>
      </c>
      <c r="C16" s="14">
        <f>SUM(B16,C13:C15)</f>
        <v>0</v>
      </c>
      <c r="D16" s="14">
        <f t="shared" ref="D16:G16" si="3">SUM(C16,D13:D15)</f>
        <v>0</v>
      </c>
      <c r="E16" s="14">
        <f t="shared" si="3"/>
        <v>0</v>
      </c>
      <c r="F16" s="14">
        <f t="shared" si="3"/>
        <v>0</v>
      </c>
      <c r="G16" s="14">
        <f t="shared" si="3"/>
        <v>0</v>
      </c>
      <c r="H16" s="9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 t="s">
        <v>9</v>
      </c>
      <c r="B18" s="15" t="s">
        <v>10</v>
      </c>
      <c r="C18" s="15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 t="s">
        <v>11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3"/>
      <c r="I20" s="3"/>
    </row>
    <row r="21" spans="1:9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9" x14ac:dyDescent="0.2">
      <c r="A22" s="3" t="s">
        <v>12</v>
      </c>
      <c r="B22" s="17">
        <v>0</v>
      </c>
      <c r="C22" s="9"/>
      <c r="D22" s="9"/>
      <c r="E22" s="9"/>
      <c r="F22" s="9"/>
      <c r="G22" s="9"/>
      <c r="H22" s="3"/>
      <c r="I22" s="3"/>
    </row>
    <row r="23" spans="1:9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9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9" x14ac:dyDescent="0.2">
      <c r="A25" s="5" t="s">
        <v>14</v>
      </c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 t="s">
        <v>15</v>
      </c>
      <c r="B26" s="18">
        <f>B20</f>
        <v>0</v>
      </c>
      <c r="C26" s="11">
        <f t="shared" ref="C26:G26" si="4">C20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3"/>
      <c r="I26" s="3"/>
    </row>
    <row r="27" spans="1:9" x14ac:dyDescent="0.2">
      <c r="A27" s="3" t="s">
        <v>16</v>
      </c>
      <c r="B27" s="18">
        <f>-B26</f>
        <v>0</v>
      </c>
      <c r="C27" s="11">
        <f t="shared" ref="C27:G27" si="5">-C26</f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3"/>
      <c r="I27" s="3"/>
    </row>
    <row r="28" spans="1:9" x14ac:dyDescent="0.2">
      <c r="A28" s="3"/>
      <c r="B28" s="18"/>
      <c r="C28" s="18"/>
      <c r="D28" s="18"/>
      <c r="E28" s="18"/>
      <c r="F28" s="18"/>
      <c r="G28" s="18"/>
      <c r="H28" s="3"/>
      <c r="I28" s="3"/>
    </row>
    <row r="29" spans="1:9" x14ac:dyDescent="0.2">
      <c r="A29" s="3"/>
      <c r="B29" s="18"/>
      <c r="C29" s="18"/>
      <c r="D29" s="18"/>
      <c r="E29" s="18"/>
      <c r="F29" s="18"/>
      <c r="G29" s="18"/>
      <c r="H29" s="3"/>
      <c r="I29" s="3"/>
    </row>
  </sheetData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D9D5-A233-46D4-AF47-DB02BDAB72C4}">
  <sheetPr>
    <tabColor rgb="FF00B0F0"/>
    <pageSetUpPr fitToPage="1"/>
  </sheetPr>
  <dimension ref="A1:M36"/>
  <sheetViews>
    <sheetView workbookViewId="0">
      <selection activeCell="G1" sqref="G1"/>
    </sheetView>
  </sheetViews>
  <sheetFormatPr defaultColWidth="9.140625" defaultRowHeight="14.25" x14ac:dyDescent="0.2"/>
  <cols>
    <col min="1" max="1" width="20.855468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1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 t="s">
        <v>41</v>
      </c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6">
        <f>YEAR(B12)</f>
        <v>2021</v>
      </c>
      <c r="C10" s="6">
        <f t="shared" ref="C10:G10" si="0">YEAR(C12)</f>
        <v>2021</v>
      </c>
      <c r="D10" s="6">
        <f t="shared" si="0"/>
        <v>2021</v>
      </c>
      <c r="E10" s="6">
        <f t="shared" si="0"/>
        <v>2021</v>
      </c>
      <c r="F10" s="6">
        <f t="shared" si="0"/>
        <v>2021</v>
      </c>
      <c r="G10" s="6">
        <f t="shared" si="0"/>
        <v>2021</v>
      </c>
      <c r="H10" s="3"/>
      <c r="I10" s="3"/>
    </row>
    <row r="11" spans="1:9" hidden="1" x14ac:dyDescent="0.2">
      <c r="A11" s="3" t="s">
        <v>6</v>
      </c>
      <c r="B11" s="6">
        <f>MONTH(B12)</f>
        <v>3</v>
      </c>
      <c r="C11" s="6">
        <f t="shared" ref="C11:G11" si="1">MONTH(C12)</f>
        <v>4</v>
      </c>
      <c r="D11" s="6">
        <f t="shared" si="1"/>
        <v>5</v>
      </c>
      <c r="E11" s="6">
        <f t="shared" si="1"/>
        <v>6</v>
      </c>
      <c r="F11" s="6">
        <f t="shared" si="1"/>
        <v>7</v>
      </c>
      <c r="G11" s="6">
        <f t="shared" si="1"/>
        <v>8</v>
      </c>
      <c r="H11" s="3"/>
      <c r="I11" s="3"/>
    </row>
    <row r="12" spans="1:9" x14ac:dyDescent="0.2">
      <c r="A12" s="3"/>
      <c r="B12" s="7">
        <v>44286</v>
      </c>
      <c r="C12" s="8">
        <f>EOMONTH(B12+1,0)</f>
        <v>44316</v>
      </c>
      <c r="D12" s="8">
        <f t="shared" ref="D12:G12" si="2">EOMONTH(C12+1,0)</f>
        <v>44347</v>
      </c>
      <c r="E12" s="8">
        <f t="shared" si="2"/>
        <v>44377</v>
      </c>
      <c r="F12" s="8">
        <f t="shared" si="2"/>
        <v>44408</v>
      </c>
      <c r="G12" s="8">
        <f t="shared" si="2"/>
        <v>44439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168720211.25</v>
      </c>
      <c r="C14" s="11">
        <v>0</v>
      </c>
      <c r="D14" s="11">
        <v>0</v>
      </c>
      <c r="E14" s="11">
        <v>23644805.018364862</v>
      </c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168720211.25</v>
      </c>
      <c r="C16" s="14">
        <f>SUM(B16,C13:C15)</f>
        <v>168720211.25</v>
      </c>
      <c r="D16" s="14">
        <f t="shared" ref="D16:G16" si="3">SUM(C16,D13:D15)</f>
        <v>168720211.25</v>
      </c>
      <c r="E16" s="14">
        <f t="shared" si="3"/>
        <v>192365016.26836485</v>
      </c>
      <c r="F16" s="14">
        <f t="shared" si="3"/>
        <v>192365016.26836485</v>
      </c>
      <c r="G16" s="14">
        <f t="shared" si="3"/>
        <v>192365016.26836485</v>
      </c>
      <c r="H16" s="9"/>
      <c r="I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3" x14ac:dyDescent="0.2">
      <c r="A18" s="3" t="s">
        <v>9</v>
      </c>
      <c r="B18" s="19">
        <f t="shared" ref="B18:G18" si="4">$C$5</f>
        <v>5.6416666666666664E-3</v>
      </c>
      <c r="C18" s="19">
        <f t="shared" si="4"/>
        <v>5.6416666666666664E-3</v>
      </c>
      <c r="D18" s="19">
        <f t="shared" si="4"/>
        <v>5.6416666666666664E-3</v>
      </c>
      <c r="E18" s="19">
        <f t="shared" si="4"/>
        <v>5.6416666666666664E-3</v>
      </c>
      <c r="F18" s="19">
        <f t="shared" si="4"/>
        <v>5.6416666666666664E-3</v>
      </c>
      <c r="G18" s="19">
        <f t="shared" si="4"/>
        <v>5.6416666666666664E-3</v>
      </c>
      <c r="H18" s="3"/>
      <c r="I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" t="s">
        <v>11</v>
      </c>
      <c r="B20" s="16">
        <f t="shared" ref="B20:D20" si="5">ROUND(B16*B18,2)</f>
        <v>951863.19</v>
      </c>
      <c r="C20" s="16">
        <f t="shared" si="5"/>
        <v>951863.19</v>
      </c>
      <c r="D20" s="16">
        <f t="shared" si="5"/>
        <v>951863.19</v>
      </c>
      <c r="E20" s="16">
        <f>ROUND(E16*E18,2)</f>
        <v>1085259.3</v>
      </c>
      <c r="F20" s="16">
        <f t="shared" ref="F20:G20" si="6">ROUND(F16*F18,2)</f>
        <v>1085259.3</v>
      </c>
      <c r="G20" s="16">
        <f t="shared" si="6"/>
        <v>1085259.3</v>
      </c>
      <c r="H20" s="9">
        <f>SUM(B20:G20)</f>
        <v>6111367.4699999997</v>
      </c>
      <c r="I20" s="3"/>
    </row>
    <row r="21" spans="1:13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13" x14ac:dyDescent="0.2">
      <c r="A22" s="3" t="s">
        <v>12</v>
      </c>
      <c r="B22" s="9">
        <f>'MO 95% Int Calc Sep20-Feb21'!G16</f>
        <v>0</v>
      </c>
      <c r="C22" s="9"/>
      <c r="D22" s="9"/>
      <c r="E22" s="9"/>
      <c r="F22" s="9"/>
      <c r="G22" s="9"/>
      <c r="H22" s="3"/>
      <c r="I22" s="3"/>
    </row>
    <row r="23" spans="1:13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13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13" x14ac:dyDescent="0.2">
      <c r="A25" s="3"/>
      <c r="B25" s="18"/>
      <c r="C25" s="18"/>
      <c r="D25" s="18"/>
      <c r="E25" s="18"/>
      <c r="F25" s="18"/>
      <c r="G25" s="18"/>
      <c r="H25" s="3"/>
      <c r="I25" s="3"/>
    </row>
    <row r="26" spans="1:13" x14ac:dyDescent="0.2">
      <c r="A26" s="3"/>
      <c r="B26" s="18"/>
      <c r="C26" s="18"/>
      <c r="D26" s="18"/>
      <c r="E26" s="18"/>
      <c r="F26" s="18"/>
      <c r="G26" s="18"/>
      <c r="H26" s="3"/>
      <c r="I26" s="3"/>
    </row>
    <row r="27" spans="1:13" x14ac:dyDescent="0.2">
      <c r="A27" s="3"/>
      <c r="B27" s="18"/>
      <c r="C27" s="18"/>
      <c r="D27" s="18"/>
      <c r="E27" s="18"/>
      <c r="F27" s="18"/>
      <c r="G27" s="18"/>
      <c r="H27" s="3"/>
      <c r="I27" s="3"/>
    </row>
    <row r="28" spans="1:13" hidden="1" x14ac:dyDescent="0.2">
      <c r="A28" s="3" t="s">
        <v>17</v>
      </c>
      <c r="B28" s="15">
        <f t="shared" ref="B28:G28" si="7">B18</f>
        <v>5.6416666666666664E-3</v>
      </c>
      <c r="C28" s="15">
        <f t="shared" si="7"/>
        <v>5.6416666666666664E-3</v>
      </c>
      <c r="D28" s="15">
        <f t="shared" si="7"/>
        <v>5.6416666666666664E-3</v>
      </c>
      <c r="E28" s="15">
        <f t="shared" si="7"/>
        <v>5.6416666666666664E-3</v>
      </c>
      <c r="F28" s="19">
        <f t="shared" si="7"/>
        <v>5.6416666666666664E-3</v>
      </c>
      <c r="G28" s="19">
        <f t="shared" si="7"/>
        <v>5.6416666666666664E-3</v>
      </c>
      <c r="H28" s="19"/>
      <c r="I28" s="19"/>
      <c r="J28" s="19"/>
      <c r="K28" s="19"/>
      <c r="L28" s="19"/>
      <c r="M28" s="19"/>
    </row>
    <row r="29" spans="1:13" hidden="1" x14ac:dyDescent="0.2">
      <c r="A29" s="3" t="s">
        <v>18</v>
      </c>
      <c r="B29" s="4">
        <v>3.8056122448979594E-3</v>
      </c>
      <c r="C29" s="4">
        <v>3.8056122448979594E-3</v>
      </c>
      <c r="D29" s="4">
        <v>3.8056122448979594E-3</v>
      </c>
      <c r="E29" s="4">
        <v>3.0460668103448277E-3</v>
      </c>
      <c r="F29" s="4">
        <v>3.0460668103448277E-3</v>
      </c>
      <c r="G29" s="4">
        <v>3.0460668103448277E-3</v>
      </c>
      <c r="H29" s="20"/>
      <c r="I29" s="20"/>
      <c r="J29" s="3"/>
      <c r="K29" s="3"/>
      <c r="L29" s="3"/>
      <c r="M29" s="3"/>
    </row>
    <row r="30" spans="1:13" hidden="1" x14ac:dyDescent="0.2">
      <c r="A30" s="3" t="s">
        <v>19</v>
      </c>
      <c r="B30" s="21">
        <f t="shared" ref="B30:G30" si="8">B28-B29</f>
        <v>1.8360544217687069E-3</v>
      </c>
      <c r="C30" s="21">
        <f t="shared" si="8"/>
        <v>1.8360544217687069E-3</v>
      </c>
      <c r="D30" s="21">
        <f t="shared" si="8"/>
        <v>1.8360544217687069E-3</v>
      </c>
      <c r="E30" s="21">
        <f t="shared" si="8"/>
        <v>2.5955998563218386E-3</v>
      </c>
      <c r="F30" s="21">
        <f t="shared" si="8"/>
        <v>2.5955998563218386E-3</v>
      </c>
      <c r="G30" s="21">
        <f t="shared" si="8"/>
        <v>2.5955998563218386E-3</v>
      </c>
      <c r="H30" s="19"/>
      <c r="I30" s="19"/>
      <c r="J30" s="19"/>
      <c r="K30" s="19"/>
      <c r="L30" s="19"/>
      <c r="M30" s="19"/>
    </row>
    <row r="31" spans="1:13" hidden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idden="1" x14ac:dyDescent="0.2">
      <c r="A32" s="3" t="s">
        <v>20</v>
      </c>
      <c r="B32" s="16">
        <f t="shared" ref="B32:G32" si="9">IF(ISBLANK(B29),0,ROUND(B16*B30,2))</f>
        <v>309779.49</v>
      </c>
      <c r="C32" s="16">
        <f t="shared" si="9"/>
        <v>309779.49</v>
      </c>
      <c r="D32" s="16">
        <f t="shared" si="9"/>
        <v>309779.49</v>
      </c>
      <c r="E32" s="16">
        <f t="shared" si="9"/>
        <v>499302.61</v>
      </c>
      <c r="F32" s="16">
        <f t="shared" si="9"/>
        <v>499302.61</v>
      </c>
      <c r="G32" s="16">
        <f t="shared" si="9"/>
        <v>499302.61</v>
      </c>
      <c r="H32" s="9"/>
      <c r="I32" s="9"/>
      <c r="J32" s="9"/>
      <c r="K32" s="9"/>
      <c r="L32" s="9"/>
      <c r="M32" s="9"/>
    </row>
    <row r="33" spans="1:13" hidden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idden="1" x14ac:dyDescent="0.2">
      <c r="A34" s="5" t="s"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idden="1" x14ac:dyDescent="0.2">
      <c r="A35" s="3" t="s">
        <v>22</v>
      </c>
      <c r="B35" s="18">
        <f>-B32</f>
        <v>-309779.49</v>
      </c>
      <c r="C35" s="11">
        <f t="shared" ref="C35:G35" si="10">-C32</f>
        <v>-309779.49</v>
      </c>
      <c r="D35" s="11">
        <f t="shared" si="10"/>
        <v>-309779.49</v>
      </c>
      <c r="E35" s="11">
        <f t="shared" si="10"/>
        <v>-499302.61</v>
      </c>
      <c r="F35" s="11">
        <f t="shared" si="10"/>
        <v>-499302.61</v>
      </c>
      <c r="G35" s="11">
        <f t="shared" si="10"/>
        <v>-499302.61</v>
      </c>
      <c r="H35" s="22"/>
      <c r="I35" s="22"/>
      <c r="J35" s="22"/>
      <c r="K35" s="22"/>
      <c r="L35" s="22"/>
      <c r="M35" s="22"/>
    </row>
    <row r="36" spans="1:13" hidden="1" x14ac:dyDescent="0.2">
      <c r="A36" s="3" t="s">
        <v>16</v>
      </c>
      <c r="B36" s="18">
        <f>-B35</f>
        <v>309779.49</v>
      </c>
      <c r="C36" s="11">
        <f t="shared" ref="C36:G36" si="11">-C35</f>
        <v>309779.49</v>
      </c>
      <c r="D36" s="11">
        <f t="shared" si="11"/>
        <v>309779.49</v>
      </c>
      <c r="E36" s="11">
        <f t="shared" si="11"/>
        <v>499302.61</v>
      </c>
      <c r="F36" s="11">
        <f t="shared" si="11"/>
        <v>499302.61</v>
      </c>
      <c r="G36" s="11">
        <f t="shared" si="11"/>
        <v>499302.61</v>
      </c>
      <c r="H36" s="22"/>
      <c r="I36" s="22"/>
      <c r="J36" s="22"/>
      <c r="K36" s="22"/>
      <c r="L36" s="22"/>
      <c r="M36" s="22"/>
    </row>
  </sheetData>
  <pageMargins left="0.7" right="0.7" top="0.75" bottom="0.75" header="0.3" footer="0.3"/>
  <pageSetup scale="9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990F0-A2DF-4189-8569-C12C48102657}">
  <sheetPr>
    <tabColor rgb="FF00B0F0"/>
    <pageSetUpPr fitToPage="1"/>
  </sheetPr>
  <dimension ref="A1:M35"/>
  <sheetViews>
    <sheetView zoomScaleNormal="100" workbookViewId="0">
      <selection activeCell="G1" sqref="G1"/>
    </sheetView>
  </sheetViews>
  <sheetFormatPr defaultColWidth="9.140625" defaultRowHeight="14.25" x14ac:dyDescent="0.2"/>
  <cols>
    <col min="1" max="1" width="20.855468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1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 t="str">
        <f>"Accumulation Period Ending " &amp; TEXT(G12, "mmm yyyy")</f>
        <v>Accumulation Period Ending Feb 2022</v>
      </c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G10" si="0">IF(D11=1,C10+1,C10)</f>
        <v>2021</v>
      </c>
      <c r="E10" s="6">
        <f t="shared" si="0"/>
        <v>2021</v>
      </c>
      <c r="F10" s="6">
        <f t="shared" si="0"/>
        <v>2022</v>
      </c>
      <c r="G10" s="6">
        <f t="shared" si="0"/>
        <v>2022</v>
      </c>
      <c r="H10" s="3"/>
      <c r="I10" s="3"/>
    </row>
    <row r="11" spans="1:9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G11" si="1">IF(C11=12,1,C11+1)</f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24">
        <f>DATE(B10,B11+1,1)-1</f>
        <v>44469</v>
      </c>
      <c r="C12" s="24">
        <f t="shared" ref="C12:G12" si="2">DATE(C10,C11,1)</f>
        <v>44470</v>
      </c>
      <c r="D12" s="24">
        <f t="shared" si="2"/>
        <v>44501</v>
      </c>
      <c r="E12" s="24">
        <f t="shared" si="2"/>
        <v>44531</v>
      </c>
      <c r="F12" s="24">
        <f t="shared" si="2"/>
        <v>44562</v>
      </c>
      <c r="G12" s="24">
        <f t="shared" si="2"/>
        <v>44593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0</v>
      </c>
      <c r="C14" s="11">
        <v>0</v>
      </c>
      <c r="D14" s="11">
        <v>0</v>
      </c>
      <c r="E14" s="11">
        <v>-8632928.2617830001</v>
      </c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192365016.26836485</v>
      </c>
      <c r="C16" s="14">
        <f>SUM(B16,C13:C15)</f>
        <v>192365016.26836485</v>
      </c>
      <c r="D16" s="14">
        <f t="shared" ref="D16:G16" si="3">SUM(C16,D13:D15)</f>
        <v>192365016.26836485</v>
      </c>
      <c r="E16" s="14">
        <f t="shared" si="3"/>
        <v>183732088.00658184</v>
      </c>
      <c r="F16" s="14">
        <f t="shared" si="3"/>
        <v>183732088.00658184</v>
      </c>
      <c r="G16" s="14">
        <f t="shared" si="3"/>
        <v>183732088.00658184</v>
      </c>
      <c r="H16" s="9">
        <v>0</v>
      </c>
      <c r="I16" s="3" t="s">
        <v>23</v>
      </c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3" x14ac:dyDescent="0.2">
      <c r="A18" s="3" t="s">
        <v>9</v>
      </c>
      <c r="B18" s="19">
        <f t="shared" ref="B18:G18" si="4">$C$5</f>
        <v>5.6416666666666664E-3</v>
      </c>
      <c r="C18" s="19">
        <f t="shared" si="4"/>
        <v>5.6416666666666664E-3</v>
      </c>
      <c r="D18" s="19">
        <f t="shared" si="4"/>
        <v>5.6416666666666664E-3</v>
      </c>
      <c r="E18" s="19">
        <f t="shared" si="4"/>
        <v>5.6416666666666664E-3</v>
      </c>
      <c r="F18" s="19">
        <f t="shared" si="4"/>
        <v>5.6416666666666664E-3</v>
      </c>
      <c r="G18" s="19">
        <f t="shared" si="4"/>
        <v>5.6416666666666664E-3</v>
      </c>
      <c r="H18" s="3"/>
      <c r="I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" t="s">
        <v>11</v>
      </c>
      <c r="B20" s="16">
        <f t="shared" ref="B20:D20" si="5">ROUND(B16*B18,2)</f>
        <v>1085259.3</v>
      </c>
      <c r="C20" s="16">
        <f t="shared" si="5"/>
        <v>1085259.3</v>
      </c>
      <c r="D20" s="16">
        <f t="shared" si="5"/>
        <v>1085259.3</v>
      </c>
      <c r="E20" s="16">
        <f>ROUND(E16*E18,2)</f>
        <v>1036555.2</v>
      </c>
      <c r="F20" s="16">
        <f t="shared" ref="F20:G20" si="6">ROUND(F16*F18,2)</f>
        <v>1036555.2</v>
      </c>
      <c r="G20" s="16">
        <f t="shared" si="6"/>
        <v>1036555.2</v>
      </c>
      <c r="H20" s="9"/>
      <c r="I20" s="3"/>
    </row>
    <row r="21" spans="1:13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13" x14ac:dyDescent="0.2">
      <c r="A22" s="3" t="s">
        <v>12</v>
      </c>
      <c r="B22" s="9">
        <f>'MO 95% Int Calc Mar21-Aug21'!G16</f>
        <v>192365016.26836485</v>
      </c>
      <c r="C22" s="9"/>
      <c r="D22" s="9"/>
      <c r="E22" s="9">
        <f>SUM(B20:E20)</f>
        <v>4292333.1000000006</v>
      </c>
      <c r="F22" s="9"/>
      <c r="G22" s="9"/>
      <c r="H22" s="3"/>
      <c r="I22" s="3"/>
    </row>
    <row r="23" spans="1:13" x14ac:dyDescent="0.2">
      <c r="A23" s="3" t="s">
        <v>13</v>
      </c>
      <c r="B23" s="9"/>
      <c r="C23" s="9"/>
      <c r="D23" s="9"/>
      <c r="E23" s="9">
        <f>'MO 95% Int Calc Mar21-Aug21'!H20</f>
        <v>6111367.4699999997</v>
      </c>
      <c r="F23" s="9"/>
      <c r="G23" s="9"/>
      <c r="H23" s="3"/>
      <c r="I23" s="3"/>
    </row>
    <row r="24" spans="1:13" x14ac:dyDescent="0.2">
      <c r="A24" s="3"/>
      <c r="B24" s="9"/>
      <c r="C24" s="9"/>
      <c r="D24" s="9"/>
      <c r="E24" s="9">
        <f>SUM(E22:E23)</f>
        <v>10403700.57</v>
      </c>
      <c r="F24" s="9"/>
      <c r="G24" s="9"/>
      <c r="H24" s="3"/>
      <c r="I24" s="3"/>
    </row>
    <row r="25" spans="1:13" ht="15" x14ac:dyDescent="0.25">
      <c r="A25" s="3"/>
      <c r="B25" s="18"/>
      <c r="C25" s="18"/>
      <c r="D25" s="18"/>
      <c r="E25" s="18">
        <f>E16+E24</f>
        <v>194135788.57658184</v>
      </c>
      <c r="F25" t="s">
        <v>61</v>
      </c>
      <c r="G25" s="18"/>
      <c r="H25" s="3"/>
      <c r="I25" s="3"/>
    </row>
    <row r="26" spans="1:13" x14ac:dyDescent="0.2">
      <c r="A26" s="3"/>
      <c r="B26" s="18"/>
      <c r="C26" s="18"/>
      <c r="D26" s="18"/>
      <c r="E26" s="18"/>
      <c r="F26" s="18"/>
      <c r="G26" s="18"/>
      <c r="H26" s="3"/>
      <c r="I26" s="3"/>
    </row>
    <row r="27" spans="1:13" hidden="1" x14ac:dyDescent="0.2">
      <c r="A27" s="3" t="s">
        <v>17</v>
      </c>
      <c r="B27" s="15">
        <f t="shared" ref="B27:G27" si="7">B18</f>
        <v>5.6416666666666664E-3</v>
      </c>
      <c r="C27" s="15">
        <f t="shared" si="7"/>
        <v>5.6416666666666664E-3</v>
      </c>
      <c r="D27" s="15">
        <f t="shared" si="7"/>
        <v>5.6416666666666664E-3</v>
      </c>
      <c r="E27" s="15">
        <f t="shared" si="7"/>
        <v>5.6416666666666664E-3</v>
      </c>
      <c r="F27" s="19">
        <f t="shared" si="7"/>
        <v>5.6416666666666664E-3</v>
      </c>
      <c r="G27" s="19">
        <f t="shared" si="7"/>
        <v>5.6416666666666664E-3</v>
      </c>
      <c r="H27" s="19"/>
      <c r="I27" s="19"/>
      <c r="J27" s="19"/>
      <c r="K27" s="19"/>
      <c r="L27" s="19"/>
      <c r="M27" s="19"/>
    </row>
    <row r="28" spans="1:13" hidden="1" x14ac:dyDescent="0.2">
      <c r="A28" s="3" t="s">
        <v>18</v>
      </c>
      <c r="B28" s="4">
        <v>3.0460668103448277E-3</v>
      </c>
      <c r="C28" s="25">
        <v>3.0460668103448277E-3</v>
      </c>
      <c r="D28" s="4">
        <v>3.0460668103448277E-3</v>
      </c>
      <c r="E28" s="4">
        <v>0</v>
      </c>
      <c r="F28" s="4">
        <v>0</v>
      </c>
      <c r="G28" s="4">
        <v>0</v>
      </c>
      <c r="H28" s="20"/>
      <c r="I28" s="20"/>
      <c r="J28" s="3"/>
      <c r="K28" s="3"/>
      <c r="L28" s="3"/>
      <c r="M28" s="3"/>
    </row>
    <row r="29" spans="1:13" hidden="1" x14ac:dyDescent="0.2">
      <c r="A29" s="3" t="s">
        <v>19</v>
      </c>
      <c r="B29" s="21">
        <f t="shared" ref="B29:G29" si="8">B27-B28</f>
        <v>2.5955998563218386E-3</v>
      </c>
      <c r="C29" s="21">
        <f t="shared" si="8"/>
        <v>2.5955998563218386E-3</v>
      </c>
      <c r="D29" s="21">
        <f t="shared" si="8"/>
        <v>2.5955998563218386E-3</v>
      </c>
      <c r="E29" s="21">
        <f t="shared" si="8"/>
        <v>5.6416666666666664E-3</v>
      </c>
      <c r="F29" s="21">
        <f t="shared" si="8"/>
        <v>5.6416666666666664E-3</v>
      </c>
      <c r="G29" s="21">
        <f t="shared" si="8"/>
        <v>5.6416666666666664E-3</v>
      </c>
      <c r="H29" s="19"/>
      <c r="I29" s="19"/>
      <c r="J29" s="19"/>
      <c r="K29" s="19"/>
      <c r="L29" s="19"/>
      <c r="M29" s="19"/>
    </row>
    <row r="30" spans="1:13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idden="1" x14ac:dyDescent="0.2">
      <c r="A31" s="3" t="s">
        <v>20</v>
      </c>
      <c r="B31" s="16">
        <f t="shared" ref="B31:G31" si="9">IF(ISBLANK(B28),0,ROUND(B16*B29,2))</f>
        <v>499302.61</v>
      </c>
      <c r="C31" s="16">
        <f t="shared" si="9"/>
        <v>499302.61</v>
      </c>
      <c r="D31" s="16">
        <f t="shared" si="9"/>
        <v>499302.61</v>
      </c>
      <c r="E31" s="16">
        <f t="shared" si="9"/>
        <v>1036555.2</v>
      </c>
      <c r="F31" s="16">
        <f t="shared" si="9"/>
        <v>1036555.2</v>
      </c>
      <c r="G31" s="16">
        <f t="shared" si="9"/>
        <v>1036555.2</v>
      </c>
      <c r="H31" s="9"/>
      <c r="I31" s="9"/>
      <c r="J31" s="9"/>
      <c r="K31" s="9"/>
      <c r="L31" s="9"/>
      <c r="M31" s="9"/>
    </row>
    <row r="32" spans="1:13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idden="1" x14ac:dyDescent="0.2">
      <c r="A33" s="5" t="s">
        <v>21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idden="1" x14ac:dyDescent="0.2">
      <c r="A34" s="3" t="s">
        <v>22</v>
      </c>
      <c r="B34" s="18">
        <f>-B31</f>
        <v>-499302.61</v>
      </c>
      <c r="C34" s="11">
        <f t="shared" ref="C34:G34" si="10">-C31</f>
        <v>-499302.61</v>
      </c>
      <c r="D34" s="11">
        <f t="shared" si="10"/>
        <v>-499302.61</v>
      </c>
      <c r="E34" s="11">
        <f t="shared" si="10"/>
        <v>-1036555.2</v>
      </c>
      <c r="F34" s="11">
        <f t="shared" si="10"/>
        <v>-1036555.2</v>
      </c>
      <c r="G34" s="11">
        <f t="shared" si="10"/>
        <v>-1036555.2</v>
      </c>
      <c r="H34" s="22"/>
      <c r="I34" s="22"/>
      <c r="J34" s="22"/>
      <c r="K34" s="22"/>
      <c r="L34" s="22"/>
      <c r="M34" s="22"/>
    </row>
    <row r="35" spans="1:13" hidden="1" x14ac:dyDescent="0.2">
      <c r="A35" s="3" t="s">
        <v>16</v>
      </c>
      <c r="B35" s="18">
        <f>-B34</f>
        <v>499302.61</v>
      </c>
      <c r="C35" s="11">
        <f t="shared" ref="C35:G35" si="11">-C34</f>
        <v>499302.61</v>
      </c>
      <c r="D35" s="11">
        <f t="shared" si="11"/>
        <v>499302.61</v>
      </c>
      <c r="E35" s="11">
        <f t="shared" si="11"/>
        <v>1036555.2</v>
      </c>
      <c r="F35" s="11">
        <f t="shared" si="11"/>
        <v>1036555.2</v>
      </c>
      <c r="G35" s="11">
        <f t="shared" si="11"/>
        <v>1036555.2</v>
      </c>
      <c r="H35" s="22"/>
      <c r="I35" s="22"/>
      <c r="J35" s="22"/>
      <c r="K35" s="22"/>
      <c r="L35" s="22"/>
      <c r="M35" s="22"/>
    </row>
  </sheetData>
  <pageMargins left="0.7" right="0.7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7DC3-8A72-4035-9336-105470AC4EE7}">
  <sheetPr>
    <tabColor rgb="FF00B0F0"/>
    <pageSetUpPr fitToPage="1"/>
  </sheetPr>
  <dimension ref="A1:I29"/>
  <sheetViews>
    <sheetView workbookViewId="0">
      <selection activeCell="B16" sqref="B16"/>
    </sheetView>
  </sheetViews>
  <sheetFormatPr defaultColWidth="9.140625" defaultRowHeight="14.25" x14ac:dyDescent="0.2"/>
  <cols>
    <col min="1" max="1" width="15.71093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</row>
    <row r="2" spans="1:9" ht="18" x14ac:dyDescent="0.25">
      <c r="A2" s="1" t="s">
        <v>24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 t="str">
        <f>"Accumulation Period Ending " &amp; TEXT(G12, "mmm yyyy")</f>
        <v>Accumulation Period Ending Feb 2021</v>
      </c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6">
        <f>YEAR(B12)</f>
        <v>2020</v>
      </c>
      <c r="C10" s="6">
        <f t="shared" ref="C10:G10" si="0">YEAR(C12)</f>
        <v>2020</v>
      </c>
      <c r="D10" s="6">
        <f t="shared" si="0"/>
        <v>2020</v>
      </c>
      <c r="E10" s="6">
        <f t="shared" si="0"/>
        <v>2020</v>
      </c>
      <c r="F10" s="6">
        <f t="shared" si="0"/>
        <v>2021</v>
      </c>
      <c r="G10" s="6">
        <f t="shared" si="0"/>
        <v>2021</v>
      </c>
      <c r="H10" s="3"/>
      <c r="I10" s="3"/>
    </row>
    <row r="11" spans="1:9" hidden="1" x14ac:dyDescent="0.2">
      <c r="A11" s="3" t="s">
        <v>6</v>
      </c>
      <c r="B11" s="6">
        <f>MONTH(B12)</f>
        <v>9</v>
      </c>
      <c r="C11" s="6">
        <f t="shared" ref="C11:G11" si="1">MONTH(C12)</f>
        <v>10</v>
      </c>
      <c r="D11" s="6">
        <f t="shared" si="1"/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7">
        <v>44104</v>
      </c>
      <c r="C12" s="8">
        <f>EOMONTH(B12+1,0)</f>
        <v>44135</v>
      </c>
      <c r="D12" s="8">
        <f t="shared" ref="D12:G12" si="2">EOMONTH(C12+1,0)</f>
        <v>44165</v>
      </c>
      <c r="E12" s="8">
        <f t="shared" si="2"/>
        <v>44196</v>
      </c>
      <c r="F12" s="8">
        <f t="shared" si="2"/>
        <v>44227</v>
      </c>
      <c r="G12" s="8">
        <f t="shared" si="2"/>
        <v>44255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0</v>
      </c>
      <c r="C16" s="14">
        <f>SUM(B16,C13:C15)</f>
        <v>0</v>
      </c>
      <c r="D16" s="14">
        <f t="shared" ref="D16:G16" si="3">SUM(C16,D13:D15)</f>
        <v>0</v>
      </c>
      <c r="E16" s="14">
        <f t="shared" si="3"/>
        <v>0</v>
      </c>
      <c r="F16" s="14">
        <f t="shared" si="3"/>
        <v>0</v>
      </c>
      <c r="G16" s="14">
        <f t="shared" si="3"/>
        <v>0</v>
      </c>
      <c r="H16" s="9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 t="s">
        <v>9</v>
      </c>
      <c r="B18" s="15" t="s">
        <v>10</v>
      </c>
      <c r="C18" s="15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 t="s">
        <v>11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3"/>
      <c r="I20" s="3"/>
    </row>
    <row r="21" spans="1:9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9" x14ac:dyDescent="0.2">
      <c r="A22" s="3" t="s">
        <v>12</v>
      </c>
      <c r="B22" s="17">
        <v>0</v>
      </c>
      <c r="C22" s="9"/>
      <c r="D22" s="9"/>
      <c r="E22" s="9"/>
      <c r="F22" s="9"/>
      <c r="G22" s="9"/>
      <c r="H22" s="3"/>
      <c r="I22" s="3"/>
    </row>
    <row r="23" spans="1:9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9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9" x14ac:dyDescent="0.2">
      <c r="A25" s="5" t="s">
        <v>14</v>
      </c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 t="s">
        <v>25</v>
      </c>
      <c r="B26" s="18">
        <f>B20</f>
        <v>0</v>
      </c>
      <c r="C26" s="11">
        <f t="shared" ref="C26:G26" si="4">C20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3"/>
      <c r="I26" s="3"/>
    </row>
    <row r="27" spans="1:9" x14ac:dyDescent="0.2">
      <c r="A27" s="3" t="s">
        <v>16</v>
      </c>
      <c r="B27" s="18">
        <f>-B26</f>
        <v>0</v>
      </c>
      <c r="C27" s="11">
        <f t="shared" ref="C27:G27" si="5">-C26</f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18"/>
      <c r="C29" s="18"/>
      <c r="D29" s="18"/>
      <c r="E29" s="18"/>
      <c r="F29" s="18"/>
      <c r="G29" s="18"/>
      <c r="H29" s="3"/>
      <c r="I29" s="3"/>
    </row>
  </sheetData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34A6-7401-40AD-B9FE-9923E09D56E7}">
  <sheetPr>
    <tabColor rgb="FF00B0F0"/>
    <pageSetUpPr fitToPage="1"/>
  </sheetPr>
  <dimension ref="A1:M35"/>
  <sheetViews>
    <sheetView zoomScaleNormal="100" workbookViewId="0">
      <selection activeCell="G1" sqref="G1"/>
    </sheetView>
  </sheetViews>
  <sheetFormatPr defaultColWidth="9.140625" defaultRowHeight="14.25" x14ac:dyDescent="0.2"/>
  <cols>
    <col min="1" max="1" width="20.855468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1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 t="s">
        <v>40</v>
      </c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G10" si="0">IF(D11=1,C10+1,C10)</f>
        <v>2021</v>
      </c>
      <c r="E10" s="6">
        <f t="shared" si="0"/>
        <v>2021</v>
      </c>
      <c r="F10" s="6">
        <f t="shared" si="0"/>
        <v>2022</v>
      </c>
      <c r="G10" s="6">
        <f t="shared" si="0"/>
        <v>2022</v>
      </c>
      <c r="H10" s="3"/>
      <c r="I10" s="3"/>
    </row>
    <row r="11" spans="1:9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G11" si="1">IF(C11=12,1,C11+1)</f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24">
        <v>44651</v>
      </c>
      <c r="C12" s="24">
        <v>44681</v>
      </c>
      <c r="D12" s="24">
        <v>44712</v>
      </c>
      <c r="E12" s="24">
        <v>44742</v>
      </c>
      <c r="F12" s="24">
        <v>44773</v>
      </c>
      <c r="G12" s="24">
        <v>44804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183732088.00658184</v>
      </c>
      <c r="C16" s="14">
        <f>SUM(B16,C13:C15)</f>
        <v>183732088.00658184</v>
      </c>
      <c r="D16" s="14">
        <f t="shared" ref="D16:G16" si="2">SUM(C16,D13:D15)</f>
        <v>183732088.00658184</v>
      </c>
      <c r="E16" s="14">
        <f t="shared" si="2"/>
        <v>183732088.00658184</v>
      </c>
      <c r="F16" s="14">
        <f t="shared" si="2"/>
        <v>183732088.00658184</v>
      </c>
      <c r="G16" s="14">
        <f t="shared" si="2"/>
        <v>183732088.00658184</v>
      </c>
      <c r="H16" s="9"/>
      <c r="I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3" x14ac:dyDescent="0.2">
      <c r="A18" s="3" t="s">
        <v>9</v>
      </c>
      <c r="B18" s="19">
        <f t="shared" ref="B18:G18" si="3">$C$5</f>
        <v>5.6416666666666664E-3</v>
      </c>
      <c r="C18" s="19">
        <f t="shared" si="3"/>
        <v>5.6416666666666664E-3</v>
      </c>
      <c r="D18" s="19">
        <f t="shared" si="3"/>
        <v>5.6416666666666664E-3</v>
      </c>
      <c r="E18" s="19">
        <f t="shared" si="3"/>
        <v>5.6416666666666664E-3</v>
      </c>
      <c r="F18" s="19">
        <f t="shared" si="3"/>
        <v>5.6416666666666664E-3</v>
      </c>
      <c r="G18" s="19">
        <f t="shared" si="3"/>
        <v>5.6416666666666664E-3</v>
      </c>
      <c r="H18" s="3"/>
      <c r="I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" t="s">
        <v>11</v>
      </c>
      <c r="B20" s="16">
        <f t="shared" ref="B20:D20" si="4">ROUND(B16*B18,2)</f>
        <v>1036555.2</v>
      </c>
      <c r="C20" s="16">
        <f t="shared" si="4"/>
        <v>1036555.2</v>
      </c>
      <c r="D20" s="16">
        <f t="shared" si="4"/>
        <v>1036555.2</v>
      </c>
      <c r="E20" s="16">
        <f>ROUND(E16*E18,2)</f>
        <v>1036555.2</v>
      </c>
      <c r="F20" s="16">
        <f t="shared" ref="F20:G20" si="5">ROUND(F16*F18,2)</f>
        <v>1036555.2</v>
      </c>
      <c r="G20" s="16">
        <f t="shared" si="5"/>
        <v>1036555.2</v>
      </c>
      <c r="H20" s="9"/>
      <c r="I20" s="3"/>
    </row>
    <row r="21" spans="1:13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13" ht="15" x14ac:dyDescent="0.25">
      <c r="A22" s="3" t="s">
        <v>12</v>
      </c>
      <c r="B22" s="9">
        <f>'MO 95% Int Calc Sep21-Feb22'!G16</f>
        <v>183732088.00658184</v>
      </c>
      <c r="C22" s="9">
        <f>'MO 95% Int Calc Sep21-Feb22'!E25+'MO 95% Int Calc Sep21-Feb22'!F20+'MO 95% Int Calc Sep21-Feb22'!G20+'MO 95% Int Calc Mar22-Aug22'!B20+'MO 95% Int Calc Mar22-Aug22'!C20</f>
        <v>198282009.37658179</v>
      </c>
      <c r="D22" t="s">
        <v>62</v>
      </c>
      <c r="E22" s="9"/>
      <c r="F22" s="9"/>
      <c r="G22" s="9"/>
      <c r="H22" s="3"/>
      <c r="I22" s="3"/>
    </row>
    <row r="23" spans="1:13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13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13" x14ac:dyDescent="0.2">
      <c r="A25" s="3"/>
      <c r="B25" s="18"/>
      <c r="C25" s="18"/>
      <c r="D25" s="18"/>
      <c r="E25" s="18"/>
      <c r="F25" s="18"/>
      <c r="G25" s="18"/>
      <c r="H25" s="3"/>
      <c r="I25" s="3"/>
    </row>
    <row r="26" spans="1:13" x14ac:dyDescent="0.2">
      <c r="A26" s="3"/>
      <c r="B26" s="18"/>
      <c r="C26" s="18"/>
      <c r="D26" s="18"/>
      <c r="E26" s="18"/>
      <c r="F26" s="18"/>
      <c r="G26" s="18"/>
      <c r="H26" s="3"/>
      <c r="I26" s="3"/>
    </row>
    <row r="27" spans="1:13" hidden="1" x14ac:dyDescent="0.2">
      <c r="A27" s="3" t="s">
        <v>17</v>
      </c>
      <c r="B27" s="15">
        <f t="shared" ref="B27:G27" si="6">B18</f>
        <v>5.6416666666666664E-3</v>
      </c>
      <c r="C27" s="15">
        <f t="shared" si="6"/>
        <v>5.6416666666666664E-3</v>
      </c>
      <c r="D27" s="15">
        <f t="shared" si="6"/>
        <v>5.6416666666666664E-3</v>
      </c>
      <c r="E27" s="15">
        <f t="shared" si="6"/>
        <v>5.6416666666666664E-3</v>
      </c>
      <c r="F27" s="19">
        <f t="shared" si="6"/>
        <v>5.6416666666666664E-3</v>
      </c>
      <c r="G27" s="19">
        <f t="shared" si="6"/>
        <v>5.6416666666666664E-3</v>
      </c>
      <c r="H27" s="19"/>
      <c r="I27" s="19"/>
      <c r="J27" s="19"/>
      <c r="K27" s="19"/>
      <c r="L27" s="19"/>
      <c r="M27" s="19"/>
    </row>
    <row r="28" spans="1:13" hidden="1" x14ac:dyDescent="0.2">
      <c r="A28" s="3" t="s">
        <v>18</v>
      </c>
      <c r="B28" s="4">
        <v>3.0460668103448277E-3</v>
      </c>
      <c r="C28" s="25">
        <v>3.0460668103448277E-3</v>
      </c>
      <c r="D28" s="4">
        <v>3.0460668103448277E-3</v>
      </c>
      <c r="E28" s="4">
        <v>0</v>
      </c>
      <c r="F28" s="4">
        <v>0</v>
      </c>
      <c r="G28" s="4">
        <v>0</v>
      </c>
      <c r="H28" s="20"/>
      <c r="I28" s="20"/>
      <c r="J28" s="3"/>
      <c r="K28" s="3"/>
      <c r="L28" s="3"/>
      <c r="M28" s="3"/>
    </row>
    <row r="29" spans="1:13" hidden="1" x14ac:dyDescent="0.2">
      <c r="A29" s="3" t="s">
        <v>19</v>
      </c>
      <c r="B29" s="21">
        <f t="shared" ref="B29:G29" si="7">B27-B28</f>
        <v>2.5955998563218386E-3</v>
      </c>
      <c r="C29" s="21">
        <f t="shared" si="7"/>
        <v>2.5955998563218386E-3</v>
      </c>
      <c r="D29" s="21">
        <f t="shared" si="7"/>
        <v>2.5955998563218386E-3</v>
      </c>
      <c r="E29" s="21">
        <f t="shared" si="7"/>
        <v>5.6416666666666664E-3</v>
      </c>
      <c r="F29" s="21">
        <f t="shared" si="7"/>
        <v>5.6416666666666664E-3</v>
      </c>
      <c r="G29" s="21">
        <f t="shared" si="7"/>
        <v>5.6416666666666664E-3</v>
      </c>
      <c r="H29" s="19"/>
      <c r="I29" s="19"/>
      <c r="J29" s="19"/>
      <c r="K29" s="19"/>
      <c r="L29" s="19"/>
      <c r="M29" s="19"/>
    </row>
    <row r="30" spans="1:13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idden="1" x14ac:dyDescent="0.2">
      <c r="A31" s="3" t="s">
        <v>20</v>
      </c>
      <c r="B31" s="16">
        <f t="shared" ref="B31:G31" si="8">IF(ISBLANK(B28),0,ROUND(B16*B29,2))</f>
        <v>476894.98</v>
      </c>
      <c r="C31" s="16">
        <f t="shared" si="8"/>
        <v>476894.98</v>
      </c>
      <c r="D31" s="16">
        <f t="shared" si="8"/>
        <v>476894.98</v>
      </c>
      <c r="E31" s="16">
        <f t="shared" si="8"/>
        <v>1036555.2</v>
      </c>
      <c r="F31" s="16">
        <f t="shared" si="8"/>
        <v>1036555.2</v>
      </c>
      <c r="G31" s="16">
        <f t="shared" si="8"/>
        <v>1036555.2</v>
      </c>
      <c r="H31" s="9"/>
      <c r="I31" s="9"/>
      <c r="J31" s="9"/>
      <c r="K31" s="9"/>
      <c r="L31" s="9"/>
      <c r="M31" s="9"/>
    </row>
    <row r="32" spans="1:13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idden="1" x14ac:dyDescent="0.2">
      <c r="A33" s="5" t="s">
        <v>21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idden="1" x14ac:dyDescent="0.2">
      <c r="A34" s="3" t="s">
        <v>22</v>
      </c>
      <c r="B34" s="18">
        <f>-B31</f>
        <v>-476894.98</v>
      </c>
      <c r="C34" s="11">
        <f t="shared" ref="C34:G34" si="9">-C31</f>
        <v>-476894.98</v>
      </c>
      <c r="D34" s="11">
        <f t="shared" si="9"/>
        <v>-476894.98</v>
      </c>
      <c r="E34" s="11">
        <f t="shared" si="9"/>
        <v>-1036555.2</v>
      </c>
      <c r="F34" s="11">
        <f t="shared" si="9"/>
        <v>-1036555.2</v>
      </c>
      <c r="G34" s="11">
        <f t="shared" si="9"/>
        <v>-1036555.2</v>
      </c>
      <c r="H34" s="22"/>
      <c r="I34" s="22"/>
      <c r="J34" s="22"/>
      <c r="K34" s="22"/>
      <c r="L34" s="22"/>
      <c r="M34" s="22"/>
    </row>
    <row r="35" spans="1:13" hidden="1" x14ac:dyDescent="0.2">
      <c r="A35" s="3" t="s">
        <v>16</v>
      </c>
      <c r="B35" s="18">
        <f>-B34</f>
        <v>476894.98</v>
      </c>
      <c r="C35" s="11">
        <f t="shared" ref="C35:G35" si="10">-C34</f>
        <v>476894.98</v>
      </c>
      <c r="D35" s="11">
        <f t="shared" si="10"/>
        <v>476894.98</v>
      </c>
      <c r="E35" s="11">
        <f t="shared" si="10"/>
        <v>1036555.2</v>
      </c>
      <c r="F35" s="11">
        <f t="shared" si="10"/>
        <v>1036555.2</v>
      </c>
      <c r="G35" s="11">
        <f t="shared" si="10"/>
        <v>1036555.2</v>
      </c>
      <c r="H35" s="22"/>
      <c r="I35" s="22"/>
      <c r="J35" s="22"/>
      <c r="K35" s="22"/>
      <c r="L35" s="22"/>
      <c r="M35" s="22"/>
    </row>
  </sheetData>
  <pageMargins left="0.7" right="0.7" top="0.75" bottom="0.7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F3B7-4A74-4002-87AA-47C604EACA5D}">
  <sheetPr>
    <tabColor rgb="FF00B0F0"/>
    <pageSetUpPr fitToPage="1"/>
  </sheetPr>
  <dimension ref="A1:K35"/>
  <sheetViews>
    <sheetView zoomScaleNormal="100" workbookViewId="0">
      <selection activeCell="E1" sqref="E1"/>
    </sheetView>
  </sheetViews>
  <sheetFormatPr defaultColWidth="9.140625" defaultRowHeight="14.25" x14ac:dyDescent="0.2"/>
  <cols>
    <col min="1" max="1" width="20.85546875" style="2" customWidth="1"/>
    <col min="2" max="5" width="16.85546875" style="2" bestFit="1" customWidth="1"/>
    <col min="6" max="6" width="12.85546875" style="2" bestFit="1" customWidth="1"/>
    <col min="7" max="16384" width="9.140625" style="2"/>
  </cols>
  <sheetData>
    <row r="1" spans="1:7" ht="18" x14ac:dyDescent="0.25">
      <c r="A1" s="1" t="s">
        <v>0</v>
      </c>
      <c r="E1" s="75" t="s">
        <v>202</v>
      </c>
    </row>
    <row r="2" spans="1:7" ht="18" x14ac:dyDescent="0.25">
      <c r="A2" s="1" t="s">
        <v>1</v>
      </c>
    </row>
    <row r="3" spans="1:7" x14ac:dyDescent="0.2">
      <c r="A3" s="3"/>
      <c r="B3" s="3"/>
      <c r="C3" s="3"/>
      <c r="D3" s="3"/>
      <c r="E3" s="3"/>
      <c r="F3" s="3"/>
      <c r="G3" s="3"/>
    </row>
    <row r="4" spans="1:7" x14ac:dyDescent="0.2">
      <c r="A4" s="3" t="s">
        <v>2</v>
      </c>
      <c r="B4" s="3"/>
      <c r="C4" s="4">
        <v>6.7699999999999996E-2</v>
      </c>
      <c r="D4" s="3"/>
      <c r="E4" s="3"/>
      <c r="F4" s="3"/>
      <c r="G4" s="3"/>
    </row>
    <row r="5" spans="1:7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</row>
    <row r="6" spans="1:7" x14ac:dyDescent="0.2">
      <c r="A6" s="3"/>
      <c r="B6" s="3"/>
      <c r="C6" s="4"/>
      <c r="D6" s="3"/>
      <c r="E6" s="3"/>
      <c r="F6" s="3"/>
      <c r="G6" s="3"/>
    </row>
    <row r="7" spans="1:7" x14ac:dyDescent="0.2">
      <c r="A7" s="3" t="s">
        <v>4</v>
      </c>
      <c r="B7" s="3"/>
      <c r="C7" s="4"/>
      <c r="D7" s="3"/>
      <c r="E7" s="3"/>
      <c r="F7" s="3"/>
      <c r="G7" s="3"/>
    </row>
    <row r="8" spans="1:7" x14ac:dyDescent="0.2">
      <c r="A8" s="3"/>
      <c r="B8" s="3"/>
      <c r="C8" s="4"/>
      <c r="D8" s="3"/>
      <c r="E8" s="3"/>
      <c r="F8" s="3"/>
      <c r="G8" s="3"/>
    </row>
    <row r="9" spans="1:7" x14ac:dyDescent="0.2">
      <c r="A9" s="5" t="s">
        <v>40</v>
      </c>
      <c r="B9" s="3"/>
      <c r="C9" s="3"/>
      <c r="D9" s="3"/>
      <c r="E9" s="3"/>
      <c r="F9" s="3"/>
      <c r="G9" s="3"/>
    </row>
    <row r="10" spans="1:7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E10" si="0">IF(D11=1,C10+1,C10)</f>
        <v>2021</v>
      </c>
      <c r="E10" s="6">
        <f t="shared" si="0"/>
        <v>2021</v>
      </c>
      <c r="F10" s="3"/>
      <c r="G10" s="3"/>
    </row>
    <row r="11" spans="1:7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E11" si="1">IF(C11=12,1,C11+1)</f>
        <v>11</v>
      </c>
      <c r="E11" s="6">
        <f t="shared" si="1"/>
        <v>12</v>
      </c>
      <c r="F11" s="3"/>
      <c r="G11" s="3"/>
    </row>
    <row r="12" spans="1:7" x14ac:dyDescent="0.2">
      <c r="A12" s="3"/>
      <c r="B12" s="24">
        <v>44834</v>
      </c>
      <c r="C12" s="24">
        <v>44865</v>
      </c>
      <c r="D12" s="24">
        <v>44895</v>
      </c>
      <c r="E12" s="24">
        <v>44926</v>
      </c>
      <c r="F12" s="3"/>
      <c r="G12" s="3"/>
    </row>
    <row r="13" spans="1:7" x14ac:dyDescent="0.2">
      <c r="A13" s="5"/>
      <c r="B13" s="9"/>
      <c r="C13" s="9"/>
      <c r="D13" s="9"/>
      <c r="E13" s="9"/>
      <c r="F13" s="3"/>
      <c r="G13" s="3"/>
    </row>
    <row r="14" spans="1:7" x14ac:dyDescent="0.2">
      <c r="A14" s="3" t="s">
        <v>7</v>
      </c>
      <c r="B14" s="10">
        <v>0</v>
      </c>
      <c r="C14" s="11">
        <v>0</v>
      </c>
      <c r="D14" s="11">
        <v>0</v>
      </c>
      <c r="E14" s="11">
        <v>0</v>
      </c>
      <c r="F14" s="12"/>
      <c r="G14" s="3"/>
    </row>
    <row r="15" spans="1:7" x14ac:dyDescent="0.2">
      <c r="A15" s="3"/>
      <c r="B15" s="11"/>
      <c r="C15" s="11"/>
      <c r="D15" s="11"/>
      <c r="E15" s="11"/>
      <c r="F15" s="12"/>
      <c r="G15" s="3"/>
    </row>
    <row r="16" spans="1:7" x14ac:dyDescent="0.2">
      <c r="A16" s="3" t="s">
        <v>8</v>
      </c>
      <c r="B16" s="13">
        <f>SUM(B22,B13:B15)</f>
        <v>183732088.00658184</v>
      </c>
      <c r="C16" s="14">
        <f>SUM(B16,C13:C15)</f>
        <v>183732088.00658184</v>
      </c>
      <c r="D16" s="14">
        <f t="shared" ref="D16:E16" si="2">SUM(C16,D13:D15)</f>
        <v>183732088.00658184</v>
      </c>
      <c r="E16" s="14">
        <f t="shared" si="2"/>
        <v>183732088.00658184</v>
      </c>
      <c r="F16" s="9"/>
      <c r="G16" s="3"/>
    </row>
    <row r="17" spans="1:11" x14ac:dyDescent="0.2">
      <c r="A17" s="3"/>
      <c r="B17" s="3"/>
      <c r="C17" s="3"/>
      <c r="D17" s="3"/>
      <c r="E17" s="3"/>
      <c r="F17" s="3"/>
      <c r="G17" s="3"/>
    </row>
    <row r="18" spans="1:11" x14ac:dyDescent="0.2">
      <c r="A18" s="3" t="s">
        <v>9</v>
      </c>
      <c r="B18" s="19">
        <f t="shared" ref="B18:E18" si="3">$C$5</f>
        <v>5.6416666666666664E-3</v>
      </c>
      <c r="C18" s="19">
        <f t="shared" si="3"/>
        <v>5.6416666666666664E-3</v>
      </c>
      <c r="D18" s="19">
        <f t="shared" si="3"/>
        <v>5.6416666666666664E-3</v>
      </c>
      <c r="E18" s="19">
        <f t="shared" si="3"/>
        <v>5.6416666666666664E-3</v>
      </c>
      <c r="F18" s="3"/>
      <c r="G18" s="3"/>
    </row>
    <row r="19" spans="1:11" x14ac:dyDescent="0.2">
      <c r="A19" s="3"/>
      <c r="B19" s="3"/>
      <c r="C19" s="3"/>
      <c r="D19" s="3"/>
      <c r="E19" s="3"/>
      <c r="F19" s="3"/>
      <c r="G19" s="3"/>
    </row>
    <row r="20" spans="1:11" x14ac:dyDescent="0.2">
      <c r="A20" s="3" t="s">
        <v>11</v>
      </c>
      <c r="B20" s="16">
        <f t="shared" ref="B20:D20" si="4">ROUND(B16*B18,2)</f>
        <v>1036555.2</v>
      </c>
      <c r="C20" s="16">
        <f t="shared" si="4"/>
        <v>1036555.2</v>
      </c>
      <c r="D20" s="16">
        <f t="shared" si="4"/>
        <v>1036555.2</v>
      </c>
      <c r="E20" s="16">
        <f>ROUND(E16*E18,2)</f>
        <v>1036555.2</v>
      </c>
      <c r="F20" s="9"/>
      <c r="G20" s="3"/>
    </row>
    <row r="21" spans="1:11" x14ac:dyDescent="0.2">
      <c r="A21" s="3"/>
      <c r="B21" s="9"/>
      <c r="C21" s="9"/>
      <c r="D21" s="9"/>
      <c r="E21" s="9"/>
      <c r="F21" s="3"/>
      <c r="G21" s="3"/>
    </row>
    <row r="22" spans="1:11" ht="15" x14ac:dyDescent="0.25">
      <c r="A22" s="3" t="s">
        <v>12</v>
      </c>
      <c r="B22" s="9">
        <f>'MO 95% Int Calc Mar22-Aug22'!G16</f>
        <v>183732088.00658184</v>
      </c>
      <c r="C22" s="9">
        <f>'MO 95% Int Calc Mar22-Aug22'!C22+'MO 95% Int Calc Mar22-Aug22'!D20+'MO 95% Int Calc Mar22-Aug22'!E20+'MO 95% Int Calc Mar22-Aug22'!F20+'MO 95% Int Calc Mar22-Aug22'!G20+'MO 95% Int Calc Sept22-Dec22'!B20+'MO 95% Int Calc Sept22-Dec22'!C20+'MO 95% Int Calc Sept22-Dec22'!D20+'MO 95% Int Calc Sept22-Dec22'!E20</f>
        <v>206574450.97658169</v>
      </c>
      <c r="D22" t="s">
        <v>63</v>
      </c>
      <c r="E22" s="9"/>
      <c r="F22" s="3"/>
      <c r="G22" s="3"/>
    </row>
    <row r="23" spans="1:11" x14ac:dyDescent="0.2">
      <c r="A23" s="3" t="s">
        <v>13</v>
      </c>
      <c r="B23" s="9"/>
      <c r="C23" s="9"/>
      <c r="D23" s="9"/>
      <c r="E23" s="9"/>
      <c r="F23" s="3"/>
      <c r="G23" s="3"/>
    </row>
    <row r="24" spans="1:11" x14ac:dyDescent="0.2">
      <c r="A24" s="3"/>
      <c r="B24" s="9"/>
      <c r="C24" s="9"/>
      <c r="D24" s="9"/>
      <c r="E24" s="9"/>
      <c r="F24" s="3"/>
      <c r="G24" s="3"/>
    </row>
    <row r="25" spans="1:11" x14ac:dyDescent="0.2">
      <c r="A25" s="3"/>
      <c r="B25" s="18"/>
      <c r="C25" s="18"/>
      <c r="D25" s="18"/>
      <c r="E25" s="18"/>
      <c r="F25" s="3"/>
      <c r="G25" s="3"/>
    </row>
    <row r="26" spans="1:11" x14ac:dyDescent="0.2">
      <c r="A26" s="3"/>
      <c r="B26" s="18"/>
      <c r="C26" s="18"/>
      <c r="D26" s="18"/>
      <c r="E26" s="18"/>
      <c r="F26" s="3"/>
      <c r="G26" s="3"/>
    </row>
    <row r="27" spans="1:11" hidden="1" x14ac:dyDescent="0.2">
      <c r="A27" s="3" t="s">
        <v>17</v>
      </c>
      <c r="B27" s="15">
        <f>B18</f>
        <v>5.6416666666666664E-3</v>
      </c>
      <c r="C27" s="15">
        <f>C18</f>
        <v>5.6416666666666664E-3</v>
      </c>
      <c r="D27" s="15">
        <f>D18</f>
        <v>5.6416666666666664E-3</v>
      </c>
      <c r="E27" s="15">
        <f>E18</f>
        <v>5.6416666666666664E-3</v>
      </c>
      <c r="F27" s="19"/>
      <c r="G27" s="19"/>
      <c r="H27" s="19"/>
      <c r="I27" s="19"/>
      <c r="J27" s="19"/>
      <c r="K27" s="19"/>
    </row>
    <row r="28" spans="1:11" hidden="1" x14ac:dyDescent="0.2">
      <c r="A28" s="3" t="s">
        <v>18</v>
      </c>
      <c r="B28" s="4">
        <v>3.0460668103448277E-3</v>
      </c>
      <c r="C28" s="25">
        <v>3.0460668103448277E-3</v>
      </c>
      <c r="D28" s="4">
        <v>3.0460668103448277E-3</v>
      </c>
      <c r="E28" s="4">
        <v>0</v>
      </c>
      <c r="F28" s="20"/>
      <c r="G28" s="20"/>
      <c r="H28" s="3"/>
      <c r="I28" s="3"/>
      <c r="J28" s="3"/>
      <c r="K28" s="3"/>
    </row>
    <row r="29" spans="1:11" hidden="1" x14ac:dyDescent="0.2">
      <c r="A29" s="3" t="s">
        <v>19</v>
      </c>
      <c r="B29" s="21">
        <f t="shared" ref="B29:E29" si="5">B27-B28</f>
        <v>2.5955998563218386E-3</v>
      </c>
      <c r="C29" s="21">
        <f t="shared" si="5"/>
        <v>2.5955998563218386E-3</v>
      </c>
      <c r="D29" s="21">
        <f t="shared" si="5"/>
        <v>2.5955998563218386E-3</v>
      </c>
      <c r="E29" s="21">
        <f t="shared" si="5"/>
        <v>5.6416666666666664E-3</v>
      </c>
      <c r="F29" s="19"/>
      <c r="G29" s="19"/>
      <c r="H29" s="19"/>
      <c r="I29" s="19"/>
      <c r="J29" s="19"/>
      <c r="K29" s="19"/>
    </row>
    <row r="30" spans="1:11" hidden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idden="1" x14ac:dyDescent="0.2">
      <c r="A31" s="3" t="s">
        <v>20</v>
      </c>
      <c r="B31" s="16">
        <f>IF(ISBLANK(B28),0,ROUND(B16*B29,2))</f>
        <v>476894.98</v>
      </c>
      <c r="C31" s="16">
        <f>IF(ISBLANK(C28),0,ROUND(C16*C29,2))</f>
        <v>476894.98</v>
      </c>
      <c r="D31" s="16">
        <f>IF(ISBLANK(D28),0,ROUND(D16*D29,2))</f>
        <v>476894.98</v>
      </c>
      <c r="E31" s="16">
        <f>IF(ISBLANK(E28),0,ROUND(E16*E29,2))</f>
        <v>1036555.2</v>
      </c>
      <c r="F31" s="9"/>
      <c r="G31" s="9"/>
      <c r="H31" s="9"/>
      <c r="I31" s="9"/>
      <c r="J31" s="9"/>
      <c r="K31" s="9"/>
    </row>
    <row r="32" spans="1:11" hidden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idden="1" x14ac:dyDescent="0.2">
      <c r="A33" s="5" t="s">
        <v>21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idden="1" x14ac:dyDescent="0.2">
      <c r="A34" s="3" t="s">
        <v>22</v>
      </c>
      <c r="B34" s="18">
        <f>-B31</f>
        <v>-476894.98</v>
      </c>
      <c r="C34" s="11">
        <f t="shared" ref="C34:E34" si="6">-C31</f>
        <v>-476894.98</v>
      </c>
      <c r="D34" s="11">
        <f t="shared" si="6"/>
        <v>-476894.98</v>
      </c>
      <c r="E34" s="11">
        <f t="shared" si="6"/>
        <v>-1036555.2</v>
      </c>
      <c r="F34" s="22"/>
      <c r="G34" s="22"/>
      <c r="H34" s="22"/>
      <c r="I34" s="22"/>
      <c r="J34" s="22"/>
      <c r="K34" s="22"/>
    </row>
    <row r="35" spans="1:11" hidden="1" x14ac:dyDescent="0.2">
      <c r="A35" s="3" t="s">
        <v>16</v>
      </c>
      <c r="B35" s="18">
        <f>-B34</f>
        <v>476894.98</v>
      </c>
      <c r="C35" s="11">
        <f t="shared" ref="C35:E35" si="7">-C34</f>
        <v>476894.98</v>
      </c>
      <c r="D35" s="11">
        <f t="shared" si="7"/>
        <v>476894.98</v>
      </c>
      <c r="E35" s="11">
        <f t="shared" si="7"/>
        <v>1036555.2</v>
      </c>
      <c r="F35" s="22"/>
      <c r="G35" s="22"/>
      <c r="H35" s="22"/>
      <c r="I35" s="22"/>
      <c r="J35" s="22"/>
      <c r="K35" s="22"/>
    </row>
  </sheetData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B4B4-1018-48A9-A1B5-B09127110CCD}">
  <sheetPr>
    <tabColor rgb="FF00B0F0"/>
    <pageSetUpPr fitToPage="1"/>
  </sheetPr>
  <dimension ref="A1:I25"/>
  <sheetViews>
    <sheetView workbookViewId="0">
      <selection activeCell="G1" sqref="G1"/>
    </sheetView>
  </sheetViews>
  <sheetFormatPr defaultColWidth="9.140625" defaultRowHeight="14.25" x14ac:dyDescent="0.2"/>
  <cols>
    <col min="1" max="1" width="15.71093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64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/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6">
        <f>YEAR(B12)</f>
        <v>2021</v>
      </c>
      <c r="C10" s="6">
        <f t="shared" ref="C10:G10" si="0">YEAR(C12)</f>
        <v>2021</v>
      </c>
      <c r="D10" s="6">
        <f t="shared" si="0"/>
        <v>2021</v>
      </c>
      <c r="E10" s="6">
        <f t="shared" si="0"/>
        <v>2021</v>
      </c>
      <c r="F10" s="6">
        <f t="shared" si="0"/>
        <v>2021</v>
      </c>
      <c r="G10" s="6">
        <f t="shared" si="0"/>
        <v>2021</v>
      </c>
      <c r="H10" s="3"/>
      <c r="I10" s="3"/>
    </row>
    <row r="11" spans="1:9" hidden="1" x14ac:dyDescent="0.2">
      <c r="A11" s="3" t="s">
        <v>6</v>
      </c>
      <c r="B11" s="6">
        <f>MONTH(B12)</f>
        <v>3</v>
      </c>
      <c r="C11" s="6">
        <f t="shared" ref="C11:G11" si="1">MONTH(C12)</f>
        <v>4</v>
      </c>
      <c r="D11" s="6">
        <f t="shared" si="1"/>
        <v>5</v>
      </c>
      <c r="E11" s="6">
        <f t="shared" si="1"/>
        <v>6</v>
      </c>
      <c r="F11" s="6">
        <f t="shared" si="1"/>
        <v>7</v>
      </c>
      <c r="G11" s="6">
        <f t="shared" si="1"/>
        <v>8</v>
      </c>
      <c r="H11" s="3"/>
      <c r="I11" s="3"/>
    </row>
    <row r="12" spans="1:9" x14ac:dyDescent="0.2">
      <c r="A12" s="3"/>
      <c r="B12" s="7">
        <v>44286</v>
      </c>
      <c r="C12" s="8">
        <f>EOMONTH(B12+1,0)</f>
        <v>44316</v>
      </c>
      <c r="D12" s="8">
        <f t="shared" ref="D12:G12" si="2">EOMONTH(C12+1,0)</f>
        <v>44347</v>
      </c>
      <c r="E12" s="8">
        <f t="shared" si="2"/>
        <v>44377</v>
      </c>
      <c r="F12" s="8">
        <f t="shared" si="2"/>
        <v>44408</v>
      </c>
      <c r="G12" s="8">
        <f t="shared" si="2"/>
        <v>44439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8880011.1199999992</v>
      </c>
      <c r="C14" s="11">
        <v>76078.39</v>
      </c>
      <c r="D14" s="11">
        <v>34273.29</v>
      </c>
      <c r="E14" s="11">
        <v>1249038.92</v>
      </c>
      <c r="F14" s="11">
        <v>16145.839999999998</v>
      </c>
      <c r="G14" s="11">
        <v>23112.05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8880011.1199999992</v>
      </c>
      <c r="C16" s="14">
        <f>SUM(B16,C13:C15)</f>
        <v>8956089.5099999998</v>
      </c>
      <c r="D16" s="14">
        <f t="shared" ref="D16:G16" si="3">SUM(C16,D13:D15)</f>
        <v>8990362.7999999989</v>
      </c>
      <c r="E16" s="14">
        <f t="shared" si="3"/>
        <v>10239401.719999999</v>
      </c>
      <c r="F16" s="14">
        <f t="shared" si="3"/>
        <v>10255547.559999999</v>
      </c>
      <c r="G16" s="14">
        <f t="shared" si="3"/>
        <v>10278659.609999999</v>
      </c>
      <c r="H16" s="9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 t="s">
        <v>9</v>
      </c>
      <c r="B18" s="19">
        <f t="shared" ref="B18:G18" si="4">$C$5</f>
        <v>5.6416666666666664E-3</v>
      </c>
      <c r="C18" s="19">
        <f t="shared" si="4"/>
        <v>5.6416666666666664E-3</v>
      </c>
      <c r="D18" s="19">
        <f t="shared" si="4"/>
        <v>5.6416666666666664E-3</v>
      </c>
      <c r="E18" s="19">
        <f t="shared" si="4"/>
        <v>5.6416666666666664E-3</v>
      </c>
      <c r="F18" s="19">
        <f t="shared" si="4"/>
        <v>5.6416666666666664E-3</v>
      </c>
      <c r="G18" s="19">
        <f t="shared" si="4"/>
        <v>5.6416666666666664E-3</v>
      </c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 t="s">
        <v>11</v>
      </c>
      <c r="B20" s="16">
        <f t="shared" ref="B20:D20" si="5">ROUND(B16*B18,2)</f>
        <v>50098.06</v>
      </c>
      <c r="C20" s="16">
        <f t="shared" si="5"/>
        <v>50527.27</v>
      </c>
      <c r="D20" s="16">
        <f t="shared" si="5"/>
        <v>50720.63</v>
      </c>
      <c r="E20" s="16">
        <f>ROUND(E16*E18,2)</f>
        <v>57767.29</v>
      </c>
      <c r="F20" s="16">
        <f t="shared" ref="F20:G20" si="6">ROUND(F16*F18,2)</f>
        <v>57858.38</v>
      </c>
      <c r="G20" s="16">
        <f t="shared" si="6"/>
        <v>57988.77</v>
      </c>
      <c r="H20" s="9"/>
      <c r="I20" s="3"/>
    </row>
    <row r="21" spans="1:9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9" x14ac:dyDescent="0.2">
      <c r="A22" s="3" t="s">
        <v>12</v>
      </c>
      <c r="B22" s="17">
        <f>'MO 5% Int Calc Sep20-Feb21'!G16</f>
        <v>0</v>
      </c>
      <c r="C22" s="9"/>
      <c r="D22" s="9"/>
      <c r="E22" s="9"/>
      <c r="F22" s="9"/>
      <c r="G22" s="9"/>
      <c r="H22" s="3"/>
      <c r="I22" s="3"/>
    </row>
    <row r="23" spans="1:9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9" x14ac:dyDescent="0.2">
      <c r="A24" s="3"/>
      <c r="B24" s="9"/>
      <c r="C24" s="9"/>
      <c r="D24" s="9"/>
      <c r="E24" s="9"/>
      <c r="F24" s="9"/>
      <c r="G24" s="9"/>
      <c r="H24" s="3"/>
      <c r="I24" s="3"/>
    </row>
    <row r="25" spans="1:9" x14ac:dyDescent="0.2">
      <c r="A25" s="3"/>
      <c r="B25" s="18"/>
      <c r="C25" s="18"/>
      <c r="D25" s="18"/>
      <c r="E25" s="18"/>
      <c r="F25" s="18"/>
      <c r="G25" s="18"/>
      <c r="H25" s="3"/>
      <c r="I25" s="3"/>
    </row>
  </sheetData>
  <pageMargins left="0.7" right="0.7" top="0.75" bottom="0.75" header="0.3" footer="0.3"/>
  <pageSetup scale="83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499A-C1AB-4AFC-A197-FD6A41C5B379}">
  <sheetPr>
    <tabColor rgb="FF00B0F0"/>
    <pageSetUpPr fitToPage="1"/>
  </sheetPr>
  <dimension ref="A1:I25"/>
  <sheetViews>
    <sheetView zoomScaleNormal="100" workbookViewId="0">
      <selection activeCell="G1" sqref="G1"/>
    </sheetView>
  </sheetViews>
  <sheetFormatPr defaultColWidth="9.140625" defaultRowHeight="14.25" x14ac:dyDescent="0.2"/>
  <cols>
    <col min="1" max="1" width="15.7109375" style="2" customWidth="1"/>
    <col min="2" max="7" width="16.85546875" style="2" bestFit="1" customWidth="1"/>
    <col min="8" max="8" width="12.85546875" style="2" bestFit="1" customWidth="1"/>
    <col min="9" max="16384" width="9.140625" style="2"/>
  </cols>
  <sheetData>
    <row r="1" spans="1:9" ht="18" x14ac:dyDescent="0.25">
      <c r="A1" s="1" t="s">
        <v>0</v>
      </c>
      <c r="G1" s="75" t="s">
        <v>202</v>
      </c>
    </row>
    <row r="2" spans="1:9" ht="18" x14ac:dyDescent="0.25">
      <c r="A2" s="1" t="s">
        <v>64</v>
      </c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2</v>
      </c>
      <c r="B4" s="3"/>
      <c r="C4" s="4">
        <v>6.7699999999999996E-2</v>
      </c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4">
        <f>C4/12</f>
        <v>5.6416666666666664E-3</v>
      </c>
      <c r="D5" s="3"/>
      <c r="E5" s="3"/>
      <c r="F5" s="3"/>
      <c r="G5" s="3"/>
      <c r="H5" s="3"/>
      <c r="I5" s="3"/>
    </row>
    <row r="6" spans="1:9" x14ac:dyDescent="0.2">
      <c r="A6" s="3"/>
      <c r="B6" s="3"/>
      <c r="C6" s="4"/>
      <c r="D6" s="3"/>
      <c r="E6" s="3"/>
      <c r="F6" s="3"/>
      <c r="G6" s="3"/>
      <c r="H6" s="3"/>
      <c r="I6" s="3"/>
    </row>
    <row r="7" spans="1:9" x14ac:dyDescent="0.2">
      <c r="A7" s="3" t="s">
        <v>4</v>
      </c>
      <c r="B7" s="3"/>
      <c r="C7" s="4"/>
      <c r="D7" s="3"/>
      <c r="E7" s="3"/>
      <c r="F7" s="3"/>
      <c r="G7" s="3"/>
      <c r="H7" s="3"/>
      <c r="I7" s="3"/>
    </row>
    <row r="8" spans="1:9" x14ac:dyDescent="0.2">
      <c r="A8" s="3"/>
      <c r="B8" s="3"/>
      <c r="C8" s="4"/>
      <c r="D8" s="3"/>
      <c r="E8" s="3"/>
      <c r="F8" s="3"/>
      <c r="G8" s="3"/>
      <c r="H8" s="3"/>
      <c r="I8" s="3"/>
    </row>
    <row r="9" spans="1:9" x14ac:dyDescent="0.2">
      <c r="A9" s="5"/>
      <c r="B9" s="3"/>
      <c r="C9" s="3"/>
      <c r="D9" s="3"/>
      <c r="E9" s="3"/>
      <c r="F9" s="3"/>
      <c r="G9" s="3"/>
      <c r="H9" s="3"/>
      <c r="I9" s="3"/>
    </row>
    <row r="10" spans="1:9" hidden="1" x14ac:dyDescent="0.2">
      <c r="A10" s="3" t="s">
        <v>5</v>
      </c>
      <c r="B10" s="23">
        <v>2021</v>
      </c>
      <c r="C10" s="6">
        <f>IF(C11=1,B10+1,B10)</f>
        <v>2021</v>
      </c>
      <c r="D10" s="6">
        <f t="shared" ref="D10:G10" si="0">IF(D11=1,C10+1,C10)</f>
        <v>2021</v>
      </c>
      <c r="E10" s="6">
        <f t="shared" si="0"/>
        <v>2021</v>
      </c>
      <c r="F10" s="6">
        <f t="shared" si="0"/>
        <v>2022</v>
      </c>
      <c r="G10" s="6">
        <f t="shared" si="0"/>
        <v>2022</v>
      </c>
      <c r="H10" s="3"/>
      <c r="I10" s="3"/>
    </row>
    <row r="11" spans="1:9" hidden="1" x14ac:dyDescent="0.2">
      <c r="A11" s="3" t="s">
        <v>6</v>
      </c>
      <c r="B11" s="23">
        <v>9</v>
      </c>
      <c r="C11" s="6">
        <f>IF(B11=12,1,B11+1)</f>
        <v>10</v>
      </c>
      <c r="D11" s="6">
        <f t="shared" ref="D11:G11" si="1">IF(C11=12,1,C11+1)</f>
        <v>11</v>
      </c>
      <c r="E11" s="6">
        <f t="shared" si="1"/>
        <v>12</v>
      </c>
      <c r="F11" s="6">
        <f t="shared" si="1"/>
        <v>1</v>
      </c>
      <c r="G11" s="6">
        <f t="shared" si="1"/>
        <v>2</v>
      </c>
      <c r="H11" s="3"/>
      <c r="I11" s="3"/>
    </row>
    <row r="12" spans="1:9" x14ac:dyDescent="0.2">
      <c r="A12" s="3"/>
      <c r="B12" s="24">
        <f>DATE(B10,B11+1,1)-1</f>
        <v>44469</v>
      </c>
      <c r="C12" s="24">
        <f t="shared" ref="C12:G12" si="2">DATE(C10,C11,1)</f>
        <v>44470</v>
      </c>
      <c r="D12" s="24">
        <f t="shared" si="2"/>
        <v>44501</v>
      </c>
      <c r="E12" s="24">
        <f t="shared" si="2"/>
        <v>44531</v>
      </c>
      <c r="F12" s="24">
        <f t="shared" si="2"/>
        <v>44562</v>
      </c>
      <c r="G12" s="24">
        <f t="shared" si="2"/>
        <v>44593</v>
      </c>
      <c r="H12" s="3"/>
      <c r="I12" s="3"/>
    </row>
    <row r="13" spans="1:9" x14ac:dyDescent="0.2">
      <c r="A13" s="5"/>
      <c r="B13" s="9"/>
      <c r="C13" s="9"/>
      <c r="D13" s="9"/>
      <c r="E13" s="9"/>
      <c r="F13" s="9"/>
      <c r="G13" s="9"/>
      <c r="H13" s="3"/>
      <c r="I13" s="3"/>
    </row>
    <row r="14" spans="1:9" x14ac:dyDescent="0.2">
      <c r="A14" s="3" t="s">
        <v>7</v>
      </c>
      <c r="B14" s="10">
        <v>-20718.559999999998</v>
      </c>
      <c r="C14" s="11">
        <v>226</v>
      </c>
      <c r="D14" s="11">
        <v>700.92</v>
      </c>
      <c r="E14" s="11">
        <v>-447652.20535700006</v>
      </c>
      <c r="F14" s="11">
        <v>0</v>
      </c>
      <c r="G14" s="11">
        <v>578.66</v>
      </c>
      <c r="H14" s="12"/>
      <c r="I14" s="3"/>
    </row>
    <row r="15" spans="1:9" x14ac:dyDescent="0.2">
      <c r="A15" s="3"/>
      <c r="B15" s="11"/>
      <c r="C15" s="11"/>
      <c r="D15" s="11"/>
      <c r="E15" s="11"/>
      <c r="F15" s="11"/>
      <c r="G15" s="11"/>
      <c r="H15" s="12"/>
      <c r="I15" s="3"/>
    </row>
    <row r="16" spans="1:9" x14ac:dyDescent="0.2">
      <c r="A16" s="3" t="s">
        <v>8</v>
      </c>
      <c r="B16" s="13">
        <f>SUM(B22,B13:B15)</f>
        <v>10257941.049999999</v>
      </c>
      <c r="C16" s="14">
        <f>SUM(B16,C13:C15)</f>
        <v>10258167.049999999</v>
      </c>
      <c r="D16" s="14">
        <f t="shared" ref="D16:E16" si="3">SUM(C16,D13:D15)</f>
        <v>10258867.969999999</v>
      </c>
      <c r="E16" s="14">
        <f t="shared" si="3"/>
        <v>9811215.7646429986</v>
      </c>
      <c r="F16" s="14">
        <f t="shared" ref="F16" si="4">SUM(E16,F13:F15)</f>
        <v>9811215.7646429986</v>
      </c>
      <c r="G16" s="14">
        <f t="shared" ref="G16" si="5">SUM(F16,G13:G15)</f>
        <v>9811794.4246429987</v>
      </c>
      <c r="H16" s="9">
        <v>0</v>
      </c>
      <c r="I16" s="3" t="s">
        <v>23</v>
      </c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 t="s">
        <v>9</v>
      </c>
      <c r="B18" s="19">
        <f t="shared" ref="B18:G18" si="6">$C$5</f>
        <v>5.6416666666666664E-3</v>
      </c>
      <c r="C18" s="19">
        <f t="shared" si="6"/>
        <v>5.6416666666666664E-3</v>
      </c>
      <c r="D18" s="19">
        <f t="shared" si="6"/>
        <v>5.6416666666666664E-3</v>
      </c>
      <c r="E18" s="19">
        <f t="shared" si="6"/>
        <v>5.6416666666666664E-3</v>
      </c>
      <c r="F18" s="19">
        <f t="shared" si="6"/>
        <v>5.6416666666666664E-3</v>
      </c>
      <c r="G18" s="19">
        <f t="shared" si="6"/>
        <v>5.6416666666666664E-3</v>
      </c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 t="s">
        <v>11</v>
      </c>
      <c r="B20" s="16">
        <f t="shared" ref="B20:D20" si="7">ROUND(B16*B18,2)</f>
        <v>57871.88</v>
      </c>
      <c r="C20" s="16">
        <f t="shared" si="7"/>
        <v>57873.16</v>
      </c>
      <c r="D20" s="16">
        <f t="shared" si="7"/>
        <v>57877.11</v>
      </c>
      <c r="E20" s="16">
        <f>ROUND(E16*E18,2)</f>
        <v>55351.61</v>
      </c>
      <c r="F20" s="16">
        <f t="shared" ref="F20:G20" si="8">ROUND(F16*F18,2)</f>
        <v>55351.61</v>
      </c>
      <c r="G20" s="16">
        <f t="shared" si="8"/>
        <v>55354.87</v>
      </c>
      <c r="H20" s="9"/>
      <c r="I20" s="3"/>
    </row>
    <row r="21" spans="1:9" x14ac:dyDescent="0.2">
      <c r="A21" s="3"/>
      <c r="B21" s="9"/>
      <c r="C21" s="9"/>
      <c r="D21" s="9"/>
      <c r="E21" s="9"/>
      <c r="F21" s="9"/>
      <c r="G21" s="9"/>
      <c r="H21" s="3"/>
      <c r="I21" s="3"/>
    </row>
    <row r="22" spans="1:9" ht="15" x14ac:dyDescent="0.25">
      <c r="A22" s="3" t="s">
        <v>12</v>
      </c>
      <c r="B22" s="17">
        <f>'MO 5% Int Calc Mar21-Aug21'!G16</f>
        <v>10278659.609999999</v>
      </c>
      <c r="C22" s="9"/>
      <c r="D22" s="9"/>
      <c r="E22" s="9">
        <f>E16+E20+D20+C20+B20+'MO 5% Int Calc Mar21-Aug21'!G20+'MO 5% Int Calc Mar21-Aug21'!F20+'MO 5% Int Calc Mar21-Aug21'!E20+'MO 5% Int Calc Mar21-Aug21'!D20+'MO 5% Int Calc Mar21-Aug21'!C20+'MO 5% Int Calc Mar21-Aug21'!B20</f>
        <v>10365149.924642999</v>
      </c>
      <c r="F22" t="s">
        <v>61</v>
      </c>
      <c r="G22" s="9"/>
      <c r="H22" s="3"/>
      <c r="I22" s="3"/>
    </row>
    <row r="23" spans="1:9" x14ac:dyDescent="0.2">
      <c r="A23" s="3" t="s">
        <v>13</v>
      </c>
      <c r="B23" s="9"/>
      <c r="C23" s="9"/>
      <c r="D23" s="9"/>
      <c r="E23" s="9"/>
      <c r="F23" s="9"/>
      <c r="G23" s="9"/>
      <c r="H23" s="3"/>
      <c r="I23" s="3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3"/>
      <c r="B25" s="18"/>
      <c r="C25" s="18"/>
      <c r="D25" s="18"/>
      <c r="E25" s="18"/>
      <c r="F25" s="18"/>
      <c r="G25" s="18"/>
      <c r="H25" s="3"/>
      <c r="I25" s="3"/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AFCB5F558BA46A3AE12AB857C8DAD" ma:contentTypeVersion="6" ma:contentTypeDescription="Create a new document." ma:contentTypeScope="" ma:versionID="1dc150671265e2e1b05d174b55c86985">
  <xsd:schema xmlns:xsd="http://www.w3.org/2001/XMLSchema" xmlns:xs="http://www.w3.org/2001/XMLSchema" xmlns:p="http://schemas.microsoft.com/office/2006/metadata/properties" xmlns:ns2="ee50cfe5-9778-4480-8603-d0d109ff4d4b" xmlns:ns3="4f801a23-7207-4f22-90b7-7f05a4480efb" targetNamespace="http://schemas.microsoft.com/office/2006/metadata/properties" ma:root="true" ma:fieldsID="8fef29cdba00efced0efaa6046d04cd3" ns2:_="" ns3:_="">
    <xsd:import namespace="ee50cfe5-9778-4480-8603-d0d109ff4d4b"/>
    <xsd:import namespace="4f801a23-7207-4f22-90b7-7f05a4480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0cfe5-9778-4480-8603-d0d109ff4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01a23-7207-4f22-90b7-7f05a4480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03C03C-D4D6-46F0-996A-DDB1801CE2CA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4f801a23-7207-4f22-90b7-7f05a4480efb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e50cfe5-9778-4480-8603-d0d109ff4d4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9B2C01-666B-40D8-8DE4-8001AB3B6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0cfe5-9778-4480-8603-d0d109ff4d4b"/>
    <ds:schemaRef ds:uri="4f801a23-7207-4f22-90b7-7f05a4480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221BE-4445-4CC6-9405-3A8D1E57D1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Cost Summary</vt:lpstr>
      <vt:lpstr>MO 95% Int Calc Sep20-Feb21</vt:lpstr>
      <vt:lpstr>MO 95% Int Calc Mar21-Aug21</vt:lpstr>
      <vt:lpstr>MO 95% Int Calc Sep21-Feb22</vt:lpstr>
      <vt:lpstr>MO 5% Int Calc Sep20-Feb21</vt:lpstr>
      <vt:lpstr>MO 95% Int Calc Mar22-Aug22</vt:lpstr>
      <vt:lpstr>MO 95% Int Calc Sept22-Dec22</vt:lpstr>
      <vt:lpstr>MO 5% Int Calc Mar21-Aug21</vt:lpstr>
      <vt:lpstr>MO 5% Int Calc Sep21-Feb22</vt:lpstr>
      <vt:lpstr>MO 5% Int Calc Mar22-Aug22</vt:lpstr>
      <vt:lpstr>MO 5% Int Calc Sep22-Dec22</vt:lpstr>
      <vt:lpstr>Pivot</vt:lpstr>
      <vt:lpstr>Activity</vt:lpstr>
      <vt:lpstr>'MO 5% Int Calc Mar22-Aug22'!Print_Area</vt:lpstr>
      <vt:lpstr>'MO 5% Int Calc Sep21-Feb22'!Print_Area</vt:lpstr>
      <vt:lpstr>'MO 5% Int Calc Sep22-Dec22'!Print_Area</vt:lpstr>
      <vt:lpstr>'MO 95% Int Calc Mar22-Aug22'!Print_Area</vt:lpstr>
      <vt:lpstr>'MO 95% Int Calc Sep21-Feb22'!Print_Area</vt:lpstr>
      <vt:lpstr>'MO 95% Int Calc Sept22-Dec22'!Print_Area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Thompson</dc:creator>
  <cp:lastModifiedBy>Angela Cloven</cp:lastModifiedBy>
  <cp:lastPrinted>2022-06-09T18:51:06Z</cp:lastPrinted>
  <dcterms:created xsi:type="dcterms:W3CDTF">2022-01-11T22:19:14Z</dcterms:created>
  <dcterms:modified xsi:type="dcterms:W3CDTF">2022-06-09T18:51:22Z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0x010100918AFCB5F558BA46A3AE12AB857C8DAD</vt:lpwstr>
  </property>
</Properties>
</file>