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C\Public\Electricity\Empire 2020 IRP Update\2019 IRP Joint Agreement Follow-Up Modeling\AEG Results 2020-05-07\"/>
    </mc:Choice>
  </mc:AlternateContent>
  <bookViews>
    <workbookView xWindow="0" yWindow="0" windowWidth="11748" windowHeight="4440"/>
  </bookViews>
  <sheets>
    <sheet name="Peak Impact" sheetId="1" r:id="rId1"/>
    <sheet name="Energy Impact" sheetId="2" r:id="rId2"/>
    <sheet name="Cost" sheetId="3" r:id="rId3"/>
  </sheets>
  <externalReferences>
    <externalReference r:id="rId4"/>
    <externalReference r:id="rId5"/>
  </externalReferences>
  <definedNames>
    <definedName name="_Key1" localSheetId="2" hidden="1">'[1]RAW Hyrdros Purch and Store'!#REF!</definedName>
    <definedName name="_Key1" localSheetId="0" hidden="1">'[1]RAW Hyrdros Purch and Store'!#REF!</definedName>
    <definedName name="_Key1" hidden="1">'[1]RAW Hyrdros Purch and Store'!#REF!</definedName>
    <definedName name="_Key2" localSheetId="2" hidden="1">'[1]RAW Hyrdros Purch and Store'!#REF!</definedName>
    <definedName name="_Key2" localSheetId="0" hidden="1">'[1]RAW Hyrdros Purch and Store'!#REF!</definedName>
    <definedName name="_Key2" hidden="1">'[1]RAW Hyrdros Purch and Store'!#REF!</definedName>
    <definedName name="_Order1" hidden="1">255</definedName>
    <definedName name="_Order2" hidden="1">255</definedName>
    <definedName name="_Sort" localSheetId="2" hidden="1">'[1]RAW Hyrdros Purch and Store'!#REF!</definedName>
    <definedName name="_Sort" localSheetId="0" hidden="1">'[1]RAW Hyrdros Purch and Store'!#REF!</definedName>
    <definedName name="_Sort" hidden="1">'[1]RAW Hyrdros Purch and Store'!#REF!</definedName>
    <definedName name="AccessDatabase" hidden="1">"W:\DF\NISource\Studies\nipsco\Normalization Electric Merchant.mdb"</definedName>
    <definedName name="CIQWBGuid" hidden="1">"e5b7ed9b-a395-48cf-99a7-6d81d617a30e"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42754.180474537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V8" i="1" l="1"/>
  <c r="I4" i="1"/>
  <c r="V4" i="1" s="1"/>
  <c r="E23" i="1"/>
  <c r="S23" i="1" s="1"/>
  <c r="E22" i="1"/>
  <c r="S22" i="1" s="1"/>
  <c r="E21" i="1"/>
  <c r="S21" i="1" s="1"/>
  <c r="E20" i="1"/>
  <c r="E19" i="1"/>
  <c r="E18" i="1"/>
  <c r="E17" i="1"/>
  <c r="E16" i="1"/>
  <c r="S16" i="1" s="1"/>
  <c r="E15" i="1"/>
  <c r="E14" i="1"/>
  <c r="S14" i="1" s="1"/>
  <c r="E13" i="1"/>
  <c r="S13" i="1" s="1"/>
  <c r="E12" i="1"/>
  <c r="E11" i="1"/>
  <c r="E10" i="1"/>
  <c r="S10" i="1" s="1"/>
  <c r="E9" i="1"/>
  <c r="E8" i="1"/>
  <c r="S8" i="1" s="1"/>
  <c r="E7" i="1"/>
  <c r="S7" i="1" s="1"/>
  <c r="E6" i="1"/>
  <c r="S6" i="1" s="1"/>
  <c r="E5" i="1"/>
  <c r="S5" i="1" s="1"/>
  <c r="E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7" i="1"/>
  <c r="V6" i="1"/>
  <c r="V5" i="1"/>
  <c r="S20" i="1"/>
  <c r="S19" i="1"/>
  <c r="S18" i="1"/>
  <c r="S17" i="1"/>
  <c r="S12" i="1"/>
  <c r="S11" i="1"/>
  <c r="S9" i="1"/>
  <c r="S4" i="1"/>
  <c r="S15" i="1" l="1"/>
  <c r="T23" i="2"/>
  <c r="O4" i="2"/>
  <c r="T4" i="2"/>
  <c r="O5" i="2"/>
  <c r="T5" i="2"/>
  <c r="J5" i="2" l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W4" i="1"/>
  <c r="T4" i="1"/>
  <c r="Q23" i="1"/>
  <c r="W23" i="1" s="1"/>
  <c r="M23" i="1"/>
  <c r="T23" i="1" s="1"/>
  <c r="B23" i="1"/>
  <c r="Q22" i="1"/>
  <c r="W22" i="1" s="1"/>
  <c r="M22" i="1"/>
  <c r="T22" i="1" s="1"/>
  <c r="B22" i="1"/>
  <c r="Q21" i="1"/>
  <c r="W21" i="1" s="1"/>
  <c r="M21" i="1"/>
  <c r="T21" i="1" s="1"/>
  <c r="B21" i="1"/>
  <c r="Q20" i="1"/>
  <c r="W20" i="1" s="1"/>
  <c r="M20" i="1"/>
  <c r="T20" i="1" s="1"/>
  <c r="B20" i="1"/>
  <c r="Q19" i="1"/>
  <c r="W19" i="1" s="1"/>
  <c r="M19" i="1"/>
  <c r="T19" i="1" s="1"/>
  <c r="B19" i="1"/>
  <c r="Q18" i="1"/>
  <c r="W18" i="1" s="1"/>
  <c r="M18" i="1"/>
  <c r="T18" i="1" s="1"/>
  <c r="B18" i="1"/>
  <c r="Q17" i="1"/>
  <c r="W17" i="1" s="1"/>
  <c r="M17" i="1"/>
  <c r="T17" i="1" s="1"/>
  <c r="B17" i="1"/>
  <c r="Q16" i="1"/>
  <c r="W16" i="1" s="1"/>
  <c r="M16" i="1"/>
  <c r="T16" i="1" s="1"/>
  <c r="B16" i="1"/>
  <c r="Q15" i="1"/>
  <c r="W15" i="1" s="1"/>
  <c r="M15" i="1"/>
  <c r="T15" i="1" s="1"/>
  <c r="B15" i="1"/>
  <c r="Q14" i="1"/>
  <c r="W14" i="1" s="1"/>
  <c r="M14" i="1"/>
  <c r="T14" i="1" s="1"/>
  <c r="B14" i="1"/>
  <c r="Q13" i="1"/>
  <c r="W13" i="1" s="1"/>
  <c r="M13" i="1"/>
  <c r="T13" i="1" s="1"/>
  <c r="B13" i="1"/>
  <c r="Q12" i="1"/>
  <c r="W12" i="1" s="1"/>
  <c r="M12" i="1"/>
  <c r="T12" i="1" s="1"/>
  <c r="B12" i="1"/>
  <c r="Q11" i="1"/>
  <c r="W11" i="1" s="1"/>
  <c r="M11" i="1"/>
  <c r="T11" i="1" s="1"/>
  <c r="B11" i="1"/>
  <c r="Q10" i="1"/>
  <c r="W10" i="1" s="1"/>
  <c r="M10" i="1"/>
  <c r="T10" i="1" s="1"/>
  <c r="B10" i="1"/>
  <c r="Q9" i="1"/>
  <c r="W9" i="1" s="1"/>
  <c r="M9" i="1"/>
  <c r="T9" i="1" s="1"/>
  <c r="B9" i="1"/>
  <c r="Q8" i="1"/>
  <c r="W8" i="1" s="1"/>
  <c r="M8" i="1"/>
  <c r="T8" i="1" s="1"/>
  <c r="B8" i="1"/>
  <c r="Q7" i="1"/>
  <c r="W7" i="1" s="1"/>
  <c r="M7" i="1"/>
  <c r="T7" i="1" s="1"/>
  <c r="B7" i="1"/>
  <c r="Q6" i="1"/>
  <c r="W6" i="1" s="1"/>
  <c r="M6" i="1"/>
  <c r="T6" i="1" s="1"/>
  <c r="B6" i="1"/>
  <c r="Q5" i="1"/>
  <c r="W5" i="1" s="1"/>
  <c r="M5" i="1"/>
  <c r="T5" i="1" s="1"/>
  <c r="B5" i="1"/>
  <c r="B4" i="1"/>
</calcChain>
</file>

<file path=xl/sharedStrings.xml><?xml version="1.0" encoding="utf-8"?>
<sst xmlns="http://schemas.openxmlformats.org/spreadsheetml/2006/main" count="50" uniqueCount="13">
  <si>
    <t>RAP</t>
  </si>
  <si>
    <t>MAP</t>
  </si>
  <si>
    <t>Low</t>
  </si>
  <si>
    <t>Mid</t>
  </si>
  <si>
    <t>Total</t>
  </si>
  <si>
    <t>IRP</t>
  </si>
  <si>
    <t>AD3</t>
  </si>
  <si>
    <t>Low $/kWh</t>
  </si>
  <si>
    <t>Mid $/kWh</t>
  </si>
  <si>
    <t>RAP - AD3</t>
  </si>
  <si>
    <t>MAP - AD3</t>
  </si>
  <si>
    <t>RAP - IRP</t>
  </si>
  <si>
    <t>MAP - IRP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</si>
</sst>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Peak</a:t>
            </a:r>
            <a:r>
              <a:rPr lang="en-US" baseline="0"/>
              <a:t> Impact - RAP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Impact'!$S$2:$S$3</c:f>
              <c:strCache>
                <c:ptCount val="2"/>
                <c:pt idx="0">
                  <c:v>RAP</c:v>
                </c:pt>
                <c:pt idx="1">
                  <c:v>IRP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'Peak Impact'!$B$4:$B$23</c:f>
              <c:numCache>
                <c:formatCode>General</c:formatCode>
                <c:ptCount val="2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</c:numCache>
            </c:numRef>
          </c:cat>
          <c:val>
            <c:numRef>
              <c:f>'Peak Impact'!$S$4:$S$23</c:f>
              <c:numCache>
                <c:formatCode>General</c:formatCode>
                <c:ptCount val="20"/>
                <c:pt idx="0">
                  <c:v>0</c:v>
                </c:pt>
                <c:pt idx="1">
                  <c:v>1.5</c:v>
                </c:pt>
                <c:pt idx="2">
                  <c:v>4.4000000000000004</c:v>
                </c:pt>
                <c:pt idx="3">
                  <c:v>6.8</c:v>
                </c:pt>
                <c:pt idx="4">
                  <c:v>8.8000000000000007</c:v>
                </c:pt>
                <c:pt idx="5">
                  <c:v>10.6</c:v>
                </c:pt>
                <c:pt idx="6">
                  <c:v>12.5</c:v>
                </c:pt>
                <c:pt idx="7">
                  <c:v>14.5</c:v>
                </c:pt>
                <c:pt idx="8">
                  <c:v>16.399999999999999</c:v>
                </c:pt>
                <c:pt idx="9">
                  <c:v>18.3</c:v>
                </c:pt>
                <c:pt idx="10">
                  <c:v>20.2</c:v>
                </c:pt>
                <c:pt idx="11">
                  <c:v>21.9</c:v>
                </c:pt>
                <c:pt idx="12">
                  <c:v>23.4</c:v>
                </c:pt>
                <c:pt idx="13">
                  <c:v>24.900000000000002</c:v>
                </c:pt>
                <c:pt idx="14">
                  <c:v>26.4</c:v>
                </c:pt>
                <c:pt idx="15">
                  <c:v>27.900000000000002</c:v>
                </c:pt>
                <c:pt idx="16">
                  <c:v>29</c:v>
                </c:pt>
                <c:pt idx="17">
                  <c:v>29.8</c:v>
                </c:pt>
                <c:pt idx="18">
                  <c:v>30.5</c:v>
                </c:pt>
                <c:pt idx="19">
                  <c:v>31.3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0F-4F23-BC8C-59BD0516AEE3}"/>
            </c:ext>
          </c:extLst>
        </c:ser>
        <c:ser>
          <c:idx val="1"/>
          <c:order val="1"/>
          <c:tx>
            <c:strRef>
              <c:f>'Peak Impact'!$T$2:$T$3</c:f>
              <c:strCache>
                <c:ptCount val="2"/>
                <c:pt idx="0">
                  <c:v>RAP</c:v>
                </c:pt>
                <c:pt idx="1">
                  <c:v>AD3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'Peak Impact'!$B$4:$B$23</c:f>
              <c:numCache>
                <c:formatCode>General</c:formatCode>
                <c:ptCount val="2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</c:numCache>
            </c:numRef>
          </c:cat>
          <c:val>
            <c:numRef>
              <c:f>'Peak Impact'!$T$4:$T$23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0.72783324641637404</c:v>
                </c:pt>
                <c:pt idx="2">
                  <c:v>2.4450223949971308</c:v>
                </c:pt>
                <c:pt idx="3">
                  <c:v>5.3945226320663267</c:v>
                </c:pt>
                <c:pt idx="4">
                  <c:v>8.4907882283983014</c:v>
                </c:pt>
                <c:pt idx="5">
                  <c:v>10.441541208937277</c:v>
                </c:pt>
                <c:pt idx="6">
                  <c:v>12.380587640943348</c:v>
                </c:pt>
                <c:pt idx="7">
                  <c:v>14.326148656776505</c:v>
                </c:pt>
                <c:pt idx="8">
                  <c:v>16.262160524905273</c:v>
                </c:pt>
                <c:pt idx="9">
                  <c:v>18.163281362683552</c:v>
                </c:pt>
                <c:pt idx="10">
                  <c:v>20.038512247711814</c:v>
                </c:pt>
                <c:pt idx="11">
                  <c:v>21.759822923801494</c:v>
                </c:pt>
                <c:pt idx="12">
                  <c:v>23.243390775026477</c:v>
                </c:pt>
                <c:pt idx="13">
                  <c:v>24.67298515330539</c:v>
                </c:pt>
                <c:pt idx="14">
                  <c:v>26.159797897024646</c:v>
                </c:pt>
                <c:pt idx="15">
                  <c:v>27.681056004063521</c:v>
                </c:pt>
                <c:pt idx="16">
                  <c:v>28.8523268999535</c:v>
                </c:pt>
                <c:pt idx="17">
                  <c:v>29.589305147484545</c:v>
                </c:pt>
                <c:pt idx="18">
                  <c:v>30.336078622330831</c:v>
                </c:pt>
                <c:pt idx="19">
                  <c:v>31.185717094097207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0F-4F23-BC8C-59BD0516A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269160"/>
        <c:axId val="506205488"/>
      </c:lineChart>
      <c:catAx>
        <c:axId val="71426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05488"/>
        <c:crosses val="autoZero"/>
        <c:auto val="1"/>
        <c:lblAlgn val="ctr"/>
        <c:lblOffset val="100"/>
        <c:noMultiLvlLbl val="0"/>
      </c:catAx>
      <c:valAx>
        <c:axId val="50620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9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Peak</a:t>
            </a:r>
            <a:r>
              <a:rPr lang="en-US" baseline="0"/>
              <a:t> Impact - MAP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Impact'!$V$2:$V$3</c:f>
              <c:strCache>
                <c:ptCount val="2"/>
                <c:pt idx="0">
                  <c:v>MAP</c:v>
                </c:pt>
                <c:pt idx="1">
                  <c:v>IRP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'Peak Impact'!$B$4:$B$23</c:f>
              <c:numCache>
                <c:formatCode>General</c:formatCode>
                <c:ptCount val="2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</c:numCache>
              <c:extLst xmlns:c15="http://schemas.microsoft.com/office/drawing/2012/chart"/>
            </c:numRef>
          </c:cat>
          <c:val>
            <c:numRef>
              <c:f>'Peak Impact'!$V$4:$V$23</c:f>
              <c:numCache>
                <c:formatCode>General</c:formatCode>
                <c:ptCount val="20"/>
                <c:pt idx="0">
                  <c:v>0</c:v>
                </c:pt>
                <c:pt idx="1">
                  <c:v>2.2822806936290689</c:v>
                </c:pt>
                <c:pt idx="2">
                  <c:v>6.3118965414734802</c:v>
                </c:pt>
                <c:pt idx="3">
                  <c:v>9.7221588311845331</c:v>
                </c:pt>
                <c:pt idx="4">
                  <c:v>12.401528032867049</c:v>
                </c:pt>
                <c:pt idx="5">
                  <c:v>15.047517814436738</c:v>
                </c:pt>
                <c:pt idx="6">
                  <c:v>17.654716108941514</c:v>
                </c:pt>
                <c:pt idx="7">
                  <c:v>20.242209401360459</c:v>
                </c:pt>
                <c:pt idx="8">
                  <c:v>22.834589917604799</c:v>
                </c:pt>
                <c:pt idx="9">
                  <c:v>25.341617174506585</c:v>
                </c:pt>
                <c:pt idx="10">
                  <c:v>27.665287343828787</c:v>
                </c:pt>
                <c:pt idx="11">
                  <c:v>29.900424161088573</c:v>
                </c:pt>
                <c:pt idx="12">
                  <c:v>31.901179604660413</c:v>
                </c:pt>
                <c:pt idx="13">
                  <c:v>33.901961778964314</c:v>
                </c:pt>
                <c:pt idx="14">
                  <c:v>35.861895999580192</c:v>
                </c:pt>
                <c:pt idx="15">
                  <c:v>37.816395634607709</c:v>
                </c:pt>
                <c:pt idx="16">
                  <c:v>39.141000155588301</c:v>
                </c:pt>
                <c:pt idx="17">
                  <c:v>40.087556899453965</c:v>
                </c:pt>
                <c:pt idx="18">
                  <c:v>41.058257028123847</c:v>
                </c:pt>
                <c:pt idx="19">
                  <c:v>42.088442132416425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0-1AF8-4D7F-8CD2-FE473AE6E66E}"/>
            </c:ext>
          </c:extLst>
        </c:ser>
        <c:ser>
          <c:idx val="1"/>
          <c:order val="1"/>
          <c:tx>
            <c:strRef>
              <c:f>'Peak Impact'!$W$2:$W$3</c:f>
              <c:strCache>
                <c:ptCount val="2"/>
                <c:pt idx="0">
                  <c:v>MAP</c:v>
                </c:pt>
                <c:pt idx="1">
                  <c:v>AD3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'Peak Impact'!$B$4:$B$23</c:f>
              <c:numCache>
                <c:formatCode>General</c:formatCode>
                <c:ptCount val="2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</c:numCache>
            </c:numRef>
          </c:cat>
          <c:val>
            <c:numRef>
              <c:f>'Peak Impact'!$W$4:$W$23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1.1878829653934018</c:v>
                </c:pt>
                <c:pt idx="2">
                  <c:v>3.5572273415940496</c:v>
                </c:pt>
                <c:pt idx="3">
                  <c:v>7.7292421278676411</c:v>
                </c:pt>
                <c:pt idx="4">
                  <c:v>12.00798183939251</c:v>
                </c:pt>
                <c:pt idx="5">
                  <c:v>14.680600245467222</c:v>
                </c:pt>
                <c:pt idx="6">
                  <c:v>17.316015646411593</c:v>
                </c:pt>
                <c:pt idx="7">
                  <c:v>19.940777871140668</c:v>
                </c:pt>
                <c:pt idx="8">
                  <c:v>22.570487628220043</c:v>
                </c:pt>
                <c:pt idx="9">
                  <c:v>25.104495877208901</c:v>
                </c:pt>
                <c:pt idx="10">
                  <c:v>27.455510427871868</c:v>
                </c:pt>
                <c:pt idx="11">
                  <c:v>29.664648036218239</c:v>
                </c:pt>
                <c:pt idx="12">
                  <c:v>31.608904206341503</c:v>
                </c:pt>
                <c:pt idx="13">
                  <c:v>33.489474871397604</c:v>
                </c:pt>
                <c:pt idx="14">
                  <c:v>35.469638935560511</c:v>
                </c:pt>
                <c:pt idx="15">
                  <c:v>37.444301351145405</c:v>
                </c:pt>
                <c:pt idx="16">
                  <c:v>38.841711279577908</c:v>
                </c:pt>
                <c:pt idx="17">
                  <c:v>39.80327052899775</c:v>
                </c:pt>
                <c:pt idx="18">
                  <c:v>40.788016303915235</c:v>
                </c:pt>
                <c:pt idx="19">
                  <c:v>41.832981101281398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F8-4D7F-8CD2-FE473AE6E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06272"/>
        <c:axId val="165087080"/>
        <c:extLst/>
      </c:lineChart>
      <c:catAx>
        <c:axId val="50620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87080"/>
        <c:crosses val="autoZero"/>
        <c:auto val="1"/>
        <c:lblAlgn val="ctr"/>
        <c:lblOffset val="100"/>
        <c:noMultiLvlLbl val="0"/>
      </c:catAx>
      <c:valAx>
        <c:axId val="1650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0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Energy Impact -</a:t>
            </a:r>
            <a:r>
              <a:rPr lang="en-US" baseline="0"/>
              <a:t> RAP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'Energy Impact'!$C$2:$C$3</c:f>
              <c:strCache>
                <c:ptCount val="2"/>
                <c:pt idx="0">
                  <c:v>RAP - IRP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Impact'!$C$4:$C$23</c:f>
              <c:numCache>
                <c:formatCode>_(* #,##0_);_(* \(#,##0\);_(* "-"??_);_(@_)</c:formatCode>
                <c:ptCount val="20"/>
                <c:pt idx="0">
                  <c:v>2945.2560000000053</c:v>
                </c:pt>
                <c:pt idx="1">
                  <c:v>8835.7679999999891</c:v>
                </c:pt>
                <c:pt idx="2">
                  <c:v>12206.279999999955</c:v>
                </c:pt>
                <c:pt idx="3">
                  <c:v>13056.791999999921</c:v>
                </c:pt>
                <c:pt idx="4">
                  <c:v>13907.304000000018</c:v>
                </c:pt>
                <c:pt idx="5">
                  <c:v>14757.815999999979</c:v>
                </c:pt>
                <c:pt idx="6">
                  <c:v>15608.327999999921</c:v>
                </c:pt>
                <c:pt idx="7">
                  <c:v>16458.840000000011</c:v>
                </c:pt>
                <c:pt idx="8">
                  <c:v>17451.103999999927</c:v>
                </c:pt>
                <c:pt idx="9">
                  <c:v>18443.367999999969</c:v>
                </c:pt>
                <c:pt idx="10">
                  <c:v>19435.631999999947</c:v>
                </c:pt>
                <c:pt idx="11">
                  <c:v>20427.895999999917</c:v>
                </c:pt>
                <c:pt idx="12">
                  <c:v>21420.159999999982</c:v>
                </c:pt>
                <c:pt idx="13">
                  <c:v>22412.423999999977</c:v>
                </c:pt>
                <c:pt idx="14">
                  <c:v>23404.687999999966</c:v>
                </c:pt>
                <c:pt idx="15">
                  <c:v>23971.695999999876</c:v>
                </c:pt>
                <c:pt idx="16">
                  <c:v>24113.447999999808</c:v>
                </c:pt>
                <c:pt idx="17">
                  <c:v>24255.199999999939</c:v>
                </c:pt>
                <c:pt idx="18">
                  <c:v>24396.952000000041</c:v>
                </c:pt>
                <c:pt idx="19">
                  <c:v>24538.70399999994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96-48A1-9037-FE287144CC67}"/>
            </c:ext>
          </c:extLst>
        </c:ser>
        <c:ser>
          <c:idx val="1"/>
          <c:order val="1"/>
          <c:tx>
            <c:strRef>
              <c:f>'Energy Impact'!$D$2:$D$3</c:f>
              <c:strCache>
                <c:ptCount val="2"/>
                <c:pt idx="0">
                  <c:v>RAP - IRP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Impact'!$D$4:$D$23</c:f>
              <c:numCache>
                <c:formatCode>_(* #,##0_);_(* \(#,##0\);_(* "-"??_);_(@_)</c:formatCode>
                <c:ptCount val="20"/>
                <c:pt idx="0">
                  <c:v>2436.3920925331049</c:v>
                </c:pt>
                <c:pt idx="1">
                  <c:v>7189.4804166534841</c:v>
                </c:pt>
                <c:pt idx="2">
                  <c:v>12107.570277552062</c:v>
                </c:pt>
                <c:pt idx="3">
                  <c:v>17373.608053278262</c:v>
                </c:pt>
                <c:pt idx="4">
                  <c:v>22619.742242020719</c:v>
                </c:pt>
                <c:pt idx="5">
                  <c:v>27827.220621262048</c:v>
                </c:pt>
                <c:pt idx="6">
                  <c:v>33038.36273007666</c:v>
                </c:pt>
                <c:pt idx="7">
                  <c:v>38221.035831239475</c:v>
                </c:pt>
                <c:pt idx="8">
                  <c:v>43219.874792883282</c:v>
                </c:pt>
                <c:pt idx="9">
                  <c:v>48137.191276169608</c:v>
                </c:pt>
                <c:pt idx="10">
                  <c:v>52706.049848843009</c:v>
                </c:pt>
                <c:pt idx="11">
                  <c:v>56614.135445007647</c:v>
                </c:pt>
                <c:pt idx="12">
                  <c:v>60487.155920289537</c:v>
                </c:pt>
                <c:pt idx="13">
                  <c:v>64250.812364577148</c:v>
                </c:pt>
                <c:pt idx="14">
                  <c:v>68117.161252450373</c:v>
                </c:pt>
                <c:pt idx="15">
                  <c:v>71114.510088421026</c:v>
                </c:pt>
                <c:pt idx="16">
                  <c:v>73209.90535562014</c:v>
                </c:pt>
                <c:pt idx="17">
                  <c:v>75336.945338714228</c:v>
                </c:pt>
                <c:pt idx="18">
                  <c:v>77770.658176299126</c:v>
                </c:pt>
                <c:pt idx="19">
                  <c:v>80155.743210270855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96-48A1-9037-FE287144CC67}"/>
            </c:ext>
          </c:extLst>
        </c:ser>
        <c:ser>
          <c:idx val="3"/>
          <c:order val="3"/>
          <c:tx>
            <c:strRef>
              <c:f>'Energy Impact'!$M$2:$M$3</c:f>
              <c:strCache>
                <c:ptCount val="2"/>
                <c:pt idx="0">
                  <c:v>RAP - AD3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Impact'!$M$4:$M$23</c:f>
              <c:numCache>
                <c:formatCode>_(* #,##0_);_(* \(#,##0\);_(* "-"??_);_(@_)</c:formatCode>
                <c:ptCount val="20"/>
                <c:pt idx="0">
                  <c:v>425</c:v>
                </c:pt>
                <c:pt idx="1">
                  <c:v>1276</c:v>
                </c:pt>
                <c:pt idx="2">
                  <c:v>7166</c:v>
                </c:pt>
                <c:pt idx="3">
                  <c:v>13057</c:v>
                </c:pt>
                <c:pt idx="4">
                  <c:v>13907</c:v>
                </c:pt>
                <c:pt idx="5">
                  <c:v>14758</c:v>
                </c:pt>
                <c:pt idx="6">
                  <c:v>15608</c:v>
                </c:pt>
                <c:pt idx="7">
                  <c:v>16459</c:v>
                </c:pt>
                <c:pt idx="8">
                  <c:v>17451</c:v>
                </c:pt>
                <c:pt idx="9">
                  <c:v>18443</c:v>
                </c:pt>
                <c:pt idx="10">
                  <c:v>19436</c:v>
                </c:pt>
                <c:pt idx="11">
                  <c:v>20428</c:v>
                </c:pt>
                <c:pt idx="12">
                  <c:v>21420</c:v>
                </c:pt>
                <c:pt idx="13">
                  <c:v>22412</c:v>
                </c:pt>
                <c:pt idx="14">
                  <c:v>23405</c:v>
                </c:pt>
                <c:pt idx="15">
                  <c:v>23972</c:v>
                </c:pt>
                <c:pt idx="16">
                  <c:v>24113</c:v>
                </c:pt>
                <c:pt idx="17">
                  <c:v>24255</c:v>
                </c:pt>
                <c:pt idx="18">
                  <c:v>24397</c:v>
                </c:pt>
                <c:pt idx="19">
                  <c:v>24539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96-48A1-9037-FE287144CC67}"/>
            </c:ext>
          </c:extLst>
        </c:ser>
        <c:ser>
          <c:idx val="4"/>
          <c:order val="4"/>
          <c:tx>
            <c:strRef>
              <c:f>'Energy Impact'!$N$2:$N$3</c:f>
              <c:strCache>
                <c:ptCount val="2"/>
                <c:pt idx="0">
                  <c:v>RAP - AD3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Impact'!$N$4:$N$23</c:f>
              <c:numCache>
                <c:formatCode>_(* #,##0_);_(* \(#,##0\);_(* "-"??_);_(@_)</c:formatCode>
                <c:ptCount val="20"/>
                <c:pt idx="0">
                  <c:v>1883</c:v>
                </c:pt>
                <c:pt idx="1">
                  <c:v>6429</c:v>
                </c:pt>
                <c:pt idx="2">
                  <c:v>11251</c:v>
                </c:pt>
                <c:pt idx="3">
                  <c:v>16511</c:v>
                </c:pt>
                <c:pt idx="4">
                  <c:v>21753</c:v>
                </c:pt>
                <c:pt idx="5">
                  <c:v>26960</c:v>
                </c:pt>
                <c:pt idx="6">
                  <c:v>32187</c:v>
                </c:pt>
                <c:pt idx="7">
                  <c:v>37386</c:v>
                </c:pt>
                <c:pt idx="8">
                  <c:v>42385</c:v>
                </c:pt>
                <c:pt idx="9">
                  <c:v>47306</c:v>
                </c:pt>
                <c:pt idx="10">
                  <c:v>51769</c:v>
                </c:pt>
                <c:pt idx="11">
                  <c:v>55523</c:v>
                </c:pt>
                <c:pt idx="12">
                  <c:v>59116</c:v>
                </c:pt>
                <c:pt idx="13">
                  <c:v>62880</c:v>
                </c:pt>
                <c:pt idx="14">
                  <c:v>66746</c:v>
                </c:pt>
                <c:pt idx="15">
                  <c:v>69856</c:v>
                </c:pt>
                <c:pt idx="16">
                  <c:v>71957</c:v>
                </c:pt>
                <c:pt idx="17">
                  <c:v>74088</c:v>
                </c:pt>
                <c:pt idx="18">
                  <c:v>76526</c:v>
                </c:pt>
                <c:pt idx="19">
                  <c:v>78918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96-48A1-9037-FE287144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069216"/>
        <c:axId val="5050688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'Energy Impact'!$E$2:$E$3</c15:sqref>
                        </c15:formulaRef>
                      </c:ext>
                    </c:extLst>
                    <c:strCache>
                      <c:ptCount val="2"/>
                      <c:pt idx="0">
                        <c:v>RAP - IRP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'Energy Impact'!$B$4:$B$23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'Energy Impact'!$E$4:$E$23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0"/>
                      <c:pt idx="0">
                        <c:v>5381.6480925331107</c:v>
                      </c:pt>
                      <c:pt idx="1">
                        <c:v>16025.248416653474</c:v>
                      </c:pt>
                      <c:pt idx="2">
                        <c:v>24313.850277552017</c:v>
                      </c:pt>
                      <c:pt idx="3">
                        <c:v>30430.400053278183</c:v>
                      </c:pt>
                      <c:pt idx="4">
                        <c:v>36527.046242020733</c:v>
                      </c:pt>
                      <c:pt idx="5">
                        <c:v>42585.036621262028</c:v>
                      </c:pt>
                      <c:pt idx="6">
                        <c:v>48646.690730076582</c:v>
                      </c:pt>
                      <c:pt idx="7">
                        <c:v>54679.875831239486</c:v>
                      </c:pt>
                      <c:pt idx="8">
                        <c:v>60670.978792883208</c:v>
                      </c:pt>
                      <c:pt idx="9">
                        <c:v>66580.559276169573</c:v>
                      </c:pt>
                      <c:pt idx="10">
                        <c:v>72141.681848842956</c:v>
                      </c:pt>
                      <c:pt idx="11">
                        <c:v>77042.031445007568</c:v>
                      </c:pt>
                      <c:pt idx="12">
                        <c:v>81907.315920289519</c:v>
                      </c:pt>
                      <c:pt idx="13">
                        <c:v>86663.236364577126</c:v>
                      </c:pt>
                      <c:pt idx="14">
                        <c:v>91521.849252450338</c:v>
                      </c:pt>
                      <c:pt idx="15">
                        <c:v>95086.206088420906</c:v>
                      </c:pt>
                      <c:pt idx="16">
                        <c:v>97323.35335561994</c:v>
                      </c:pt>
                      <c:pt idx="17">
                        <c:v>99592.145338714166</c:v>
                      </c:pt>
                      <c:pt idx="18">
                        <c:v>102167.61017629917</c:v>
                      </c:pt>
                      <c:pt idx="19">
                        <c:v>104694.4472102708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D496-48A1-9037-FE287144CC6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Impact'!$O$2:$O$3</c15:sqref>
                        </c15:formulaRef>
                      </c:ext>
                    </c:extLst>
                    <c:strCache>
                      <c:ptCount val="2"/>
                      <c:pt idx="0">
                        <c:v>RAP - AD3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Impact'!$B$4:$B$23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Impact'!$O$4:$O$23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0"/>
                      <c:pt idx="0">
                        <c:v>2308</c:v>
                      </c:pt>
                      <c:pt idx="1">
                        <c:v>7705</c:v>
                      </c:pt>
                      <c:pt idx="2">
                        <c:v>18417</c:v>
                      </c:pt>
                      <c:pt idx="3">
                        <c:v>29568</c:v>
                      </c:pt>
                      <c:pt idx="4">
                        <c:v>35660</c:v>
                      </c:pt>
                      <c:pt idx="5">
                        <c:v>41718</c:v>
                      </c:pt>
                      <c:pt idx="6">
                        <c:v>47795</c:v>
                      </c:pt>
                      <c:pt idx="7">
                        <c:v>53845</c:v>
                      </c:pt>
                      <c:pt idx="8">
                        <c:v>59836</c:v>
                      </c:pt>
                      <c:pt idx="9">
                        <c:v>65749</c:v>
                      </c:pt>
                      <c:pt idx="10">
                        <c:v>71205</c:v>
                      </c:pt>
                      <c:pt idx="11">
                        <c:v>75951</c:v>
                      </c:pt>
                      <c:pt idx="12">
                        <c:v>80536</c:v>
                      </c:pt>
                      <c:pt idx="13">
                        <c:v>85292</c:v>
                      </c:pt>
                      <c:pt idx="14">
                        <c:v>90151</c:v>
                      </c:pt>
                      <c:pt idx="15">
                        <c:v>93828</c:v>
                      </c:pt>
                      <c:pt idx="16">
                        <c:v>96070</c:v>
                      </c:pt>
                      <c:pt idx="17">
                        <c:v>98343</c:v>
                      </c:pt>
                      <c:pt idx="18">
                        <c:v>100923</c:v>
                      </c:pt>
                      <c:pt idx="19">
                        <c:v>103457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D496-48A1-9037-FE287144CC67}"/>
                  </c:ext>
                </c:extLst>
              </c15:ser>
            </c15:filteredLineSeries>
          </c:ext>
        </c:extLst>
      </c:lineChart>
      <c:catAx>
        <c:axId val="5050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68824"/>
        <c:crosses val="autoZero"/>
        <c:auto val="1"/>
        <c:lblAlgn val="ctr"/>
        <c:lblOffset val="100"/>
        <c:noMultiLvlLbl val="0"/>
      </c:catAx>
      <c:valAx>
        <c:axId val="50506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005384751510511"/>
          <c:w val="0.95867358472440856"/>
          <c:h val="5.159971541353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Energy Impact -</a:t>
            </a:r>
            <a:r>
              <a:rPr lang="en-US" baseline="0"/>
              <a:t> MAP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'Energy Impact'!$H$2:$H$3</c:f>
              <c:strCache>
                <c:ptCount val="2"/>
                <c:pt idx="0">
                  <c:v>MAP - IRP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Impact'!$G$4:$G$23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Impact'!$H$4:$H$23</c:f>
              <c:numCache>
                <c:formatCode>_(* #,##0_);_(* \(#,##0\);_(* "-"??_);_(@_)</c:formatCode>
                <c:ptCount val="20"/>
                <c:pt idx="0">
                  <c:v>4188.7599999999711</c:v>
                </c:pt>
                <c:pt idx="1">
                  <c:v>12566.280000000024</c:v>
                </c:pt>
                <c:pt idx="2">
                  <c:v>17463.799999999941</c:v>
                </c:pt>
                <c:pt idx="3">
                  <c:v>18881.319999999967</c:v>
                </c:pt>
                <c:pt idx="4">
                  <c:v>20298.839999999986</c:v>
                </c:pt>
                <c:pt idx="5">
                  <c:v>21716.35999999991</c:v>
                </c:pt>
                <c:pt idx="6">
                  <c:v>23133.879999999888</c:v>
                </c:pt>
                <c:pt idx="7">
                  <c:v>24551.399999999892</c:v>
                </c:pt>
                <c:pt idx="8">
                  <c:v>25968.919999999853</c:v>
                </c:pt>
                <c:pt idx="9">
                  <c:v>27386.439999999864</c:v>
                </c:pt>
                <c:pt idx="10">
                  <c:v>28803.960000000057</c:v>
                </c:pt>
                <c:pt idx="11">
                  <c:v>30221.479999999832</c:v>
                </c:pt>
                <c:pt idx="12">
                  <c:v>31639.000000000036</c:v>
                </c:pt>
                <c:pt idx="13">
                  <c:v>33056.520000000011</c:v>
                </c:pt>
                <c:pt idx="14">
                  <c:v>34474.039999999841</c:v>
                </c:pt>
                <c:pt idx="15">
                  <c:v>35182.799999999872</c:v>
                </c:pt>
                <c:pt idx="16">
                  <c:v>35182.799999999872</c:v>
                </c:pt>
                <c:pt idx="17">
                  <c:v>35182.799999999872</c:v>
                </c:pt>
                <c:pt idx="18">
                  <c:v>35182.799999999872</c:v>
                </c:pt>
                <c:pt idx="19">
                  <c:v>35182.799999999872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5-4085-BA3B-ACC273DE2320}"/>
            </c:ext>
          </c:extLst>
        </c:ser>
        <c:ser>
          <c:idx val="1"/>
          <c:order val="1"/>
          <c:tx>
            <c:strRef>
              <c:f>'Energy Impact'!$I$2:$I$3</c:f>
              <c:strCache>
                <c:ptCount val="2"/>
                <c:pt idx="0">
                  <c:v>MAP - IRP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Impact'!$G$4:$G$23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Impact'!$I$4:$I$23</c:f>
              <c:numCache>
                <c:formatCode>_(* #,##0_);_(* \(#,##0\);_(* "-"??_);_(@_)</c:formatCode>
                <c:ptCount val="20"/>
                <c:pt idx="0">
                  <c:v>3682.3437420986934</c:v>
                </c:pt>
                <c:pt idx="1">
                  <c:v>9571.4918334908052</c:v>
                </c:pt>
                <c:pt idx="2">
                  <c:v>15923.034587173806</c:v>
                </c:pt>
                <c:pt idx="3">
                  <c:v>22429.312703107993</c:v>
                </c:pt>
                <c:pt idx="4">
                  <c:v>28843.520419989127</c:v>
                </c:pt>
                <c:pt idx="5">
                  <c:v>35150.72964253294</c:v>
                </c:pt>
                <c:pt idx="6">
                  <c:v>41403.586590553925</c:v>
                </c:pt>
                <c:pt idx="7">
                  <c:v>47669.923959934677</c:v>
                </c:pt>
                <c:pt idx="8">
                  <c:v>53700.831575845055</c:v>
                </c:pt>
                <c:pt idx="9">
                  <c:v>59225.985641645952</c:v>
                </c:pt>
                <c:pt idx="10">
                  <c:v>64506.938309509373</c:v>
                </c:pt>
                <c:pt idx="11">
                  <c:v>69141.397223643697</c:v>
                </c:pt>
                <c:pt idx="12">
                  <c:v>73775.929869111569</c:v>
                </c:pt>
                <c:pt idx="13">
                  <c:v>78297.791671771542</c:v>
                </c:pt>
                <c:pt idx="14">
                  <c:v>82804.663266030228</c:v>
                </c:pt>
                <c:pt idx="15">
                  <c:v>86016.206964766083</c:v>
                </c:pt>
                <c:pt idx="16">
                  <c:v>88627.092859113211</c:v>
                </c:pt>
                <c:pt idx="17">
                  <c:v>91304.573411662961</c:v>
                </c:pt>
                <c:pt idx="18">
                  <c:v>94146.131273666571</c:v>
                </c:pt>
                <c:pt idx="19">
                  <c:v>96948.4315836428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D5-4085-BA3B-ACC273DE2320}"/>
            </c:ext>
          </c:extLst>
        </c:ser>
        <c:ser>
          <c:idx val="3"/>
          <c:order val="3"/>
          <c:tx>
            <c:strRef>
              <c:f>'Energy Impact'!$R$2:$R$3</c:f>
              <c:strCache>
                <c:ptCount val="2"/>
                <c:pt idx="0">
                  <c:v>MAP - AD3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Impact'!$G$4:$G$23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Impact'!$R$4:$R$23</c:f>
              <c:numCache>
                <c:formatCode>_(* #,##0_);_(* \(#,##0\);_(* "-"??_);_(@_)</c:formatCode>
                <c:ptCount val="20"/>
                <c:pt idx="0">
                  <c:v>709</c:v>
                </c:pt>
                <c:pt idx="1">
                  <c:v>2126</c:v>
                </c:pt>
                <c:pt idx="2">
                  <c:v>10504</c:v>
                </c:pt>
                <c:pt idx="3">
                  <c:v>18881</c:v>
                </c:pt>
                <c:pt idx="4">
                  <c:v>20299</c:v>
                </c:pt>
                <c:pt idx="5">
                  <c:v>21716</c:v>
                </c:pt>
                <c:pt idx="6">
                  <c:v>23134</c:v>
                </c:pt>
                <c:pt idx="7">
                  <c:v>24551</c:v>
                </c:pt>
                <c:pt idx="8">
                  <c:v>25969</c:v>
                </c:pt>
                <c:pt idx="9">
                  <c:v>27386</c:v>
                </c:pt>
                <c:pt idx="10">
                  <c:v>28804</c:v>
                </c:pt>
                <c:pt idx="11">
                  <c:v>30221</c:v>
                </c:pt>
                <c:pt idx="12">
                  <c:v>31639</c:v>
                </c:pt>
                <c:pt idx="13">
                  <c:v>33057</c:v>
                </c:pt>
                <c:pt idx="14">
                  <c:v>34474</c:v>
                </c:pt>
                <c:pt idx="15">
                  <c:v>35183</c:v>
                </c:pt>
                <c:pt idx="16">
                  <c:v>35183</c:v>
                </c:pt>
                <c:pt idx="17">
                  <c:v>35183</c:v>
                </c:pt>
                <c:pt idx="18">
                  <c:v>35183</c:v>
                </c:pt>
                <c:pt idx="19">
                  <c:v>35183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D5-4085-BA3B-ACC273DE2320}"/>
            </c:ext>
          </c:extLst>
        </c:ser>
        <c:ser>
          <c:idx val="4"/>
          <c:order val="4"/>
          <c:tx>
            <c:strRef>
              <c:f>'Energy Impact'!$S$2:$S$3</c:f>
              <c:strCache>
                <c:ptCount val="2"/>
                <c:pt idx="0">
                  <c:v>MAP - AD3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'Energy Impact'!$G$4:$G$23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'Energy Impact'!$S$4:$S$23</c:f>
              <c:numCache>
                <c:formatCode>_(* #,##0_);_(* \(#,##0\);_(* "-"??_);_(@_)</c:formatCode>
                <c:ptCount val="20"/>
                <c:pt idx="0">
                  <c:v>2800</c:v>
                </c:pt>
                <c:pt idx="1">
                  <c:v>8382</c:v>
                </c:pt>
                <c:pt idx="2">
                  <c:v>14587</c:v>
                </c:pt>
                <c:pt idx="3">
                  <c:v>21084</c:v>
                </c:pt>
                <c:pt idx="4">
                  <c:v>27492</c:v>
                </c:pt>
                <c:pt idx="5">
                  <c:v>33799</c:v>
                </c:pt>
                <c:pt idx="6">
                  <c:v>40078</c:v>
                </c:pt>
                <c:pt idx="7">
                  <c:v>46369</c:v>
                </c:pt>
                <c:pt idx="8">
                  <c:v>52400</c:v>
                </c:pt>
                <c:pt idx="9">
                  <c:v>57932</c:v>
                </c:pt>
                <c:pt idx="10">
                  <c:v>63078</c:v>
                </c:pt>
                <c:pt idx="11">
                  <c:v>67502</c:v>
                </c:pt>
                <c:pt idx="12">
                  <c:v>71753</c:v>
                </c:pt>
                <c:pt idx="13">
                  <c:v>76275</c:v>
                </c:pt>
                <c:pt idx="14">
                  <c:v>80781</c:v>
                </c:pt>
                <c:pt idx="15">
                  <c:v>84152</c:v>
                </c:pt>
                <c:pt idx="16">
                  <c:v>86772</c:v>
                </c:pt>
                <c:pt idx="17">
                  <c:v>89455</c:v>
                </c:pt>
                <c:pt idx="18">
                  <c:v>92302</c:v>
                </c:pt>
                <c:pt idx="19">
                  <c:v>95116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D5-4085-BA3B-ACC273DE2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06096"/>
        <c:axId val="72320648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'Energy Impact'!$J$2:$J$3</c15:sqref>
                        </c15:formulaRef>
                      </c:ext>
                    </c:extLst>
                    <c:strCache>
                      <c:ptCount val="2"/>
                      <c:pt idx="0">
                        <c:v>MAP - IRP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'Energy Impact'!$G$4:$G$23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'Energy Impact'!$J$4:$J$23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0"/>
                      <c:pt idx="0">
                        <c:v>7871.103742098665</c:v>
                      </c:pt>
                      <c:pt idx="1">
                        <c:v>22137.771833490828</c:v>
                      </c:pt>
                      <c:pt idx="2">
                        <c:v>33386.834587173747</c:v>
                      </c:pt>
                      <c:pt idx="3">
                        <c:v>41310.632703107956</c:v>
                      </c:pt>
                      <c:pt idx="4">
                        <c:v>49142.360419989112</c:v>
                      </c:pt>
                      <c:pt idx="5">
                        <c:v>56867.089642532854</c:v>
                      </c:pt>
                      <c:pt idx="6">
                        <c:v>64537.466590553813</c:v>
                      </c:pt>
                      <c:pt idx="7">
                        <c:v>72221.323959934569</c:v>
                      </c:pt>
                      <c:pt idx="8">
                        <c:v>79669.751575844915</c:v>
                      </c:pt>
                      <c:pt idx="9">
                        <c:v>86612.425641645823</c:v>
                      </c:pt>
                      <c:pt idx="10">
                        <c:v>93310.89830950943</c:v>
                      </c:pt>
                      <c:pt idx="11">
                        <c:v>99362.877223643532</c:v>
                      </c:pt>
                      <c:pt idx="12">
                        <c:v>105414.9298691116</c:v>
                      </c:pt>
                      <c:pt idx="13">
                        <c:v>111354.31167177155</c:v>
                      </c:pt>
                      <c:pt idx="14">
                        <c:v>117278.70326603006</c:v>
                      </c:pt>
                      <c:pt idx="15">
                        <c:v>121199.00696476595</c:v>
                      </c:pt>
                      <c:pt idx="16">
                        <c:v>123809.89285911308</c:v>
                      </c:pt>
                      <c:pt idx="17">
                        <c:v>126487.37341166283</c:v>
                      </c:pt>
                      <c:pt idx="18">
                        <c:v>129328.93127366644</c:v>
                      </c:pt>
                      <c:pt idx="19">
                        <c:v>132131.23158364266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E9D5-4085-BA3B-ACC273DE2320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Impact'!$T$2:$T$3</c15:sqref>
                        </c15:formulaRef>
                      </c:ext>
                    </c:extLst>
                    <c:strCache>
                      <c:ptCount val="2"/>
                      <c:pt idx="0">
                        <c:v>MAP - AD3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Impact'!$G$4:$G$23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  <c:pt idx="7">
                        <c:v>2027</c:v>
                      </c:pt>
                      <c:pt idx="8">
                        <c:v>2028</c:v>
                      </c:pt>
                      <c:pt idx="9">
                        <c:v>2029</c:v>
                      </c:pt>
                      <c:pt idx="10">
                        <c:v>2030</c:v>
                      </c:pt>
                      <c:pt idx="11">
                        <c:v>2031</c:v>
                      </c:pt>
                      <c:pt idx="12">
                        <c:v>2032</c:v>
                      </c:pt>
                      <c:pt idx="13">
                        <c:v>2033</c:v>
                      </c:pt>
                      <c:pt idx="14">
                        <c:v>2034</c:v>
                      </c:pt>
                      <c:pt idx="15">
                        <c:v>2035</c:v>
                      </c:pt>
                      <c:pt idx="16">
                        <c:v>2036</c:v>
                      </c:pt>
                      <c:pt idx="17">
                        <c:v>2037</c:v>
                      </c:pt>
                      <c:pt idx="18">
                        <c:v>2038</c:v>
                      </c:pt>
                      <c:pt idx="19">
                        <c:v>2039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'Energy Impact'!$T$4:$T$23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0"/>
                      <c:pt idx="0">
                        <c:v>3509</c:v>
                      </c:pt>
                      <c:pt idx="1">
                        <c:v>10508</c:v>
                      </c:pt>
                      <c:pt idx="2">
                        <c:v>25091</c:v>
                      </c:pt>
                      <c:pt idx="3">
                        <c:v>39965</c:v>
                      </c:pt>
                      <c:pt idx="4">
                        <c:v>47791</c:v>
                      </c:pt>
                      <c:pt idx="5">
                        <c:v>55515</c:v>
                      </c:pt>
                      <c:pt idx="6">
                        <c:v>63212</c:v>
                      </c:pt>
                      <c:pt idx="7">
                        <c:v>70920</c:v>
                      </c:pt>
                      <c:pt idx="8">
                        <c:v>78369</c:v>
                      </c:pt>
                      <c:pt idx="9">
                        <c:v>85318</c:v>
                      </c:pt>
                      <c:pt idx="10">
                        <c:v>91882</c:v>
                      </c:pt>
                      <c:pt idx="11">
                        <c:v>97723</c:v>
                      </c:pt>
                      <c:pt idx="12">
                        <c:v>103392</c:v>
                      </c:pt>
                      <c:pt idx="13">
                        <c:v>109332</c:v>
                      </c:pt>
                      <c:pt idx="14">
                        <c:v>115255</c:v>
                      </c:pt>
                      <c:pt idx="15">
                        <c:v>119335</c:v>
                      </c:pt>
                      <c:pt idx="16">
                        <c:v>121955</c:v>
                      </c:pt>
                      <c:pt idx="17">
                        <c:v>124638</c:v>
                      </c:pt>
                      <c:pt idx="18">
                        <c:v>127485</c:v>
                      </c:pt>
                      <c:pt idx="19">
                        <c:v>130299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E9D5-4085-BA3B-ACC273DE2320}"/>
                  </c:ext>
                </c:extLst>
              </c15:ser>
            </c15:filteredLineSeries>
          </c:ext>
        </c:extLst>
      </c:lineChart>
      <c:catAx>
        <c:axId val="72320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6488"/>
        <c:crosses val="autoZero"/>
        <c:auto val="1"/>
        <c:lblAlgn val="ctr"/>
        <c:lblOffset val="100"/>
        <c:noMultiLvlLbl val="0"/>
      </c:catAx>
      <c:valAx>
        <c:axId val="72320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DSM</a:t>
            </a:r>
            <a:r>
              <a:rPr lang="en-US" baseline="0"/>
              <a:t> Cost ($/MWh) - RAP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Cost!$C$2:$C$3</c:f>
              <c:strCache>
                <c:ptCount val="2"/>
                <c:pt idx="0">
                  <c:v>RAP - IRP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Cost!$B$4:$B$23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Cost!$C$4:$C$23</c:f>
              <c:numCache>
                <c:formatCode>_(* #,##0_);_(* \(#,##0\);_(* "-"??_);_(@_)</c:formatCode>
                <c:ptCount val="20"/>
                <c:pt idx="0">
                  <c:v>45.191725216794872</c:v>
                </c:pt>
                <c:pt idx="1">
                  <c:v>28.69252786813075</c:v>
                </c:pt>
                <c:pt idx="2">
                  <c:v>20.422651565133769</c:v>
                </c:pt>
                <c:pt idx="3">
                  <c:v>19.070496974594459</c:v>
                </c:pt>
                <c:pt idx="4">
                  <c:v>17.924678374861088</c:v>
                </c:pt>
                <c:pt idx="5">
                  <c:v>16.565924745758174</c:v>
                </c:pt>
                <c:pt idx="6">
                  <c:v>15.717425236114964</c:v>
                </c:pt>
                <c:pt idx="7">
                  <c:v>14.833179164254547</c:v>
                </c:pt>
                <c:pt idx="8">
                  <c:v>14.047382062962999</c:v>
                </c:pt>
                <c:pt idx="9">
                  <c:v>13.322850419493452</c:v>
                </c:pt>
                <c:pt idx="10">
                  <c:v>12.668856991982716</c:v>
                </c:pt>
                <c:pt idx="11">
                  <c:v>12.052846312242863</c:v>
                </c:pt>
                <c:pt idx="12">
                  <c:v>11.490752659999737</c:v>
                </c:pt>
                <c:pt idx="13">
                  <c:v>10.981657664289083</c:v>
                </c:pt>
                <c:pt idx="14">
                  <c:v>10.513755352866806</c:v>
                </c:pt>
                <c:pt idx="15">
                  <c:v>10.264470492668547</c:v>
                </c:pt>
                <c:pt idx="16">
                  <c:v>10.202886104118765</c:v>
                </c:pt>
                <c:pt idx="17">
                  <c:v>10.14166090989673</c:v>
                </c:pt>
                <c:pt idx="18">
                  <c:v>10.06971035981273</c:v>
                </c:pt>
                <c:pt idx="19">
                  <c:v>10.011540964113463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4B-4C57-8D13-3AF6D4100DDB}"/>
            </c:ext>
          </c:extLst>
        </c:ser>
        <c:ser>
          <c:idx val="1"/>
          <c:order val="1"/>
          <c:tx>
            <c:strRef>
              <c:f>Cost!$D$2:$D$3</c:f>
              <c:strCache>
                <c:ptCount val="2"/>
                <c:pt idx="0">
                  <c:v>RAP - IRP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Cost!$B$4:$B$23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Cost!$D$4:$D$23</c:f>
              <c:numCache>
                <c:formatCode>_(* #,##0_);_(* \(#,##0\);_(* "-"??_);_(@_)</c:formatCode>
                <c:ptCount val="20"/>
                <c:pt idx="0">
                  <c:v>294.44644451274473</c:v>
                </c:pt>
                <c:pt idx="1">
                  <c:v>169.64156360709202</c:v>
                </c:pt>
                <c:pt idx="2">
                  <c:v>102.55472961440702</c:v>
                </c:pt>
                <c:pt idx="3">
                  <c:v>75.948645961936265</c:v>
                </c:pt>
                <c:pt idx="4">
                  <c:v>57.594001194949975</c:v>
                </c:pt>
                <c:pt idx="5">
                  <c:v>45.669862513935968</c:v>
                </c:pt>
                <c:pt idx="6">
                  <c:v>38.391078381924245</c:v>
                </c:pt>
                <c:pt idx="7">
                  <c:v>32.940656234923651</c:v>
                </c:pt>
                <c:pt idx="8">
                  <c:v>29.280030889083214</c:v>
                </c:pt>
                <c:pt idx="9">
                  <c:v>26.719245444469131</c:v>
                </c:pt>
                <c:pt idx="10">
                  <c:v>25.405099301329027</c:v>
                </c:pt>
                <c:pt idx="11">
                  <c:v>23.711487496965994</c:v>
                </c:pt>
                <c:pt idx="12">
                  <c:v>22.573859423718606</c:v>
                </c:pt>
                <c:pt idx="13">
                  <c:v>21.28791244419417</c:v>
                </c:pt>
                <c:pt idx="14">
                  <c:v>20.292272479061793</c:v>
                </c:pt>
                <c:pt idx="15">
                  <c:v>19.496212846816878</c:v>
                </c:pt>
                <c:pt idx="16">
                  <c:v>19.061473613073744</c:v>
                </c:pt>
                <c:pt idx="17">
                  <c:v>18.685141973693234</c:v>
                </c:pt>
                <c:pt idx="18">
                  <c:v>19.358783914516138</c:v>
                </c:pt>
                <c:pt idx="19">
                  <c:v>18.782751007313443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4B-4C57-8D13-3AF6D4100DDB}"/>
            </c:ext>
          </c:extLst>
        </c:ser>
        <c:ser>
          <c:idx val="2"/>
          <c:order val="2"/>
          <c:tx>
            <c:strRef>
              <c:f>Cost!$K$2:$K$3</c:f>
              <c:strCache>
                <c:ptCount val="2"/>
                <c:pt idx="0">
                  <c:v>RAP - AD3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Cost!$B$4:$B$23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Cost!$K$4:$K$23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34.808942929424184</c:v>
                </c:pt>
                <c:pt idx="3">
                  <c:v>19.073601170724086</c:v>
                </c:pt>
                <c:pt idx="4">
                  <c:v>17.92844006735703</c:v>
                </c:pt>
                <c:pt idx="5">
                  <c:v>16.566400116195254</c:v>
                </c:pt>
                <c:pt idx="6">
                  <c:v>15.71775553567136</c:v>
                </c:pt>
                <c:pt idx="7">
                  <c:v>14.833034969062487</c:v>
                </c:pt>
                <c:pt idx="8">
                  <c:v>14.047465778952542</c:v>
                </c:pt>
                <c:pt idx="9">
                  <c:v>13.323116255255204</c:v>
                </c:pt>
                <c:pt idx="10">
                  <c:v>12.684387791276571</c:v>
                </c:pt>
                <c:pt idx="11">
                  <c:v>12.068346663148329</c:v>
                </c:pt>
                <c:pt idx="12">
                  <c:v>11.505379059421715</c:v>
                </c:pt>
                <c:pt idx="13">
                  <c:v>10.981865420082826</c:v>
                </c:pt>
                <c:pt idx="14">
                  <c:v>10.513615199409406</c:v>
                </c:pt>
                <c:pt idx="15">
                  <c:v>10.264340324179015</c:v>
                </c:pt>
                <c:pt idx="16">
                  <c:v>10.203075665474575</c:v>
                </c:pt>
                <c:pt idx="17">
                  <c:v>10.141744535218576</c:v>
                </c:pt>
                <c:pt idx="18">
                  <c:v>10.0696905481106</c:v>
                </c:pt>
                <c:pt idx="19">
                  <c:v>10.011420200589034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4B-4C57-8D13-3AF6D4100DDB}"/>
            </c:ext>
          </c:extLst>
        </c:ser>
        <c:ser>
          <c:idx val="3"/>
          <c:order val="3"/>
          <c:tx>
            <c:strRef>
              <c:f>Cost!$L$2:$L$3</c:f>
              <c:strCache>
                <c:ptCount val="2"/>
                <c:pt idx="0">
                  <c:v>RAP - AD3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Cost!$B$4:$B$23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Cost!$L$4:$L$23</c:f>
              <c:numCache>
                <c:formatCode>_(* #,##0_);_(* \(#,##0\);_(* "-"??_);_(@_)</c:formatCode>
                <c:ptCount val="20"/>
                <c:pt idx="0">
                  <c:v>300.59004215214122</c:v>
                </c:pt>
                <c:pt idx="1">
                  <c:v>185.51466670585006</c:v>
                </c:pt>
                <c:pt idx="2">
                  <c:v>108.59124629458539</c:v>
                </c:pt>
                <c:pt idx="3">
                  <c:v>79.541111171230966</c:v>
                </c:pt>
                <c:pt idx="4">
                  <c:v>59.603937000304668</c:v>
                </c:pt>
                <c:pt idx="5">
                  <c:v>46.991967510544775</c:v>
                </c:pt>
                <c:pt idx="6">
                  <c:v>39.406542181030161</c:v>
                </c:pt>
                <c:pt idx="7">
                  <c:v>33.676402992017309</c:v>
                </c:pt>
                <c:pt idx="8">
                  <c:v>29.856771710697924</c:v>
                </c:pt>
                <c:pt idx="9">
                  <c:v>27.18871662612214</c:v>
                </c:pt>
                <c:pt idx="10">
                  <c:v>24.640466297774356</c:v>
                </c:pt>
                <c:pt idx="11">
                  <c:v>22.97837358656297</c:v>
                </c:pt>
                <c:pt idx="12">
                  <c:v>21.971567072661362</c:v>
                </c:pt>
                <c:pt idx="13">
                  <c:v>21.751998538254878</c:v>
                </c:pt>
                <c:pt idx="14">
                  <c:v>20.709136077591364</c:v>
                </c:pt>
                <c:pt idx="15">
                  <c:v>19.84745226152317</c:v>
                </c:pt>
                <c:pt idx="16">
                  <c:v>19.393369361587887</c:v>
                </c:pt>
                <c:pt idx="17">
                  <c:v>19.00012848934027</c:v>
                </c:pt>
                <c:pt idx="18">
                  <c:v>19.67364512093501</c:v>
                </c:pt>
                <c:pt idx="19">
                  <c:v>19.077338079077936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4B-4C57-8D13-3AF6D4100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07272"/>
        <c:axId val="723207664"/>
      </c:lineChart>
      <c:catAx>
        <c:axId val="72320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7664"/>
        <c:crosses val="autoZero"/>
        <c:auto val="1"/>
        <c:lblAlgn val="ctr"/>
        <c:lblOffset val="100"/>
        <c:noMultiLvlLbl val="0"/>
      </c:catAx>
      <c:valAx>
        <c:axId val="72320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DSM</a:t>
            </a:r>
            <a:r>
              <a:rPr lang="en-US" baseline="0"/>
              <a:t> Cost ($/MWh) - MAP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Cost!$G$2:$G$3</c:f>
              <c:strCache>
                <c:ptCount val="2"/>
                <c:pt idx="0">
                  <c:v>MAP - IRP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Cost!$F$4:$F$23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Cost!$G$4:$G$23</c:f>
              <c:numCache>
                <c:formatCode>_(* #,##0_);_(* \(#,##0\);_(* "-"??_);_(@_)</c:formatCode>
                <c:ptCount val="20"/>
                <c:pt idx="0">
                  <c:v>41.742697520116209</c:v>
                </c:pt>
                <c:pt idx="1">
                  <c:v>27.196879752889316</c:v>
                </c:pt>
                <c:pt idx="2">
                  <c:v>19.347205181394369</c:v>
                </c:pt>
                <c:pt idx="3">
                  <c:v>17.89711842917783</c:v>
                </c:pt>
                <c:pt idx="4">
                  <c:v>16.662157331855045</c:v>
                </c:pt>
                <c:pt idx="5">
                  <c:v>15.431589701235373</c:v>
                </c:pt>
                <c:pt idx="6">
                  <c:v>14.504005360032428</c:v>
                </c:pt>
                <c:pt idx="7">
                  <c:v>13.623549447338789</c:v>
                </c:pt>
                <c:pt idx="8">
                  <c:v>12.915179391988532</c:v>
                </c:pt>
                <c:pt idx="9">
                  <c:v>12.267436450584984</c:v>
                </c:pt>
                <c:pt idx="10">
                  <c:v>11.672089361065929</c:v>
                </c:pt>
                <c:pt idx="11">
                  <c:v>11.125003528040526</c:v>
                </c:pt>
                <c:pt idx="12">
                  <c:v>10.623239100551412</c:v>
                </c:pt>
                <c:pt idx="13">
                  <c:v>10.167572992799366</c:v>
                </c:pt>
                <c:pt idx="14">
                  <c:v>9.7507448677728554</c:v>
                </c:pt>
                <c:pt idx="15">
                  <c:v>9.5540004877507787</c:v>
                </c:pt>
                <c:pt idx="16">
                  <c:v>9.5537564694932051</c:v>
                </c:pt>
                <c:pt idx="17">
                  <c:v>9.5510115009544396</c:v>
                </c:pt>
                <c:pt idx="18">
                  <c:v>9.5476799811503081</c:v>
                </c:pt>
                <c:pt idx="19">
                  <c:v>9.5476799811503081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8F-4188-A269-B6BEDD6F3AC8}"/>
            </c:ext>
          </c:extLst>
        </c:ser>
        <c:ser>
          <c:idx val="1"/>
          <c:order val="1"/>
          <c:tx>
            <c:strRef>
              <c:f>Cost!$H$2:$H$3</c:f>
              <c:strCache>
                <c:ptCount val="2"/>
                <c:pt idx="0">
                  <c:v>MAP - IRP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Cost!$F$4:$F$23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Cost!$H$4:$H$23</c:f>
              <c:numCache>
                <c:formatCode>_(* #,##0_);_(* \(#,##0\);_(* "-"??_);_(@_)</c:formatCode>
                <c:ptCount val="20"/>
                <c:pt idx="0">
                  <c:v>362.4274981888006</c:v>
                </c:pt>
                <c:pt idx="1">
                  <c:v>209.03416379241011</c:v>
                </c:pt>
                <c:pt idx="2">
                  <c:v>134.4307438424392</c:v>
                </c:pt>
                <c:pt idx="3">
                  <c:v>97.721649304887407</c:v>
                </c:pt>
                <c:pt idx="4">
                  <c:v>74.537611587252343</c:v>
                </c:pt>
                <c:pt idx="5">
                  <c:v>59.626469817639453</c:v>
                </c:pt>
                <c:pt idx="6">
                  <c:v>50.065496639632002</c:v>
                </c:pt>
                <c:pt idx="7">
                  <c:v>43.496083840519397</c:v>
                </c:pt>
                <c:pt idx="8">
                  <c:v>39.059436578035893</c:v>
                </c:pt>
                <c:pt idx="9">
                  <c:v>34.593993902712036</c:v>
                </c:pt>
                <c:pt idx="10">
                  <c:v>34.618506571488631</c:v>
                </c:pt>
                <c:pt idx="11">
                  <c:v>32.250212289829499</c:v>
                </c:pt>
                <c:pt idx="12">
                  <c:v>30.925853596348492</c:v>
                </c:pt>
                <c:pt idx="13">
                  <c:v>29.153553532307956</c:v>
                </c:pt>
                <c:pt idx="14">
                  <c:v>27.363649143943906</c:v>
                </c:pt>
                <c:pt idx="15">
                  <c:v>26.456854176813088</c:v>
                </c:pt>
                <c:pt idx="16">
                  <c:v>25.764712768841825</c:v>
                </c:pt>
                <c:pt idx="17">
                  <c:v>25.554175442108132</c:v>
                </c:pt>
                <c:pt idx="18">
                  <c:v>25.420873656698305</c:v>
                </c:pt>
                <c:pt idx="19">
                  <c:v>24.686081757908564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8F-4188-A269-B6BEDD6F3AC8}"/>
            </c:ext>
          </c:extLst>
        </c:ser>
        <c:ser>
          <c:idx val="2"/>
          <c:order val="2"/>
          <c:tx>
            <c:strRef>
              <c:f>Cost!$O$2:$O$3</c:f>
              <c:strCache>
                <c:ptCount val="2"/>
                <c:pt idx="0">
                  <c:v>MAP - AD3</c:v>
                </c:pt>
                <c:pt idx="1">
                  <c:v>Low $/kWh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Cost!$F$4:$F$23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Cost!$O$4:$O$23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32.215993912752097</c:v>
                </c:pt>
                <c:pt idx="3">
                  <c:v>17.918588536577584</c:v>
                </c:pt>
                <c:pt idx="4">
                  <c:v>16.665465173826497</c:v>
                </c:pt>
                <c:pt idx="5">
                  <c:v>15.432890690244189</c:v>
                </c:pt>
                <c:pt idx="6">
                  <c:v>14.503930125285095</c:v>
                </c:pt>
                <c:pt idx="7">
                  <c:v>13.623771410589878</c:v>
                </c:pt>
                <c:pt idx="8">
                  <c:v>12.915139605537254</c:v>
                </c:pt>
                <c:pt idx="9">
                  <c:v>12.270692879110833</c:v>
                </c:pt>
                <c:pt idx="10">
                  <c:v>11.687557542930854</c:v>
                </c:pt>
                <c:pt idx="11">
                  <c:v>11.139986912528951</c:v>
                </c:pt>
                <c:pt idx="12">
                  <c:v>10.636967746859678</c:v>
                </c:pt>
                <c:pt idx="13">
                  <c:v>10.167425355837862</c:v>
                </c:pt>
                <c:pt idx="14">
                  <c:v>9.7507561815105461</c:v>
                </c:pt>
                <c:pt idx="15">
                  <c:v>9.5539461774276457</c:v>
                </c:pt>
                <c:pt idx="16">
                  <c:v>9.5537021605572097</c:v>
                </c:pt>
                <c:pt idx="17">
                  <c:v>9.5509572076223925</c:v>
                </c:pt>
                <c:pt idx="18">
                  <c:v>9.5476257067564969</c:v>
                </c:pt>
                <c:pt idx="19">
                  <c:v>9.5476257067564969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8F-4188-A269-B6BEDD6F3AC8}"/>
            </c:ext>
          </c:extLst>
        </c:ser>
        <c:ser>
          <c:idx val="3"/>
          <c:order val="3"/>
          <c:tx>
            <c:strRef>
              <c:f>Cost!$P$2:$P$3</c:f>
              <c:strCache>
                <c:ptCount val="2"/>
                <c:pt idx="0">
                  <c:v>MAP - AD3</c:v>
                </c:pt>
                <c:pt idx="1">
                  <c:v>Mid $/kWh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Cost!$F$4:$F$23</c:f>
              <c:numCache>
                <c:formatCode>General</c:formatCode>
                <c:ptCount val="2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</c:numCache>
            </c:numRef>
          </c:cat>
          <c:val>
            <c:numRef>
              <c:f>Cost!$P$4:$P$23</c:f>
              <c:numCache>
                <c:formatCode>_(* #,##0_);_(* \(#,##0\);_(* "-"??_);_(@_)</c:formatCode>
                <c:ptCount val="20"/>
                <c:pt idx="0">
                  <c:v>354.05906566578113</c:v>
                </c:pt>
                <c:pt idx="1">
                  <c:v>229.9623796314161</c:v>
                </c:pt>
                <c:pt idx="2">
                  <c:v>143.27916810080882</c:v>
                </c:pt>
                <c:pt idx="3">
                  <c:v>103.21028721894986</c:v>
                </c:pt>
                <c:pt idx="4">
                  <c:v>77.551197160536233</c:v>
                </c:pt>
                <c:pt idx="5">
                  <c:v>61.636375201425516</c:v>
                </c:pt>
                <c:pt idx="6">
                  <c:v>51.721421361297722</c:v>
                </c:pt>
                <c:pt idx="7">
                  <c:v>44.716405556136714</c:v>
                </c:pt>
                <c:pt idx="8">
                  <c:v>40.02908826573487</c:v>
                </c:pt>
                <c:pt idx="9">
                  <c:v>35.375515030327101</c:v>
                </c:pt>
                <c:pt idx="10">
                  <c:v>32.9850449290035</c:v>
                </c:pt>
                <c:pt idx="11">
                  <c:v>30.774209080657332</c:v>
                </c:pt>
                <c:pt idx="12">
                  <c:v>29.672823015234336</c:v>
                </c:pt>
                <c:pt idx="13">
                  <c:v>29.926697619986729</c:v>
                </c:pt>
                <c:pt idx="14">
                  <c:v>28.049142163306612</c:v>
                </c:pt>
                <c:pt idx="15">
                  <c:v>27.042949003106173</c:v>
                </c:pt>
                <c:pt idx="16">
                  <c:v>26.315534862081368</c:v>
                </c:pt>
                <c:pt idx="17">
                  <c:v>26.082534096791424</c:v>
                </c:pt>
                <c:pt idx="18">
                  <c:v>25.928765447929742</c:v>
                </c:pt>
                <c:pt idx="19">
                  <c:v>25.161664792199115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8F-4188-A269-B6BEDD6F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08840"/>
        <c:axId val="723209232"/>
      </c:lineChart>
      <c:catAx>
        <c:axId val="72320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9232"/>
        <c:crosses val="autoZero"/>
        <c:auto val="1"/>
        <c:lblAlgn val="ctr"/>
        <c:lblOffset val="100"/>
        <c:noMultiLvlLbl val="0"/>
      </c:catAx>
      <c:valAx>
        <c:axId val="7232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20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608041</xdr:colOff>
      <xdr:row>24</xdr:row>
      <xdr:rowOff>178897</xdr:rowOff>
    </xdr:from>
    <xdr:to>
      <xdr:col>10</xdr:col>
      <xdr:colOff>78105</xdr:colOff>
      <xdr:row>39</xdr:row>
      <xdr:rowOff>178897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187556</xdr:colOff>
      <xdr:row>25</xdr:row>
      <xdr:rowOff>8313</xdr:rowOff>
    </xdr:from>
    <xdr:to>
      <xdr:col>18</xdr:col>
      <xdr:colOff>492356</xdr:colOff>
      <xdr:row>40</xdr:row>
      <xdr:rowOff>8312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365163</xdr:colOff>
      <xdr:row>24</xdr:row>
      <xdr:rowOff>73232</xdr:rowOff>
    </xdr:from>
    <xdr:to>
      <xdr:col>11</xdr:col>
      <xdr:colOff>407717</xdr:colOff>
      <xdr:row>47</xdr:row>
      <xdr:rowOff>84118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207817</xdr:colOff>
      <xdr:row>24</xdr:row>
      <xdr:rowOff>59377</xdr:rowOff>
    </xdr:from>
    <xdr:to>
      <xdr:col>22</xdr:col>
      <xdr:colOff>71251</xdr:colOff>
      <xdr:row>47</xdr:row>
      <xdr:rowOff>70263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76198</xdr:colOff>
      <xdr:row>23</xdr:row>
      <xdr:rowOff>152401</xdr:rowOff>
    </xdr:from>
    <xdr:to>
      <xdr:col>11</xdr:col>
      <xdr:colOff>174172</xdr:colOff>
      <xdr:row>41</xdr:row>
      <xdr:rowOff>141514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10886</xdr:colOff>
      <xdr:row>23</xdr:row>
      <xdr:rowOff>141514</xdr:rowOff>
    </xdr:from>
    <xdr:to>
      <xdr:col>21</xdr:col>
      <xdr:colOff>206831</xdr:colOff>
      <xdr:row>41</xdr:row>
      <xdr:rowOff>130627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.int.\data\DC\Project\Energy&amp;Environ\PAugustine24093.00-NIPSCO%20Generation%20Planning\Recieved%20from%20Client\Original%20Files\QT%20System%20Inputs%20110515%20Q4%202015%20Data%20Refresh%2011.05.15_20151117ej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/Project/Energy&amp;Environ/JMcMahon26098.00-Empire-TriennialIRP/Aurora/Optimization%20Model/Portfolio%20Development/Portfolios_5.19.2020_AD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ources"/>
      <sheetName val="Capacity Balance"/>
      <sheetName val="Commodity Calculator"/>
      <sheetName val="Carbon Calculator"/>
      <sheetName val="IRP Tables"/>
      <sheetName val="IRP Figures"/>
      <sheetName val="System Input Data"/>
      <sheetName val="Energy"/>
      <sheetName val="DSM"/>
      <sheetName val="Peak"/>
      <sheetName val="Generators"/>
      <sheetName val="Prototypes"/>
      <sheetName val="CAPX"/>
      <sheetName val="MISO Market Prices"/>
      <sheetName val="MISO Market Shape"/>
      <sheetName val="Coal Prices"/>
      <sheetName val="Gas Prices"/>
      <sheetName val="Gas Workup"/>
      <sheetName val="Effluents"/>
      <sheetName val="NIPSCO SYSTEM GAS RAW"/>
      <sheetName val="SUGAR CREEK GAS RAW"/>
      <sheetName val="RAW Peak File - Before DSM"/>
      <sheetName val="RAW Yr2012HrlyInternalLoadEST"/>
      <sheetName val="RAW Hyrdros Purch and Store"/>
      <sheetName val="RAW HydrosCapitalBudget"/>
      <sheetName val="RAW HourlyMarketP"/>
      <sheetName val="Long Term Contract Assumptions"/>
      <sheetName val="Prototype_"/>
      <sheetName val="PRV_PARAMETERS"/>
      <sheetName val="Generator_"/>
      <sheetName val="DSM_PARAMETERS"/>
      <sheetName val="FuelCategory_"/>
      <sheetName val="FuelForecast_"/>
      <sheetName val="Effluent_"/>
      <sheetName val="capx_INP"/>
      <sheetName val="LFA"/>
      <sheetName val="SYS_PARAMETERS"/>
      <sheetName val="Load Forecast EEI"/>
      <sheetName val="Escalation_"/>
      <sheetName val="Area_"/>
      <sheetName val="Link_"/>
      <sheetName val="Generator_MonthlyProfile_"/>
      <sheetName val="Transaction_"/>
      <sheetName val="Generator_Maintenances_"/>
      <sheetName val="Generator_CapacityStates_"/>
      <sheetName val="Generator_FuelUsages_"/>
      <sheetName val="Generator_GeneratorEffluents_"/>
      <sheetName val="GeneratorCategory_"/>
      <sheetName val="AnnualProfile_Subperiods_"/>
      <sheetName val="AreaMarketPrices_"/>
      <sheetName val="AreaMarketPrices_HourlyShape_"/>
      <sheetName val="AreaMarketPrices_MarketPrices_"/>
      <sheetName val="TimeDefinition_"/>
      <sheetName val="HourlyProfile_"/>
      <sheetName val="AnnualProfile_"/>
      <sheetName val="HeatRate_"/>
      <sheetName val="Prototype_FuelUsages_"/>
      <sheetName val="Prototype_GeneratorEffluents_"/>
      <sheetName val="prototype_CapacityStates_"/>
      <sheetName val="GAF_PARAMETERS"/>
      <sheetName val="CC_GAS"/>
      <sheetName val="CC_Market"/>
      <sheetName val="Carbon_Market"/>
    </sheetNames>
    <sheetDataSet>
      <sheetData sheetId="0"/>
      <sheetData sheetId="1"/>
      <sheetData sheetId="2">
        <row r="63">
          <cell r="C63">
            <v>0.69607879353949698</v>
          </cell>
        </row>
      </sheetData>
      <sheetData sheetId="3"/>
      <sheetData sheetId="4"/>
      <sheetData sheetId="5"/>
      <sheetData sheetId="6"/>
      <sheetData sheetId="7">
        <row r="1">
          <cell r="B1">
            <v>2015</v>
          </cell>
        </row>
      </sheetData>
      <sheetData sheetId="8">
        <row r="11">
          <cell r="Y11">
            <v>1</v>
          </cell>
        </row>
      </sheetData>
      <sheetData sheetId="9"/>
      <sheetData sheetId="10">
        <row r="11">
          <cell r="AC11">
            <v>1</v>
          </cell>
        </row>
      </sheetData>
      <sheetData sheetId="11"/>
      <sheetData sheetId="12"/>
      <sheetData sheetId="13"/>
      <sheetData sheetId="14">
        <row r="10">
          <cell r="L10" t="str">
            <v>OnPeak</v>
          </cell>
        </row>
      </sheetData>
      <sheetData sheetId="15"/>
      <sheetData sheetId="16">
        <row r="9">
          <cell r="B9" t="str">
            <v>M12_PRB</v>
          </cell>
        </row>
      </sheetData>
      <sheetData sheetId="17">
        <row r="9">
          <cell r="C9" t="str">
            <v>NI_GAS</v>
          </cell>
        </row>
      </sheetData>
      <sheetData sheetId="18"/>
      <sheetData sheetId="19">
        <row r="9">
          <cell r="B9" t="str">
            <v>NOX_S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 Type by Scenario"/>
      <sheetName val="Reserve Margin by Scenario"/>
      <sheetName val="Capacity Gap - High Load"/>
      <sheetName val="S-D Graph Concept 1"/>
      <sheetName val="S-D Graph Concept 2"/>
      <sheetName val="S-D Graph Concept 3"/>
      <sheetName val="Cap Balance Sheets - Summer"/>
      <sheetName val="Cap Balance Sheets - Winter"/>
      <sheetName val="ICAP Additions"/>
      <sheetName val="Plan Summaries"/>
      <sheetName val="DSM Impact on Load"/>
      <sheetName val="DSM Impact on Load - 5.7.2020"/>
      <sheetName val="Concept #1 --&gt;"/>
      <sheetName val="Central. Thermal"/>
      <sheetName val="Central. Thermal b"/>
      <sheetName val="Central. Renew"/>
      <sheetName val="Concept #2 --&gt;"/>
      <sheetName val="Central Renew RAP 5.7.2020"/>
      <sheetName val="Central Renew_MAP 5.7.2020"/>
      <sheetName val="Central Renew_noSLCC"/>
      <sheetName val="Central Renew B"/>
      <sheetName val="Central Thermal"/>
      <sheetName val="Central Thermal_b"/>
      <sheetName val="Dist Renew"/>
      <sheetName val="Dist Renew_b"/>
      <sheetName val="Dist Renew_c"/>
      <sheetName val="Dist Thermal"/>
      <sheetName val="Central Mix"/>
      <sheetName val="Dist Mix"/>
      <sheetName val="Concept #3 --&gt;"/>
      <sheetName val="Central Renew."/>
      <sheetName val="Dist. Renew."/>
      <sheetName val="Central Thermal."/>
      <sheetName val="Dist. Thermal."/>
      <sheetName val="Central Mix."/>
      <sheetName val="Dist. Mix."/>
      <sheetName val="Capacity Cred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2019</v>
          </cell>
        </row>
        <row r="8">
          <cell r="B8">
            <v>2020</v>
          </cell>
        </row>
        <row r="9">
          <cell r="B9">
            <v>2021</v>
          </cell>
        </row>
        <row r="10">
          <cell r="B10">
            <v>2022</v>
          </cell>
        </row>
        <row r="11">
          <cell r="B11">
            <v>2023</v>
          </cell>
        </row>
        <row r="12">
          <cell r="B12">
            <v>2024</v>
          </cell>
        </row>
        <row r="13">
          <cell r="B13">
            <v>2025</v>
          </cell>
        </row>
        <row r="14">
          <cell r="B14">
            <v>2026</v>
          </cell>
        </row>
        <row r="15">
          <cell r="B15">
            <v>2027</v>
          </cell>
        </row>
        <row r="16">
          <cell r="B16">
            <v>2028</v>
          </cell>
        </row>
        <row r="17">
          <cell r="B17">
            <v>2029</v>
          </cell>
        </row>
        <row r="18">
          <cell r="B18">
            <v>2030</v>
          </cell>
        </row>
        <row r="19">
          <cell r="B19">
            <v>2031</v>
          </cell>
        </row>
        <row r="20">
          <cell r="B20">
            <v>2032</v>
          </cell>
        </row>
        <row r="21">
          <cell r="B21">
            <v>2033</v>
          </cell>
        </row>
        <row r="22">
          <cell r="B22">
            <v>2034</v>
          </cell>
        </row>
        <row r="23">
          <cell r="B23">
            <v>2035</v>
          </cell>
        </row>
        <row r="24">
          <cell r="B24">
            <v>2036</v>
          </cell>
        </row>
        <row r="25">
          <cell r="B25">
            <v>2037</v>
          </cell>
        </row>
        <row r="26">
          <cell r="B26">
            <v>2038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CRA standard">
      <a:dk1>
        <a:srgbClr val="000000"/>
      </a:dk1>
      <a:lt1>
        <a:srgbClr val="FFFFFF"/>
      </a:lt1>
      <a:dk2>
        <a:srgbClr val="C0C0C0"/>
      </a:dk2>
      <a:lt2>
        <a:srgbClr val="ED8903"/>
      </a:lt2>
      <a:accent1>
        <a:srgbClr val="0073AE"/>
      </a:accent1>
      <a:accent2>
        <a:srgbClr val="A0CBED"/>
      </a:accent2>
      <a:accent3>
        <a:srgbClr val="B2BB1E"/>
      </a:accent3>
      <a:accent4>
        <a:srgbClr val="717074"/>
      </a:accent4>
      <a:accent5>
        <a:srgbClr val="FAC805"/>
      </a:accent5>
      <a:accent6>
        <a:srgbClr val="39893C"/>
      </a:accent6>
      <a:hlink>
        <a:srgbClr val="50B3CF"/>
      </a:hlink>
      <a:folHlink>
        <a:srgbClr val="791D7E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3"/>
  <sheetViews>
    <sheetView tabSelected="1" topLeftCell="A22" zoomScale="81" zoomScaleNormal="81" workbookViewId="0"/>
  </sheetViews>
  <sheetFormatPr defaultRowHeight="14.4" x14ac:dyDescent="0.3"/>
  <cols>
    <col min="8" max="9" width="10.5546875" bestFit="1" customWidth="1"/>
    <col min="10" max="10" width="10.5546875" customWidth="1"/>
  </cols>
  <sheetData>
    <row r="2" spans="2:23" x14ac:dyDescent="0.3">
      <c r="C2" s="6" t="s">
        <v>11</v>
      </c>
      <c r="D2" s="6"/>
      <c r="E2" s="6"/>
      <c r="G2" s="6" t="s">
        <v>12</v>
      </c>
      <c r="H2" s="6"/>
      <c r="I2" s="6"/>
      <c r="J2" s="1"/>
      <c r="K2" s="6" t="s">
        <v>9</v>
      </c>
      <c r="L2" s="6"/>
      <c r="M2" s="6"/>
      <c r="O2" s="6" t="s">
        <v>10</v>
      </c>
      <c r="P2" s="6"/>
      <c r="Q2" s="6"/>
      <c r="S2" s="6" t="s">
        <v>0</v>
      </c>
      <c r="T2" s="6"/>
      <c r="V2" s="6" t="s">
        <v>1</v>
      </c>
      <c r="W2" s="6"/>
    </row>
    <row r="3" spans="2:23" x14ac:dyDescent="0.3">
      <c r="C3" t="s">
        <v>2</v>
      </c>
      <c r="D3" t="s">
        <v>3</v>
      </c>
      <c r="E3" t="s">
        <v>4</v>
      </c>
      <c r="G3" t="s">
        <v>2</v>
      </c>
      <c r="H3" t="s">
        <v>3</v>
      </c>
      <c r="I3" t="s">
        <v>4</v>
      </c>
      <c r="K3" t="s">
        <v>2</v>
      </c>
      <c r="L3" t="s">
        <v>3</v>
      </c>
      <c r="M3" t="s">
        <v>4</v>
      </c>
      <c r="O3" t="s">
        <v>2</v>
      </c>
      <c r="P3" t="s">
        <v>3</v>
      </c>
      <c r="Q3" t="s">
        <v>4</v>
      </c>
      <c r="S3" t="s">
        <v>5</v>
      </c>
      <c r="T3" t="s">
        <v>6</v>
      </c>
      <c r="V3" t="s">
        <v>5</v>
      </c>
      <c r="W3" t="s">
        <v>6</v>
      </c>
    </row>
    <row r="4" spans="2:23" x14ac:dyDescent="0.3">
      <c r="B4">
        <f>'[2]Central. Thermal'!B7</f>
        <v>2019</v>
      </c>
      <c r="C4">
        <v>0</v>
      </c>
      <c r="D4">
        <v>0</v>
      </c>
      <c r="E4">
        <f>SUM(C4:D4)</f>
        <v>0</v>
      </c>
      <c r="G4">
        <v>0</v>
      </c>
      <c r="H4">
        <v>0</v>
      </c>
      <c r="I4">
        <f>SUM(G4:H4)</f>
        <v>0</v>
      </c>
      <c r="K4">
        <v>0</v>
      </c>
      <c r="L4">
        <v>0</v>
      </c>
      <c r="M4">
        <v>0</v>
      </c>
      <c r="O4">
        <v>0</v>
      </c>
      <c r="P4">
        <v>0</v>
      </c>
      <c r="Q4">
        <v>0</v>
      </c>
      <c r="S4">
        <f>E4</f>
        <v>0</v>
      </c>
      <c r="T4">
        <f>M4</f>
        <v>0</v>
      </c>
      <c r="V4">
        <f>I4</f>
        <v>0</v>
      </c>
      <c r="W4">
        <f>Q4</f>
        <v>0</v>
      </c>
    </row>
    <row r="5" spans="2:23" x14ac:dyDescent="0.3">
      <c r="B5">
        <f>'[2]Central. Thermal'!B8</f>
        <v>2020</v>
      </c>
      <c r="C5" s="5">
        <v>0.7</v>
      </c>
      <c r="D5" s="5">
        <v>0.8</v>
      </c>
      <c r="E5">
        <f t="shared" ref="E5:E23" si="0">SUM(C5:D5)</f>
        <v>1.5</v>
      </c>
      <c r="G5" s="5">
        <v>0.9472750888794863</v>
      </c>
      <c r="H5" s="5">
        <v>1.3350056047495829</v>
      </c>
      <c r="I5">
        <v>2.2822806936290689</v>
      </c>
      <c r="K5" s="5">
        <v>9.6170326110003285E-2</v>
      </c>
      <c r="L5" s="5">
        <v>0.63166292030637072</v>
      </c>
      <c r="M5" s="5">
        <f>SUM(K5:L5)</f>
        <v>0.72783324641637404</v>
      </c>
      <c r="O5" s="5">
        <v>0.16028387685000528</v>
      </c>
      <c r="P5" s="5">
        <v>1.0275990885433965</v>
      </c>
      <c r="Q5" s="5">
        <f>SUM(O5:P5)</f>
        <v>1.1878829653934018</v>
      </c>
      <c r="R5" s="5"/>
      <c r="S5">
        <f>E5</f>
        <v>1.5</v>
      </c>
      <c r="T5" s="5">
        <f t="shared" ref="T5:T23" si="1">M5</f>
        <v>0.72783324641637404</v>
      </c>
      <c r="U5" s="5"/>
      <c r="V5">
        <f>I5</f>
        <v>2.2822806936290689</v>
      </c>
      <c r="W5" s="5">
        <f t="shared" ref="W5:W23" si="2">Q5</f>
        <v>1.1878829653934018</v>
      </c>
    </row>
    <row r="6" spans="2:23" x14ac:dyDescent="0.3">
      <c r="B6">
        <f>'[2]Central. Thermal'!B9</f>
        <v>2021</v>
      </c>
      <c r="C6" s="5">
        <v>2</v>
      </c>
      <c r="D6" s="5">
        <v>2.4</v>
      </c>
      <c r="E6">
        <f t="shared" si="0"/>
        <v>4.4000000000000004</v>
      </c>
      <c r="G6" s="5">
        <v>2.8418252666384842</v>
      </c>
      <c r="H6" s="5">
        <v>3.4700712748349964</v>
      </c>
      <c r="I6">
        <v>6.3118965414734802</v>
      </c>
      <c r="K6" s="5">
        <v>0.28851097833000816</v>
      </c>
      <c r="L6" s="5">
        <v>2.1565114166671226</v>
      </c>
      <c r="M6" s="5">
        <f t="shared" ref="M6:M23" si="3">SUM(K6:L6)</f>
        <v>2.4450223949971308</v>
      </c>
      <c r="O6" s="5">
        <v>0.48085163055001473</v>
      </c>
      <c r="P6" s="5">
        <v>3.0763757110440348</v>
      </c>
      <c r="Q6" s="5">
        <f t="shared" ref="Q6:Q23" si="4">SUM(O6:P6)</f>
        <v>3.5572273415940496</v>
      </c>
      <c r="R6" s="5"/>
      <c r="S6">
        <f>E6</f>
        <v>4.4000000000000004</v>
      </c>
      <c r="T6" s="5">
        <f t="shared" si="1"/>
        <v>2.4450223949971308</v>
      </c>
      <c r="U6" s="5"/>
      <c r="V6">
        <f>I6</f>
        <v>6.3118965414734802</v>
      </c>
      <c r="W6" s="5">
        <f t="shared" si="2"/>
        <v>3.5572273415940496</v>
      </c>
    </row>
    <row r="7" spans="2:23" x14ac:dyDescent="0.3">
      <c r="B7">
        <f>'[2]Central. Thermal'!B10</f>
        <v>2022</v>
      </c>
      <c r="C7" s="5">
        <v>2.8</v>
      </c>
      <c r="D7" s="5">
        <v>4</v>
      </c>
      <c r="E7">
        <f t="shared" si="0"/>
        <v>6.8</v>
      </c>
      <c r="G7" s="5">
        <v>3.9493842323679638</v>
      </c>
      <c r="H7" s="5">
        <v>5.7727745988165697</v>
      </c>
      <c r="I7">
        <v>9.7221588311845331</v>
      </c>
      <c r="K7" s="5">
        <v>1.6206320065927178</v>
      </c>
      <c r="L7" s="5">
        <v>3.7738906254736087</v>
      </c>
      <c r="M7" s="5">
        <f t="shared" si="3"/>
        <v>5.3945226320663267</v>
      </c>
      <c r="O7" s="5">
        <v>2.3754018083090096</v>
      </c>
      <c r="P7" s="5">
        <v>5.353840319558631</v>
      </c>
      <c r="Q7" s="5">
        <f t="shared" si="4"/>
        <v>7.7292421278676411</v>
      </c>
      <c r="R7" s="5"/>
      <c r="S7">
        <f>E7</f>
        <v>6.8</v>
      </c>
      <c r="T7" s="5">
        <f t="shared" si="1"/>
        <v>5.3945226320663267</v>
      </c>
      <c r="U7" s="5"/>
      <c r="V7">
        <f>I7</f>
        <v>9.7221588311845331</v>
      </c>
      <c r="W7" s="5">
        <f t="shared" si="2"/>
        <v>7.7292421278676411</v>
      </c>
    </row>
    <row r="8" spans="2:23" x14ac:dyDescent="0.3">
      <c r="B8">
        <f>'[2]Central. Thermal'!B11</f>
        <v>2023</v>
      </c>
      <c r="C8" s="5">
        <v>3</v>
      </c>
      <c r="D8" s="5">
        <v>5.8</v>
      </c>
      <c r="E8">
        <f t="shared" si="0"/>
        <v>8.8000000000000007</v>
      </c>
      <c r="G8" s="5">
        <v>4.2699519860679809</v>
      </c>
      <c r="H8" s="5">
        <v>8.1315760467990685</v>
      </c>
      <c r="I8">
        <v>12.401528032867049</v>
      </c>
      <c r="K8" s="5">
        <v>2.9527530348554172</v>
      </c>
      <c r="L8" s="5">
        <v>5.5380351935428846</v>
      </c>
      <c r="M8" s="5">
        <f t="shared" si="3"/>
        <v>8.4907882283983014</v>
      </c>
      <c r="O8" s="5">
        <v>4.2699519860679809</v>
      </c>
      <c r="P8" s="5">
        <v>7.7380298533245302</v>
      </c>
      <c r="Q8" s="5">
        <f t="shared" si="4"/>
        <v>12.00798183939251</v>
      </c>
      <c r="R8" s="5"/>
      <c r="S8">
        <f>E8</f>
        <v>8.8000000000000007</v>
      </c>
      <c r="T8" s="5">
        <f t="shared" si="1"/>
        <v>8.4907882283983014</v>
      </c>
      <c r="U8" s="5"/>
      <c r="V8">
        <f>I8</f>
        <v>12.401528032867049</v>
      </c>
      <c r="W8" s="5">
        <f t="shared" si="2"/>
        <v>12.00798183939251</v>
      </c>
    </row>
    <row r="9" spans="2:23" x14ac:dyDescent="0.3">
      <c r="B9">
        <f>'[2]Central. Thermal'!B12</f>
        <v>2024</v>
      </c>
      <c r="C9" s="5">
        <v>3.1</v>
      </c>
      <c r="D9" s="5">
        <v>7.5</v>
      </c>
      <c r="E9">
        <f t="shared" si="0"/>
        <v>10.6</v>
      </c>
      <c r="G9" s="5">
        <v>4.5905197397679958</v>
      </c>
      <c r="H9" s="5">
        <v>10.456998074668741</v>
      </c>
      <c r="I9">
        <v>15.047517814436738</v>
      </c>
      <c r="K9" s="5">
        <v>3.1450936870754456</v>
      </c>
      <c r="L9" s="5">
        <v>7.2964475218618317</v>
      </c>
      <c r="M9" s="5">
        <f t="shared" si="3"/>
        <v>10.441541208937277</v>
      </c>
      <c r="O9" s="5">
        <v>4.5905197397679958</v>
      </c>
      <c r="P9" s="5">
        <v>10.090080505699225</v>
      </c>
      <c r="Q9" s="5">
        <f t="shared" si="4"/>
        <v>14.680600245467222</v>
      </c>
      <c r="R9" s="5"/>
      <c r="S9">
        <f>E9</f>
        <v>10.6</v>
      </c>
      <c r="T9" s="5">
        <f t="shared" si="1"/>
        <v>10.441541208937277</v>
      </c>
      <c r="U9" s="5"/>
      <c r="V9">
        <f>I9</f>
        <v>15.047517814436738</v>
      </c>
      <c r="W9" s="5">
        <f t="shared" si="2"/>
        <v>14.680600245467222</v>
      </c>
    </row>
    <row r="10" spans="2:23" x14ac:dyDescent="0.3">
      <c r="B10">
        <f>'[2]Central. Thermal'!B13</f>
        <v>2025</v>
      </c>
      <c r="C10" s="5">
        <v>3.3</v>
      </c>
      <c r="D10" s="5">
        <v>9.1999999999999993</v>
      </c>
      <c r="E10">
        <f t="shared" si="0"/>
        <v>12.5</v>
      </c>
      <c r="G10" s="5">
        <v>4.9110874934679902</v>
      </c>
      <c r="H10" s="5">
        <v>12.743628615473526</v>
      </c>
      <c r="I10">
        <v>17.654716108941514</v>
      </c>
      <c r="K10" s="5">
        <v>3.3374343392954433</v>
      </c>
      <c r="L10" s="5">
        <v>9.0431533016479051</v>
      </c>
      <c r="M10" s="5">
        <f t="shared" si="3"/>
        <v>12.380587640943348</v>
      </c>
      <c r="O10" s="5">
        <v>4.9110874934679902</v>
      </c>
      <c r="P10" s="5">
        <v>12.404928152943604</v>
      </c>
      <c r="Q10" s="5">
        <f t="shared" si="4"/>
        <v>17.316015646411593</v>
      </c>
      <c r="R10" s="5"/>
      <c r="S10">
        <f>E10</f>
        <v>12.5</v>
      </c>
      <c r="T10" s="5">
        <f t="shared" si="1"/>
        <v>12.380587640943348</v>
      </c>
      <c r="U10" s="5"/>
      <c r="V10">
        <f>I10</f>
        <v>17.654716108941514</v>
      </c>
      <c r="W10" s="5">
        <f t="shared" si="2"/>
        <v>17.316015646411593</v>
      </c>
    </row>
    <row r="11" spans="2:23" x14ac:dyDescent="0.3">
      <c r="B11">
        <f>'[2]Central. Thermal'!B14</f>
        <v>2026</v>
      </c>
      <c r="C11" s="5">
        <v>3.5</v>
      </c>
      <c r="D11" s="5">
        <v>11</v>
      </c>
      <c r="E11">
        <f t="shared" si="0"/>
        <v>14.5</v>
      </c>
      <c r="G11" s="5">
        <v>5.2316552471679962</v>
      </c>
      <c r="H11" s="5">
        <v>15.010554154192462</v>
      </c>
      <c r="I11">
        <v>20.242209401360459</v>
      </c>
      <c r="K11" s="5">
        <v>3.5297749915154371</v>
      </c>
      <c r="L11" s="5">
        <v>10.796373665261068</v>
      </c>
      <c r="M11" s="5">
        <f t="shared" si="3"/>
        <v>14.326148656776505</v>
      </c>
      <c r="O11" s="5">
        <v>5.2316552471679962</v>
      </c>
      <c r="P11" s="5">
        <v>14.709122623972673</v>
      </c>
      <c r="Q11" s="5">
        <f t="shared" si="4"/>
        <v>19.940777871140668</v>
      </c>
      <c r="R11" s="5"/>
      <c r="S11">
        <f>E11</f>
        <v>14.5</v>
      </c>
      <c r="T11" s="5">
        <f t="shared" si="1"/>
        <v>14.326148656776505</v>
      </c>
      <c r="U11" s="5"/>
      <c r="V11">
        <f>I11</f>
        <v>20.242209401360459</v>
      </c>
      <c r="W11" s="5">
        <f t="shared" si="2"/>
        <v>19.940777871140668</v>
      </c>
    </row>
    <row r="12" spans="2:23" x14ac:dyDescent="0.3">
      <c r="B12">
        <f>'[2]Central. Thermal'!B15</f>
        <v>2027</v>
      </c>
      <c r="C12" s="5">
        <v>3.7</v>
      </c>
      <c r="D12" s="5">
        <v>12.7</v>
      </c>
      <c r="E12">
        <f t="shared" si="0"/>
        <v>16.399999999999999</v>
      </c>
      <c r="G12" s="5">
        <v>5.5522230008680085</v>
      </c>
      <c r="H12" s="5">
        <v>17.282366916736791</v>
      </c>
      <c r="I12">
        <v>22.834589917604799</v>
      </c>
      <c r="K12" s="5">
        <v>3.7221156437354641</v>
      </c>
      <c r="L12" s="5">
        <v>12.540044881169809</v>
      </c>
      <c r="M12" s="5">
        <f t="shared" si="3"/>
        <v>16.262160524905273</v>
      </c>
      <c r="O12" s="5">
        <v>5.5522230008680085</v>
      </c>
      <c r="P12" s="5">
        <v>17.018264627352035</v>
      </c>
      <c r="Q12" s="5">
        <f t="shared" si="4"/>
        <v>22.570487628220043</v>
      </c>
      <c r="R12" s="5"/>
      <c r="S12">
        <f>E12</f>
        <v>16.399999999999999</v>
      </c>
      <c r="T12" s="5">
        <f t="shared" si="1"/>
        <v>16.262160524905273</v>
      </c>
      <c r="U12" s="5"/>
      <c r="V12">
        <f>I12</f>
        <v>22.834589917604799</v>
      </c>
      <c r="W12" s="5">
        <f t="shared" si="2"/>
        <v>22.570487628220043</v>
      </c>
    </row>
    <row r="13" spans="2:23" x14ac:dyDescent="0.3">
      <c r="B13">
        <f>'[2]Central. Thermal'!B16</f>
        <v>2028</v>
      </c>
      <c r="C13" s="5">
        <v>3.9</v>
      </c>
      <c r="D13" s="5">
        <v>14.4</v>
      </c>
      <c r="E13">
        <f t="shared" si="0"/>
        <v>18.3</v>
      </c>
      <c r="G13" s="5">
        <v>5.8727907545680109</v>
      </c>
      <c r="H13" s="5">
        <v>19.468826419938573</v>
      </c>
      <c r="I13">
        <v>25.341617174506585</v>
      </c>
      <c r="K13" s="5">
        <v>3.946513071325453</v>
      </c>
      <c r="L13" s="5">
        <v>14.2167682913581</v>
      </c>
      <c r="M13" s="5">
        <f t="shared" si="3"/>
        <v>18.163281362683552</v>
      </c>
      <c r="O13" s="5">
        <v>5.8727907545680109</v>
      </c>
      <c r="P13" s="5">
        <v>19.231705122640889</v>
      </c>
      <c r="Q13" s="5">
        <f t="shared" si="4"/>
        <v>25.104495877208901</v>
      </c>
      <c r="R13" s="5"/>
      <c r="S13">
        <f>E13</f>
        <v>18.3</v>
      </c>
      <c r="T13" s="5">
        <f t="shared" si="1"/>
        <v>18.163281362683552</v>
      </c>
      <c r="U13" s="5"/>
      <c r="V13">
        <f>I13</f>
        <v>25.341617174506585</v>
      </c>
      <c r="W13" s="5">
        <f t="shared" si="2"/>
        <v>25.104495877208901</v>
      </c>
    </row>
    <row r="14" spans="2:23" x14ac:dyDescent="0.3">
      <c r="B14">
        <f>'[2]Central. Thermal'!B17</f>
        <v>2029</v>
      </c>
      <c r="C14" s="5">
        <v>4.2</v>
      </c>
      <c r="D14" s="5">
        <v>16</v>
      </c>
      <c r="E14">
        <f t="shared" si="0"/>
        <v>20.2</v>
      </c>
      <c r="G14" s="5">
        <v>6.193358508268024</v>
      </c>
      <c r="H14" s="5">
        <v>21.471928835560764</v>
      </c>
      <c r="I14">
        <v>27.665287343828787</v>
      </c>
      <c r="K14" s="5">
        <v>4.1709104989154708</v>
      </c>
      <c r="L14" s="5">
        <v>15.867601748796345</v>
      </c>
      <c r="M14" s="5">
        <f t="shared" si="3"/>
        <v>20.038512247711814</v>
      </c>
      <c r="O14" s="5">
        <v>6.193358508268024</v>
      </c>
      <c r="P14" s="5">
        <v>21.262151919603845</v>
      </c>
      <c r="Q14" s="5">
        <f t="shared" si="4"/>
        <v>27.455510427871868</v>
      </c>
      <c r="R14" s="5"/>
      <c r="S14">
        <f>E14</f>
        <v>20.2</v>
      </c>
      <c r="T14" s="5">
        <f t="shared" si="1"/>
        <v>20.038512247711814</v>
      </c>
      <c r="U14" s="5"/>
      <c r="V14">
        <f>I14</f>
        <v>27.665287343828787</v>
      </c>
      <c r="W14" s="5">
        <f t="shared" si="2"/>
        <v>27.455510427871868</v>
      </c>
    </row>
    <row r="15" spans="2:23" x14ac:dyDescent="0.3">
      <c r="B15">
        <f>'[2]Central. Thermal'!B18</f>
        <v>2030</v>
      </c>
      <c r="C15" s="5">
        <v>4.4000000000000004</v>
      </c>
      <c r="D15" s="5">
        <v>17.5</v>
      </c>
      <c r="E15">
        <f t="shared" si="0"/>
        <v>21.9</v>
      </c>
      <c r="G15" s="5">
        <v>6.5139262619680789</v>
      </c>
      <c r="H15" s="5">
        <v>23.386497899120492</v>
      </c>
      <c r="I15">
        <v>29.900424161088573</v>
      </c>
      <c r="K15" s="5">
        <v>4.3953079265054731</v>
      </c>
      <c r="L15" s="5">
        <v>17.36451499729602</v>
      </c>
      <c r="M15" s="5">
        <f t="shared" si="3"/>
        <v>21.759822923801494</v>
      </c>
      <c r="O15" s="5">
        <v>6.5139262619680789</v>
      </c>
      <c r="P15" s="5">
        <v>23.150721774250162</v>
      </c>
      <c r="Q15" s="5">
        <f t="shared" si="4"/>
        <v>29.664648036218239</v>
      </c>
      <c r="R15" s="5"/>
      <c r="S15">
        <f>E15</f>
        <v>21.9</v>
      </c>
      <c r="T15" s="5">
        <f t="shared" si="1"/>
        <v>21.759822923801494</v>
      </c>
      <c r="U15" s="5"/>
      <c r="V15">
        <f>I15</f>
        <v>29.900424161088573</v>
      </c>
      <c r="W15" s="5">
        <f t="shared" si="2"/>
        <v>29.664648036218239</v>
      </c>
    </row>
    <row r="16" spans="2:23" x14ac:dyDescent="0.3">
      <c r="B16">
        <f>'[2]Central. Thermal'!B19</f>
        <v>2031</v>
      </c>
      <c r="C16" s="5">
        <v>4.5999999999999996</v>
      </c>
      <c r="D16" s="5">
        <v>18.8</v>
      </c>
      <c r="E16">
        <f t="shared" si="0"/>
        <v>23.4</v>
      </c>
      <c r="G16" s="5">
        <v>6.8344940156680396</v>
      </c>
      <c r="H16" s="5">
        <v>25.066685588992375</v>
      </c>
      <c r="I16">
        <v>31.901179604660413</v>
      </c>
      <c r="K16" s="5">
        <v>4.6197053540954744</v>
      </c>
      <c r="L16" s="5">
        <v>18.623685420931004</v>
      </c>
      <c r="M16" s="5">
        <f t="shared" si="3"/>
        <v>23.243390775026477</v>
      </c>
      <c r="O16" s="5">
        <v>6.8344940156680396</v>
      </c>
      <c r="P16" s="5">
        <v>24.774410190673464</v>
      </c>
      <c r="Q16" s="5">
        <f t="shared" si="4"/>
        <v>31.608904206341503</v>
      </c>
      <c r="R16" s="5"/>
      <c r="S16">
        <f>E16</f>
        <v>23.4</v>
      </c>
      <c r="T16" s="5">
        <f t="shared" si="1"/>
        <v>23.243390775026477</v>
      </c>
      <c r="U16" s="5"/>
      <c r="V16">
        <f>I16</f>
        <v>31.901179604660413</v>
      </c>
      <c r="W16" s="5">
        <f t="shared" si="2"/>
        <v>31.608904206341503</v>
      </c>
    </row>
    <row r="17" spans="2:23" x14ac:dyDescent="0.3">
      <c r="B17">
        <f>'[2]Central. Thermal'!B20</f>
        <v>2032</v>
      </c>
      <c r="C17" s="5">
        <v>4.8</v>
      </c>
      <c r="D17" s="5">
        <v>20.100000000000001</v>
      </c>
      <c r="E17">
        <f t="shared" si="0"/>
        <v>24.900000000000002</v>
      </c>
      <c r="G17" s="5">
        <v>7.1550617693680971</v>
      </c>
      <c r="H17" s="5">
        <v>26.746900009596214</v>
      </c>
      <c r="I17">
        <v>33.901961778964314</v>
      </c>
      <c r="K17" s="5">
        <v>4.8441027816854962</v>
      </c>
      <c r="L17" s="5">
        <v>19.828882371619894</v>
      </c>
      <c r="M17" s="5">
        <f t="shared" si="3"/>
        <v>24.67298515330539</v>
      </c>
      <c r="O17" s="5">
        <v>7.1550617693680971</v>
      </c>
      <c r="P17" s="5">
        <v>26.334413102029504</v>
      </c>
      <c r="Q17" s="5">
        <f t="shared" si="4"/>
        <v>33.489474871397604</v>
      </c>
      <c r="R17" s="5"/>
      <c r="S17">
        <f>E17</f>
        <v>24.900000000000002</v>
      </c>
      <c r="T17" s="5">
        <f t="shared" si="1"/>
        <v>24.67298515330539</v>
      </c>
      <c r="U17" s="5"/>
      <c r="V17">
        <f>I17</f>
        <v>33.901961778964314</v>
      </c>
      <c r="W17" s="5">
        <f t="shared" si="2"/>
        <v>33.489474871397604</v>
      </c>
    </row>
    <row r="18" spans="2:23" x14ac:dyDescent="0.3">
      <c r="B18">
        <f>'[2]Central. Thermal'!B21</f>
        <v>2033</v>
      </c>
      <c r="C18" s="5">
        <v>5.0999999999999996</v>
      </c>
      <c r="D18" s="5">
        <v>21.3</v>
      </c>
      <c r="E18">
        <f t="shared" si="0"/>
        <v>26.4</v>
      </c>
      <c r="G18" s="5">
        <v>7.4756295230681022</v>
      </c>
      <c r="H18" s="5">
        <v>28.386266476512088</v>
      </c>
      <c r="I18">
        <v>35.861895999580192</v>
      </c>
      <c r="K18" s="5">
        <v>5.0685002092755038</v>
      </c>
      <c r="L18" s="5">
        <v>21.09129768774914</v>
      </c>
      <c r="M18" s="5">
        <f t="shared" si="3"/>
        <v>26.159797897024646</v>
      </c>
      <c r="O18" s="5">
        <v>7.4756295230681022</v>
      </c>
      <c r="P18" s="5">
        <v>27.994009412492407</v>
      </c>
      <c r="Q18" s="5">
        <f t="shared" si="4"/>
        <v>35.469638935560511</v>
      </c>
      <c r="R18" s="5"/>
      <c r="S18">
        <f>E18</f>
        <v>26.4</v>
      </c>
      <c r="T18" s="5">
        <f t="shared" si="1"/>
        <v>26.159797897024646</v>
      </c>
      <c r="U18" s="5"/>
      <c r="V18">
        <f>I18</f>
        <v>35.861895999580192</v>
      </c>
      <c r="W18" s="5">
        <f>Q18</f>
        <v>35.469638935560511</v>
      </c>
    </row>
    <row r="19" spans="2:23" x14ac:dyDescent="0.3">
      <c r="B19">
        <f>'[2]Central. Thermal'!B22</f>
        <v>2034</v>
      </c>
      <c r="C19" s="5">
        <v>5.3</v>
      </c>
      <c r="D19" s="5">
        <v>22.6</v>
      </c>
      <c r="E19">
        <f t="shared" si="0"/>
        <v>27.900000000000002</v>
      </c>
      <c r="G19" s="5">
        <v>7.7961972767680745</v>
      </c>
      <c r="H19" s="5">
        <v>30.020198357839632</v>
      </c>
      <c r="I19">
        <v>37.816395634607709</v>
      </c>
      <c r="K19" s="5">
        <v>5.2928976368655087</v>
      </c>
      <c r="L19" s="5">
        <v>22.388158367198013</v>
      </c>
      <c r="M19" s="5">
        <f t="shared" si="3"/>
        <v>27.681056004063521</v>
      </c>
      <c r="O19" s="5">
        <v>7.7961972767680745</v>
      </c>
      <c r="P19" s="5">
        <v>29.648104074377333</v>
      </c>
      <c r="Q19" s="5">
        <f t="shared" si="4"/>
        <v>37.444301351145405</v>
      </c>
      <c r="R19" s="5"/>
      <c r="S19">
        <f>E19</f>
        <v>27.900000000000002</v>
      </c>
      <c r="T19" s="5">
        <f t="shared" si="1"/>
        <v>27.681056004063521</v>
      </c>
      <c r="U19" s="5"/>
      <c r="V19">
        <f>I19</f>
        <v>37.816395634607709</v>
      </c>
      <c r="W19" s="5">
        <f t="shared" si="2"/>
        <v>37.444301351145405</v>
      </c>
    </row>
    <row r="20" spans="2:23" x14ac:dyDescent="0.3">
      <c r="B20">
        <f>'[2]Central. Thermal'!B23</f>
        <v>2035</v>
      </c>
      <c r="C20" s="5">
        <v>5.4</v>
      </c>
      <c r="D20" s="5">
        <v>23.6</v>
      </c>
      <c r="E20">
        <f t="shared" si="0"/>
        <v>29</v>
      </c>
      <c r="G20" s="5">
        <v>7.9564811536180873</v>
      </c>
      <c r="H20" s="5">
        <v>31.184519001970216</v>
      </c>
      <c r="I20">
        <v>39.141000155588301</v>
      </c>
      <c r="K20" s="5">
        <v>5.421124738345493</v>
      </c>
      <c r="L20" s="5">
        <v>23.431202161608006</v>
      </c>
      <c r="M20" s="5">
        <f t="shared" si="3"/>
        <v>28.8523268999535</v>
      </c>
      <c r="O20" s="5">
        <v>7.9564811536180873</v>
      </c>
      <c r="P20" s="5">
        <v>30.885230125959822</v>
      </c>
      <c r="Q20" s="5">
        <f t="shared" si="4"/>
        <v>38.841711279577908</v>
      </c>
      <c r="R20" s="5"/>
      <c r="S20">
        <f>E20</f>
        <v>29</v>
      </c>
      <c r="T20" s="5">
        <f t="shared" si="1"/>
        <v>28.8523268999535</v>
      </c>
      <c r="U20" s="5"/>
      <c r="V20">
        <f>I20</f>
        <v>39.141000155588301</v>
      </c>
      <c r="W20" s="5">
        <f t="shared" si="2"/>
        <v>38.841711279577908</v>
      </c>
    </row>
    <row r="21" spans="2:23" x14ac:dyDescent="0.3">
      <c r="B21">
        <f>'[2]Central. Thermal'!B24</f>
        <v>2036</v>
      </c>
      <c r="C21" s="5">
        <v>5.5</v>
      </c>
      <c r="D21" s="5">
        <v>24.3</v>
      </c>
      <c r="E21">
        <f t="shared" si="0"/>
        <v>29.8</v>
      </c>
      <c r="G21" s="5">
        <v>7.9564811536180873</v>
      </c>
      <c r="H21" s="5">
        <v>32.131075745835879</v>
      </c>
      <c r="I21">
        <v>40.087556899453965</v>
      </c>
      <c r="K21" s="5">
        <v>5.453181513715478</v>
      </c>
      <c r="L21" s="5">
        <v>24.136123633769067</v>
      </c>
      <c r="M21" s="5">
        <f t="shared" si="3"/>
        <v>29.589305147484545</v>
      </c>
      <c r="O21" s="5">
        <v>7.9564811536180873</v>
      </c>
      <c r="P21" s="5">
        <v>31.846789375379664</v>
      </c>
      <c r="Q21" s="5">
        <f t="shared" si="4"/>
        <v>39.80327052899775</v>
      </c>
      <c r="R21" s="5"/>
      <c r="S21">
        <f>E21</f>
        <v>29.8</v>
      </c>
      <c r="T21" s="5">
        <f t="shared" si="1"/>
        <v>29.589305147484545</v>
      </c>
      <c r="U21" s="5"/>
      <c r="V21">
        <f>I21</f>
        <v>40.087556899453965</v>
      </c>
      <c r="W21" s="5">
        <f>Q21</f>
        <v>39.80327052899775</v>
      </c>
    </row>
    <row r="22" spans="2:23" x14ac:dyDescent="0.3">
      <c r="B22">
        <f>'[2]Central. Thermal'!B25</f>
        <v>2037</v>
      </c>
      <c r="C22" s="5">
        <v>5.5</v>
      </c>
      <c r="D22" s="5">
        <v>25</v>
      </c>
      <c r="E22">
        <f t="shared" si="0"/>
        <v>30.5</v>
      </c>
      <c r="G22" s="5">
        <v>7.9564811536180873</v>
      </c>
      <c r="H22" s="5">
        <v>33.101775874505762</v>
      </c>
      <c r="I22">
        <v>41.058257028123847</v>
      </c>
      <c r="K22" s="5">
        <v>5.4852382890855091</v>
      </c>
      <c r="L22" s="5">
        <v>24.850840333245323</v>
      </c>
      <c r="M22" s="5">
        <f t="shared" si="3"/>
        <v>30.336078622330831</v>
      </c>
      <c r="O22" s="5">
        <v>7.9564811536180873</v>
      </c>
      <c r="P22" s="5">
        <v>32.83153515029715</v>
      </c>
      <c r="Q22" s="5">
        <f t="shared" si="4"/>
        <v>40.788016303915235</v>
      </c>
      <c r="R22" s="5"/>
      <c r="S22">
        <f>E22</f>
        <v>30.5</v>
      </c>
      <c r="T22" s="5">
        <f t="shared" si="1"/>
        <v>30.336078622330831</v>
      </c>
      <c r="U22" s="5"/>
      <c r="V22">
        <f>I22</f>
        <v>41.058257028123847</v>
      </c>
      <c r="W22" s="5">
        <f t="shared" si="2"/>
        <v>40.788016303915235</v>
      </c>
    </row>
    <row r="23" spans="2:23" x14ac:dyDescent="0.3">
      <c r="B23">
        <f>'[2]Central. Thermal'!B26</f>
        <v>2038</v>
      </c>
      <c r="C23" s="5">
        <v>5.5</v>
      </c>
      <c r="D23" s="5">
        <v>25.8</v>
      </c>
      <c r="E23">
        <f t="shared" si="0"/>
        <v>31.3</v>
      </c>
      <c r="G23" s="5">
        <v>7.9564811536180873</v>
      </c>
      <c r="H23" s="5">
        <v>34.13196097879834</v>
      </c>
      <c r="I23">
        <v>42.088442132416425</v>
      </c>
      <c r="K23" s="5">
        <v>5.5172950644555332</v>
      </c>
      <c r="L23" s="5">
        <v>25.668422029641672</v>
      </c>
      <c r="M23" s="5">
        <f t="shared" si="3"/>
        <v>31.185717094097207</v>
      </c>
      <c r="O23" s="5">
        <v>7.9564811536180873</v>
      </c>
      <c r="P23" s="5">
        <v>33.876499947663312</v>
      </c>
      <c r="Q23" s="5">
        <f t="shared" si="4"/>
        <v>41.832981101281398</v>
      </c>
      <c r="R23" s="5"/>
      <c r="S23">
        <f>E23</f>
        <v>31.3</v>
      </c>
      <c r="T23" s="5">
        <f t="shared" si="1"/>
        <v>31.185717094097207</v>
      </c>
      <c r="U23" s="5"/>
      <c r="V23">
        <f>I23</f>
        <v>42.088442132416425</v>
      </c>
      <c r="W23" s="5">
        <f t="shared" si="2"/>
        <v>41.832981101281398</v>
      </c>
    </row>
  </sheetData>
  <mergeCells count="6">
    <mergeCell ref="K2:M2"/>
    <mergeCell ref="O2:Q2"/>
    <mergeCell ref="S2:T2"/>
    <mergeCell ref="V2:W2"/>
    <mergeCell ref="C2:E2"/>
    <mergeCell ref="G2:I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zoomScale="55" zoomScaleNormal="55" workbookViewId="0"/>
  </sheetViews>
  <sheetFormatPr defaultRowHeight="14.4" x14ac:dyDescent="0.3"/>
  <cols>
    <col min="5" max="5" width="9.88671875" bestFit="1" customWidth="1"/>
    <col min="10" max="10" width="9.88671875" bestFit="1" customWidth="1"/>
    <col min="13" max="13" width="10.33203125" bestFit="1" customWidth="1"/>
    <col min="14" max="14" width="10" bestFit="1" customWidth="1"/>
    <col min="15" max="15" width="9.88671875" bestFit="1" customWidth="1"/>
    <col min="20" max="20" width="9.88671875" bestFit="1" customWidth="1"/>
  </cols>
  <sheetData>
    <row r="2" spans="2:20" x14ac:dyDescent="0.3">
      <c r="C2" s="6" t="s">
        <v>11</v>
      </c>
      <c r="D2" s="6"/>
      <c r="E2" s="6"/>
      <c r="H2" s="6" t="s">
        <v>12</v>
      </c>
      <c r="I2" s="6"/>
      <c r="J2" s="6"/>
      <c r="K2" s="1"/>
      <c r="M2" s="6" t="s">
        <v>9</v>
      </c>
      <c r="N2" s="6"/>
      <c r="O2" s="6"/>
      <c r="R2" s="6" t="s">
        <v>10</v>
      </c>
      <c r="S2" s="6"/>
      <c r="T2" s="6"/>
    </row>
    <row r="3" spans="2:20" x14ac:dyDescent="0.3">
      <c r="C3" t="s">
        <v>7</v>
      </c>
      <c r="D3" t="s">
        <v>8</v>
      </c>
      <c r="E3" t="s">
        <v>4</v>
      </c>
      <c r="H3" t="s">
        <v>7</v>
      </c>
      <c r="I3" t="s">
        <v>8</v>
      </c>
      <c r="J3" t="s">
        <v>4</v>
      </c>
      <c r="M3" t="s">
        <v>7</v>
      </c>
      <c r="N3" t="s">
        <v>8</v>
      </c>
      <c r="O3" t="s">
        <v>4</v>
      </c>
      <c r="R3" t="s">
        <v>7</v>
      </c>
      <c r="S3" t="s">
        <v>8</v>
      </c>
      <c r="T3" t="s">
        <v>4</v>
      </c>
    </row>
    <row r="4" spans="2:20" x14ac:dyDescent="0.3">
      <c r="B4">
        <v>2020</v>
      </c>
      <c r="C4" s="2">
        <v>2945.2560000000053</v>
      </c>
      <c r="D4" s="2">
        <v>2436.3920925331049</v>
      </c>
      <c r="E4" s="3">
        <f>SUM(C4:D4)</f>
        <v>5381.6480925331107</v>
      </c>
      <c r="G4">
        <v>2020</v>
      </c>
      <c r="H4" s="2">
        <v>4188.7599999999711</v>
      </c>
      <c r="I4" s="2">
        <v>3682.3437420986934</v>
      </c>
      <c r="J4" s="3">
        <f>SUM(H4:I4)</f>
        <v>7871.103742098665</v>
      </c>
      <c r="K4" s="3"/>
      <c r="L4">
        <v>2020</v>
      </c>
      <c r="M4" s="2">
        <v>425</v>
      </c>
      <c r="N4" s="2">
        <v>1883</v>
      </c>
      <c r="O4" s="3">
        <f>SUM(M4:N4)</f>
        <v>2308</v>
      </c>
      <c r="Q4">
        <v>2020</v>
      </c>
      <c r="R4" s="2">
        <v>709</v>
      </c>
      <c r="S4" s="2">
        <v>2800</v>
      </c>
      <c r="T4" s="3">
        <f>SUM(R4:S4)</f>
        <v>3509</v>
      </c>
    </row>
    <row r="5" spans="2:20" x14ac:dyDescent="0.3">
      <c r="B5">
        <v>2021</v>
      </c>
      <c r="C5" s="2">
        <v>8835.7679999999891</v>
      </c>
      <c r="D5" s="2">
        <v>7189.4804166534841</v>
      </c>
      <c r="E5" s="3">
        <f t="shared" ref="E5:E23" si="0">SUM(C5:D5)</f>
        <v>16025.248416653474</v>
      </c>
      <c r="G5">
        <v>2021</v>
      </c>
      <c r="H5" s="2">
        <v>12566.280000000024</v>
      </c>
      <c r="I5" s="2">
        <v>9571.4918334908052</v>
      </c>
      <c r="J5" s="3">
        <f t="shared" ref="J5:J23" si="1">SUM(H5:I5)</f>
        <v>22137.771833490828</v>
      </c>
      <c r="K5" s="3"/>
      <c r="L5">
        <v>2021</v>
      </c>
      <c r="M5" s="2">
        <v>1276</v>
      </c>
      <c r="N5" s="2">
        <v>6429</v>
      </c>
      <c r="O5" s="3">
        <f t="shared" ref="O5:O23" si="2">SUM(M5:N5)</f>
        <v>7705</v>
      </c>
      <c r="Q5">
        <v>2021</v>
      </c>
      <c r="R5" s="2">
        <v>2126</v>
      </c>
      <c r="S5" s="2">
        <v>8382</v>
      </c>
      <c r="T5" s="3">
        <f t="shared" ref="T5:T22" si="3">SUM(R5:S5)</f>
        <v>10508</v>
      </c>
    </row>
    <row r="6" spans="2:20" x14ac:dyDescent="0.3">
      <c r="B6">
        <v>2022</v>
      </c>
      <c r="C6" s="2">
        <v>12206.279999999955</v>
      </c>
      <c r="D6" s="2">
        <v>12107.570277552062</v>
      </c>
      <c r="E6" s="3">
        <f t="shared" si="0"/>
        <v>24313.850277552017</v>
      </c>
      <c r="G6">
        <v>2022</v>
      </c>
      <c r="H6" s="2">
        <v>17463.799999999941</v>
      </c>
      <c r="I6" s="2">
        <v>15923.034587173806</v>
      </c>
      <c r="J6" s="3">
        <f t="shared" si="1"/>
        <v>33386.834587173747</v>
      </c>
      <c r="K6" s="3"/>
      <c r="L6">
        <v>2022</v>
      </c>
      <c r="M6" s="2">
        <v>7166</v>
      </c>
      <c r="N6" s="2">
        <v>11251</v>
      </c>
      <c r="O6" s="3">
        <f t="shared" si="2"/>
        <v>18417</v>
      </c>
      <c r="Q6">
        <v>2022</v>
      </c>
      <c r="R6" s="2">
        <v>10504</v>
      </c>
      <c r="S6" s="2">
        <v>14587</v>
      </c>
      <c r="T6" s="3">
        <f t="shared" si="3"/>
        <v>25091</v>
      </c>
    </row>
    <row r="7" spans="2:20" x14ac:dyDescent="0.3">
      <c r="B7">
        <v>2023</v>
      </c>
      <c r="C7" s="2">
        <v>13056.791999999921</v>
      </c>
      <c r="D7" s="2">
        <v>17373.608053278262</v>
      </c>
      <c r="E7" s="3">
        <f t="shared" si="0"/>
        <v>30430.400053278183</v>
      </c>
      <c r="G7">
        <v>2023</v>
      </c>
      <c r="H7" s="2">
        <v>18881.319999999967</v>
      </c>
      <c r="I7" s="2">
        <v>22429.312703107993</v>
      </c>
      <c r="J7" s="3">
        <f t="shared" si="1"/>
        <v>41310.632703107956</v>
      </c>
      <c r="K7" s="3"/>
      <c r="L7">
        <v>2023</v>
      </c>
      <c r="M7" s="2">
        <v>13057</v>
      </c>
      <c r="N7" s="2">
        <v>16511</v>
      </c>
      <c r="O7" s="3">
        <f t="shared" si="2"/>
        <v>29568</v>
      </c>
      <c r="Q7">
        <v>2023</v>
      </c>
      <c r="R7" s="2">
        <v>18881</v>
      </c>
      <c r="S7" s="2">
        <v>21084</v>
      </c>
      <c r="T7" s="3">
        <f t="shared" si="3"/>
        <v>39965</v>
      </c>
    </row>
    <row r="8" spans="2:20" x14ac:dyDescent="0.3">
      <c r="B8">
        <v>2024</v>
      </c>
      <c r="C8" s="2">
        <v>13907.304000000018</v>
      </c>
      <c r="D8" s="2">
        <v>22619.742242020719</v>
      </c>
      <c r="E8" s="3">
        <f t="shared" si="0"/>
        <v>36527.046242020733</v>
      </c>
      <c r="G8">
        <v>2024</v>
      </c>
      <c r="H8" s="2">
        <v>20298.839999999986</v>
      </c>
      <c r="I8" s="2">
        <v>28843.520419989127</v>
      </c>
      <c r="J8" s="3">
        <f t="shared" si="1"/>
        <v>49142.360419989112</v>
      </c>
      <c r="K8" s="3"/>
      <c r="L8">
        <v>2024</v>
      </c>
      <c r="M8" s="2">
        <v>13907</v>
      </c>
      <c r="N8" s="2">
        <v>21753</v>
      </c>
      <c r="O8" s="3">
        <f t="shared" si="2"/>
        <v>35660</v>
      </c>
      <c r="Q8">
        <v>2024</v>
      </c>
      <c r="R8" s="2">
        <v>20299</v>
      </c>
      <c r="S8" s="2">
        <v>27492</v>
      </c>
      <c r="T8" s="3">
        <f t="shared" si="3"/>
        <v>47791</v>
      </c>
    </row>
    <row r="9" spans="2:20" x14ac:dyDescent="0.3">
      <c r="B9">
        <v>2025</v>
      </c>
      <c r="C9" s="2">
        <v>14757.815999999979</v>
      </c>
      <c r="D9" s="2">
        <v>27827.220621262048</v>
      </c>
      <c r="E9" s="3">
        <f t="shared" si="0"/>
        <v>42585.036621262028</v>
      </c>
      <c r="G9">
        <v>2025</v>
      </c>
      <c r="H9" s="2">
        <v>21716.35999999991</v>
      </c>
      <c r="I9" s="2">
        <v>35150.72964253294</v>
      </c>
      <c r="J9" s="3">
        <f t="shared" si="1"/>
        <v>56867.089642532854</v>
      </c>
      <c r="K9" s="3"/>
      <c r="L9">
        <v>2025</v>
      </c>
      <c r="M9" s="2">
        <v>14758</v>
      </c>
      <c r="N9" s="2">
        <v>26960</v>
      </c>
      <c r="O9" s="3">
        <f t="shared" si="2"/>
        <v>41718</v>
      </c>
      <c r="Q9">
        <v>2025</v>
      </c>
      <c r="R9" s="2">
        <v>21716</v>
      </c>
      <c r="S9" s="2">
        <v>33799</v>
      </c>
      <c r="T9" s="3">
        <f t="shared" si="3"/>
        <v>55515</v>
      </c>
    </row>
    <row r="10" spans="2:20" x14ac:dyDescent="0.3">
      <c r="B10">
        <v>2026</v>
      </c>
      <c r="C10" s="2">
        <v>15608.327999999921</v>
      </c>
      <c r="D10" s="2">
        <v>33038.36273007666</v>
      </c>
      <c r="E10" s="3">
        <f t="shared" si="0"/>
        <v>48646.690730076582</v>
      </c>
      <c r="G10">
        <v>2026</v>
      </c>
      <c r="H10" s="2">
        <v>23133.879999999888</v>
      </c>
      <c r="I10" s="2">
        <v>41403.586590553925</v>
      </c>
      <c r="J10" s="3">
        <f t="shared" si="1"/>
        <v>64537.466590553813</v>
      </c>
      <c r="K10" s="3"/>
      <c r="L10">
        <v>2026</v>
      </c>
      <c r="M10" s="2">
        <v>15608</v>
      </c>
      <c r="N10" s="2">
        <v>32187</v>
      </c>
      <c r="O10" s="3">
        <f t="shared" si="2"/>
        <v>47795</v>
      </c>
      <c r="Q10">
        <v>2026</v>
      </c>
      <c r="R10" s="2">
        <v>23134</v>
      </c>
      <c r="S10" s="2">
        <v>40078</v>
      </c>
      <c r="T10" s="3">
        <f t="shared" si="3"/>
        <v>63212</v>
      </c>
    </row>
    <row r="11" spans="2:20" x14ac:dyDescent="0.3">
      <c r="B11">
        <v>2027</v>
      </c>
      <c r="C11" s="2">
        <v>16458.840000000011</v>
      </c>
      <c r="D11" s="2">
        <v>38221.035831239475</v>
      </c>
      <c r="E11" s="3">
        <f t="shared" si="0"/>
        <v>54679.875831239486</v>
      </c>
      <c r="G11">
        <v>2027</v>
      </c>
      <c r="H11" s="2">
        <v>24551.399999999892</v>
      </c>
      <c r="I11" s="2">
        <v>47669.923959934677</v>
      </c>
      <c r="J11" s="3">
        <f t="shared" si="1"/>
        <v>72221.323959934569</v>
      </c>
      <c r="K11" s="3"/>
      <c r="L11">
        <v>2027</v>
      </c>
      <c r="M11" s="2">
        <v>16459</v>
      </c>
      <c r="N11" s="2">
        <v>37386</v>
      </c>
      <c r="O11" s="3">
        <f t="shared" si="2"/>
        <v>53845</v>
      </c>
      <c r="Q11">
        <v>2027</v>
      </c>
      <c r="R11" s="2">
        <v>24551</v>
      </c>
      <c r="S11" s="2">
        <v>46369</v>
      </c>
      <c r="T11" s="3">
        <f t="shared" si="3"/>
        <v>70920</v>
      </c>
    </row>
    <row r="12" spans="2:20" x14ac:dyDescent="0.3">
      <c r="B12">
        <v>2028</v>
      </c>
      <c r="C12" s="2">
        <v>17451.103999999927</v>
      </c>
      <c r="D12" s="2">
        <v>43219.874792883282</v>
      </c>
      <c r="E12" s="3">
        <f t="shared" si="0"/>
        <v>60670.978792883208</v>
      </c>
      <c r="G12">
        <v>2028</v>
      </c>
      <c r="H12" s="2">
        <v>25968.919999999853</v>
      </c>
      <c r="I12" s="2">
        <v>53700.831575845055</v>
      </c>
      <c r="J12" s="3">
        <f t="shared" si="1"/>
        <v>79669.751575844915</v>
      </c>
      <c r="K12" s="3"/>
      <c r="L12">
        <v>2028</v>
      </c>
      <c r="M12" s="2">
        <v>17451</v>
      </c>
      <c r="N12" s="2">
        <v>42385</v>
      </c>
      <c r="O12" s="3">
        <f t="shared" si="2"/>
        <v>59836</v>
      </c>
      <c r="Q12">
        <v>2028</v>
      </c>
      <c r="R12" s="2">
        <v>25969</v>
      </c>
      <c r="S12" s="2">
        <v>52400</v>
      </c>
      <c r="T12" s="3">
        <f t="shared" si="3"/>
        <v>78369</v>
      </c>
    </row>
    <row r="13" spans="2:20" x14ac:dyDescent="0.3">
      <c r="B13">
        <v>2029</v>
      </c>
      <c r="C13" s="2">
        <v>18443.367999999969</v>
      </c>
      <c r="D13" s="2">
        <v>48137.191276169608</v>
      </c>
      <c r="E13" s="3">
        <f t="shared" si="0"/>
        <v>66580.559276169573</v>
      </c>
      <c r="G13">
        <v>2029</v>
      </c>
      <c r="H13" s="2">
        <v>27386.439999999864</v>
      </c>
      <c r="I13" s="2">
        <v>59225.985641645952</v>
      </c>
      <c r="J13" s="3">
        <f t="shared" si="1"/>
        <v>86612.425641645823</v>
      </c>
      <c r="K13" s="3"/>
      <c r="L13">
        <v>2029</v>
      </c>
      <c r="M13" s="2">
        <v>18443</v>
      </c>
      <c r="N13" s="2">
        <v>47306</v>
      </c>
      <c r="O13" s="3">
        <f t="shared" si="2"/>
        <v>65749</v>
      </c>
      <c r="Q13">
        <v>2029</v>
      </c>
      <c r="R13" s="2">
        <v>27386</v>
      </c>
      <c r="S13" s="2">
        <v>57932</v>
      </c>
      <c r="T13" s="3">
        <f t="shared" si="3"/>
        <v>85318</v>
      </c>
    </row>
    <row r="14" spans="2:20" x14ac:dyDescent="0.3">
      <c r="B14">
        <v>2030</v>
      </c>
      <c r="C14" s="2">
        <v>19435.631999999947</v>
      </c>
      <c r="D14" s="2">
        <v>52706.049848843009</v>
      </c>
      <c r="E14" s="3">
        <f t="shared" si="0"/>
        <v>72141.681848842956</v>
      </c>
      <c r="G14">
        <v>2030</v>
      </c>
      <c r="H14" s="2">
        <v>28803.960000000057</v>
      </c>
      <c r="I14" s="2">
        <v>64506.938309509373</v>
      </c>
      <c r="J14" s="3">
        <f t="shared" si="1"/>
        <v>93310.89830950943</v>
      </c>
      <c r="K14" s="3"/>
      <c r="L14">
        <v>2030</v>
      </c>
      <c r="M14" s="2">
        <v>19436</v>
      </c>
      <c r="N14" s="2">
        <v>51769</v>
      </c>
      <c r="O14" s="3">
        <f t="shared" si="2"/>
        <v>71205</v>
      </c>
      <c r="Q14">
        <v>2030</v>
      </c>
      <c r="R14" s="2">
        <v>28804</v>
      </c>
      <c r="S14" s="2">
        <v>63078</v>
      </c>
      <c r="T14" s="3">
        <f t="shared" si="3"/>
        <v>91882</v>
      </c>
    </row>
    <row r="15" spans="2:20" x14ac:dyDescent="0.3">
      <c r="B15">
        <v>2031</v>
      </c>
      <c r="C15" s="2">
        <v>20427.895999999917</v>
      </c>
      <c r="D15" s="2">
        <v>56614.135445007647</v>
      </c>
      <c r="E15" s="3">
        <f t="shared" si="0"/>
        <v>77042.031445007568</v>
      </c>
      <c r="G15">
        <v>2031</v>
      </c>
      <c r="H15" s="2">
        <v>30221.479999999832</v>
      </c>
      <c r="I15" s="2">
        <v>69141.397223643697</v>
      </c>
      <c r="J15" s="3">
        <f t="shared" si="1"/>
        <v>99362.877223643532</v>
      </c>
      <c r="K15" s="3"/>
      <c r="L15">
        <v>2031</v>
      </c>
      <c r="M15" s="2">
        <v>20428</v>
      </c>
      <c r="N15" s="2">
        <v>55523</v>
      </c>
      <c r="O15" s="3">
        <f t="shared" si="2"/>
        <v>75951</v>
      </c>
      <c r="Q15">
        <v>2031</v>
      </c>
      <c r="R15" s="2">
        <v>30221</v>
      </c>
      <c r="S15" s="2">
        <v>67502</v>
      </c>
      <c r="T15" s="3">
        <f t="shared" si="3"/>
        <v>97723</v>
      </c>
    </row>
    <row r="16" spans="2:20" x14ac:dyDescent="0.3">
      <c r="B16">
        <v>2032</v>
      </c>
      <c r="C16" s="2">
        <v>21420.159999999982</v>
      </c>
      <c r="D16" s="2">
        <v>60487.155920289537</v>
      </c>
      <c r="E16" s="3">
        <f t="shared" si="0"/>
        <v>81907.315920289519</v>
      </c>
      <c r="G16">
        <v>2032</v>
      </c>
      <c r="H16" s="2">
        <v>31639.000000000036</v>
      </c>
      <c r="I16" s="2">
        <v>73775.929869111569</v>
      </c>
      <c r="J16" s="3">
        <f t="shared" si="1"/>
        <v>105414.9298691116</v>
      </c>
      <c r="K16" s="3"/>
      <c r="L16">
        <v>2032</v>
      </c>
      <c r="M16" s="2">
        <v>21420</v>
      </c>
      <c r="N16" s="2">
        <v>59116</v>
      </c>
      <c r="O16" s="3">
        <f t="shared" si="2"/>
        <v>80536</v>
      </c>
      <c r="Q16">
        <v>2032</v>
      </c>
      <c r="R16" s="2">
        <v>31639</v>
      </c>
      <c r="S16" s="2">
        <v>71753</v>
      </c>
      <c r="T16" s="3">
        <f t="shared" si="3"/>
        <v>103392</v>
      </c>
    </row>
    <row r="17" spans="2:20" x14ac:dyDescent="0.3">
      <c r="B17">
        <v>2033</v>
      </c>
      <c r="C17" s="2">
        <v>22412.423999999977</v>
      </c>
      <c r="D17" s="2">
        <v>64250.812364577148</v>
      </c>
      <c r="E17" s="3">
        <f t="shared" si="0"/>
        <v>86663.236364577126</v>
      </c>
      <c r="G17">
        <v>2033</v>
      </c>
      <c r="H17" s="2">
        <v>33056.520000000011</v>
      </c>
      <c r="I17" s="2">
        <v>78297.791671771542</v>
      </c>
      <c r="J17" s="3">
        <f t="shared" si="1"/>
        <v>111354.31167177155</v>
      </c>
      <c r="K17" s="3"/>
      <c r="L17">
        <v>2033</v>
      </c>
      <c r="M17" s="2">
        <v>22412</v>
      </c>
      <c r="N17" s="2">
        <v>62880</v>
      </c>
      <c r="O17" s="3">
        <f t="shared" si="2"/>
        <v>85292</v>
      </c>
      <c r="Q17">
        <v>2033</v>
      </c>
      <c r="R17" s="2">
        <v>33057</v>
      </c>
      <c r="S17" s="2">
        <v>76275</v>
      </c>
      <c r="T17" s="3">
        <f t="shared" si="3"/>
        <v>109332</v>
      </c>
    </row>
    <row r="18" spans="2:20" x14ac:dyDescent="0.3">
      <c r="B18">
        <v>2034</v>
      </c>
      <c r="C18" s="2">
        <v>23404.687999999966</v>
      </c>
      <c r="D18" s="2">
        <v>68117.161252450373</v>
      </c>
      <c r="E18" s="3">
        <f t="shared" si="0"/>
        <v>91521.849252450338</v>
      </c>
      <c r="G18">
        <v>2034</v>
      </c>
      <c r="H18" s="2">
        <v>34474.039999999841</v>
      </c>
      <c r="I18" s="2">
        <v>82804.663266030228</v>
      </c>
      <c r="J18" s="3">
        <f t="shared" si="1"/>
        <v>117278.70326603006</v>
      </c>
      <c r="K18" s="3"/>
      <c r="L18">
        <v>2034</v>
      </c>
      <c r="M18" s="2">
        <v>23405</v>
      </c>
      <c r="N18" s="2">
        <v>66746</v>
      </c>
      <c r="O18" s="3">
        <f t="shared" si="2"/>
        <v>90151</v>
      </c>
      <c r="Q18">
        <v>2034</v>
      </c>
      <c r="R18" s="2">
        <v>34474</v>
      </c>
      <c r="S18" s="2">
        <v>80781</v>
      </c>
      <c r="T18" s="3">
        <f t="shared" si="3"/>
        <v>115255</v>
      </c>
    </row>
    <row r="19" spans="2:20" x14ac:dyDescent="0.3">
      <c r="B19">
        <v>2035</v>
      </c>
      <c r="C19" s="2">
        <v>23971.695999999876</v>
      </c>
      <c r="D19" s="2">
        <v>71114.510088421026</v>
      </c>
      <c r="E19" s="3">
        <f t="shared" si="0"/>
        <v>95086.206088420906</v>
      </c>
      <c r="G19">
        <v>2035</v>
      </c>
      <c r="H19" s="2">
        <v>35182.799999999872</v>
      </c>
      <c r="I19" s="2">
        <v>86016.206964766083</v>
      </c>
      <c r="J19" s="3">
        <f t="shared" si="1"/>
        <v>121199.00696476595</v>
      </c>
      <c r="K19" s="3"/>
      <c r="L19">
        <v>2035</v>
      </c>
      <c r="M19" s="2">
        <v>23972</v>
      </c>
      <c r="N19" s="2">
        <v>69856</v>
      </c>
      <c r="O19" s="3">
        <f t="shared" si="2"/>
        <v>93828</v>
      </c>
      <c r="Q19">
        <v>2035</v>
      </c>
      <c r="R19" s="2">
        <v>35183</v>
      </c>
      <c r="S19" s="2">
        <v>84152</v>
      </c>
      <c r="T19" s="3">
        <f t="shared" si="3"/>
        <v>119335</v>
      </c>
    </row>
    <row r="20" spans="2:20" x14ac:dyDescent="0.3">
      <c r="B20">
        <v>2036</v>
      </c>
      <c r="C20" s="2">
        <v>24113.447999999808</v>
      </c>
      <c r="D20" s="2">
        <v>73209.90535562014</v>
      </c>
      <c r="E20" s="3">
        <f t="shared" si="0"/>
        <v>97323.35335561994</v>
      </c>
      <c r="G20">
        <v>2036</v>
      </c>
      <c r="H20" s="2">
        <v>35182.799999999872</v>
      </c>
      <c r="I20" s="2">
        <v>88627.092859113211</v>
      </c>
      <c r="J20" s="3">
        <f t="shared" si="1"/>
        <v>123809.89285911308</v>
      </c>
      <c r="K20" s="3"/>
      <c r="L20">
        <v>2036</v>
      </c>
      <c r="M20" s="2">
        <v>24113</v>
      </c>
      <c r="N20" s="2">
        <v>71957</v>
      </c>
      <c r="O20" s="3">
        <f t="shared" si="2"/>
        <v>96070</v>
      </c>
      <c r="Q20">
        <v>2036</v>
      </c>
      <c r="R20" s="2">
        <v>35183</v>
      </c>
      <c r="S20" s="2">
        <v>86772</v>
      </c>
      <c r="T20" s="3">
        <f t="shared" si="3"/>
        <v>121955</v>
      </c>
    </row>
    <row r="21" spans="2:20" x14ac:dyDescent="0.3">
      <c r="B21">
        <v>2037</v>
      </c>
      <c r="C21" s="2">
        <v>24255.199999999939</v>
      </c>
      <c r="D21" s="2">
        <v>75336.945338714228</v>
      </c>
      <c r="E21" s="3">
        <f t="shared" si="0"/>
        <v>99592.145338714166</v>
      </c>
      <c r="G21">
        <v>2037</v>
      </c>
      <c r="H21" s="2">
        <v>35182.799999999872</v>
      </c>
      <c r="I21" s="2">
        <v>91304.573411662961</v>
      </c>
      <c r="J21" s="3">
        <f t="shared" si="1"/>
        <v>126487.37341166283</v>
      </c>
      <c r="K21" s="3"/>
      <c r="L21">
        <v>2037</v>
      </c>
      <c r="M21" s="2">
        <v>24255</v>
      </c>
      <c r="N21" s="2">
        <v>74088</v>
      </c>
      <c r="O21" s="3">
        <f t="shared" si="2"/>
        <v>98343</v>
      </c>
      <c r="Q21">
        <v>2037</v>
      </c>
      <c r="R21" s="2">
        <v>35183</v>
      </c>
      <c r="S21" s="2">
        <v>89455</v>
      </c>
      <c r="T21" s="3">
        <f t="shared" si="3"/>
        <v>124638</v>
      </c>
    </row>
    <row r="22" spans="2:20" x14ac:dyDescent="0.3">
      <c r="B22">
        <v>2038</v>
      </c>
      <c r="C22" s="2">
        <v>24396.952000000041</v>
      </c>
      <c r="D22" s="2">
        <v>77770.658176299126</v>
      </c>
      <c r="E22" s="3">
        <f t="shared" si="0"/>
        <v>102167.61017629917</v>
      </c>
      <c r="G22">
        <v>2038</v>
      </c>
      <c r="H22" s="2">
        <v>35182.799999999872</v>
      </c>
      <c r="I22" s="2">
        <v>94146.131273666571</v>
      </c>
      <c r="J22" s="3">
        <f t="shared" si="1"/>
        <v>129328.93127366644</v>
      </c>
      <c r="K22" s="3"/>
      <c r="L22">
        <v>2038</v>
      </c>
      <c r="M22" s="2">
        <v>24397</v>
      </c>
      <c r="N22" s="2">
        <v>76526</v>
      </c>
      <c r="O22" s="3">
        <f t="shared" si="2"/>
        <v>100923</v>
      </c>
      <c r="Q22">
        <v>2038</v>
      </c>
      <c r="R22" s="2">
        <v>35183</v>
      </c>
      <c r="S22" s="2">
        <v>92302</v>
      </c>
      <c r="T22" s="3">
        <f t="shared" si="3"/>
        <v>127485</v>
      </c>
    </row>
    <row r="23" spans="2:20" x14ac:dyDescent="0.3">
      <c r="B23">
        <v>2039</v>
      </c>
      <c r="C23" s="2">
        <v>24538.70399999994</v>
      </c>
      <c r="D23" s="2">
        <v>80155.743210270855</v>
      </c>
      <c r="E23" s="3">
        <f t="shared" si="0"/>
        <v>104694.4472102708</v>
      </c>
      <c r="G23">
        <v>2039</v>
      </c>
      <c r="H23" s="2">
        <v>35182.799999999872</v>
      </c>
      <c r="I23" s="2">
        <v>96948.4315836428</v>
      </c>
      <c r="J23" s="3">
        <f t="shared" si="1"/>
        <v>132131.23158364266</v>
      </c>
      <c r="K23" s="3"/>
      <c r="L23">
        <v>2039</v>
      </c>
      <c r="M23" s="2">
        <v>24539</v>
      </c>
      <c r="N23" s="2">
        <v>78918</v>
      </c>
      <c r="O23" s="3">
        <f t="shared" si="2"/>
        <v>103457</v>
      </c>
      <c r="Q23">
        <v>2039</v>
      </c>
      <c r="R23" s="2">
        <v>35183</v>
      </c>
      <c r="S23" s="2">
        <v>95116</v>
      </c>
      <c r="T23" s="3">
        <f>SUM(R23:S23)</f>
        <v>130299</v>
      </c>
    </row>
  </sheetData>
  <mergeCells count="4">
    <mergeCell ref="M2:O2"/>
    <mergeCell ref="R2:T2"/>
    <mergeCell ref="C2:E2"/>
    <mergeCell ref="H2:J2"/>
  </mergeCells>
  <pageMargins left="0.7" right="0.7" top="0.75" bottom="0.75" header="0.3" footer="0.3"/>
  <pageSetup orientation="portrait" verticalDpi="0" r:id="rId1"/>
  <ignoredErrors>
    <ignoredError sqref="T4:T23 O4:O23 J4:J23 E4:E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zoomScale="70" zoomScaleNormal="70" workbookViewId="0"/>
  </sheetViews>
  <sheetFormatPr defaultRowHeight="14.4" x14ac:dyDescent="0.3"/>
  <cols>
    <col min="3" max="3" width="10.33203125" bestFit="1" customWidth="1"/>
    <col min="4" max="4" width="10" bestFit="1" customWidth="1"/>
    <col min="7" max="7" width="10.33203125" bestFit="1" customWidth="1"/>
    <col min="8" max="8" width="10" bestFit="1" customWidth="1"/>
    <col min="11" max="11" width="10.33203125" bestFit="1" customWidth="1"/>
    <col min="12" max="12" width="10" bestFit="1" customWidth="1"/>
    <col min="15" max="15" width="10.33203125" bestFit="1" customWidth="1"/>
    <col min="16" max="16" width="10" bestFit="1" customWidth="1"/>
  </cols>
  <sheetData>
    <row r="2" spans="2:17" x14ac:dyDescent="0.3">
      <c r="C2" s="6" t="s">
        <v>11</v>
      </c>
      <c r="D2" s="6"/>
      <c r="G2" s="6" t="s">
        <v>12</v>
      </c>
      <c r="H2" s="6"/>
      <c r="I2" s="1"/>
      <c r="K2" s="6" t="s">
        <v>9</v>
      </c>
      <c r="L2" s="6"/>
      <c r="O2" s="6" t="s">
        <v>10</v>
      </c>
      <c r="P2" s="6"/>
      <c r="Q2" s="4"/>
    </row>
    <row r="3" spans="2:17" x14ac:dyDescent="0.3">
      <c r="C3" t="s">
        <v>7</v>
      </c>
      <c r="D3" t="s">
        <v>8</v>
      </c>
      <c r="G3" t="s">
        <v>7</v>
      </c>
      <c r="H3" t="s">
        <v>8</v>
      </c>
      <c r="K3" t="s">
        <v>7</v>
      </c>
      <c r="L3" t="s">
        <v>8</v>
      </c>
      <c r="O3" t="s">
        <v>7</v>
      </c>
      <c r="P3" t="s">
        <v>8</v>
      </c>
    </row>
    <row r="4" spans="2:17" x14ac:dyDescent="0.3">
      <c r="B4">
        <v>2020</v>
      </c>
      <c r="C4" s="2">
        <v>45.191725216794872</v>
      </c>
      <c r="D4" s="2">
        <v>294.44644451274473</v>
      </c>
      <c r="F4">
        <v>2020</v>
      </c>
      <c r="G4" s="2">
        <v>41.742697520116209</v>
      </c>
      <c r="H4" s="2">
        <v>362.4274981888006</v>
      </c>
      <c r="I4" s="3"/>
      <c r="J4">
        <v>2020</v>
      </c>
      <c r="K4" s="2">
        <v>0</v>
      </c>
      <c r="L4" s="2">
        <v>300.59004215214122</v>
      </c>
      <c r="N4">
        <v>2020</v>
      </c>
      <c r="O4" s="2">
        <v>0</v>
      </c>
      <c r="P4" s="2">
        <v>354.05906566578113</v>
      </c>
      <c r="Q4" s="3"/>
    </row>
    <row r="5" spans="2:17" x14ac:dyDescent="0.3">
      <c r="B5">
        <v>2021</v>
      </c>
      <c r="C5" s="2">
        <v>28.69252786813075</v>
      </c>
      <c r="D5" s="2">
        <v>169.64156360709202</v>
      </c>
      <c r="F5">
        <v>2021</v>
      </c>
      <c r="G5" s="2">
        <v>27.196879752889316</v>
      </c>
      <c r="H5" s="2">
        <v>209.03416379241011</v>
      </c>
      <c r="I5" s="3"/>
      <c r="J5">
        <v>2021</v>
      </c>
      <c r="K5" s="2">
        <v>0</v>
      </c>
      <c r="L5" s="2">
        <v>185.51466670585006</v>
      </c>
      <c r="N5">
        <v>2021</v>
      </c>
      <c r="O5" s="2">
        <v>0</v>
      </c>
      <c r="P5" s="2">
        <v>229.9623796314161</v>
      </c>
      <c r="Q5" s="3"/>
    </row>
    <row r="6" spans="2:17" x14ac:dyDescent="0.3">
      <c r="B6">
        <v>2022</v>
      </c>
      <c r="C6" s="2">
        <v>20.422651565133769</v>
      </c>
      <c r="D6" s="2">
        <v>102.55472961440702</v>
      </c>
      <c r="F6">
        <v>2022</v>
      </c>
      <c r="G6" s="2">
        <v>19.347205181394369</v>
      </c>
      <c r="H6" s="2">
        <v>134.4307438424392</v>
      </c>
      <c r="I6" s="3"/>
      <c r="J6">
        <v>2022</v>
      </c>
      <c r="K6" s="2">
        <v>34.808942929424184</v>
      </c>
      <c r="L6" s="2">
        <v>108.59124629458539</v>
      </c>
      <c r="N6">
        <v>2022</v>
      </c>
      <c r="O6" s="2">
        <v>32.215993912752097</v>
      </c>
      <c r="P6" s="2">
        <v>143.27916810080882</v>
      </c>
      <c r="Q6" s="3"/>
    </row>
    <row r="7" spans="2:17" x14ac:dyDescent="0.3">
      <c r="B7">
        <v>2023</v>
      </c>
      <c r="C7" s="2">
        <v>19.070496974594459</v>
      </c>
      <c r="D7" s="2">
        <v>75.948645961936265</v>
      </c>
      <c r="F7">
        <v>2023</v>
      </c>
      <c r="G7" s="2">
        <v>17.89711842917783</v>
      </c>
      <c r="H7" s="2">
        <v>97.721649304887407</v>
      </c>
      <c r="I7" s="3"/>
      <c r="J7">
        <v>2023</v>
      </c>
      <c r="K7" s="2">
        <v>19.073601170724086</v>
      </c>
      <c r="L7" s="2">
        <v>79.541111171230966</v>
      </c>
      <c r="N7">
        <v>2023</v>
      </c>
      <c r="O7" s="2">
        <v>17.918588536577584</v>
      </c>
      <c r="P7" s="2">
        <v>103.21028721894986</v>
      </c>
      <c r="Q7" s="3"/>
    </row>
    <row r="8" spans="2:17" x14ac:dyDescent="0.3">
      <c r="B8">
        <v>2024</v>
      </c>
      <c r="C8" s="2">
        <v>17.924678374861088</v>
      </c>
      <c r="D8" s="2">
        <v>57.594001194949975</v>
      </c>
      <c r="F8">
        <v>2024</v>
      </c>
      <c r="G8" s="2">
        <v>16.662157331855045</v>
      </c>
      <c r="H8" s="2">
        <v>74.537611587252343</v>
      </c>
      <c r="I8" s="3"/>
      <c r="J8">
        <v>2024</v>
      </c>
      <c r="K8" s="2">
        <v>17.92844006735703</v>
      </c>
      <c r="L8" s="2">
        <v>59.603937000304668</v>
      </c>
      <c r="N8">
        <v>2024</v>
      </c>
      <c r="O8" s="2">
        <v>16.665465173826497</v>
      </c>
      <c r="P8" s="2">
        <v>77.551197160536233</v>
      </c>
      <c r="Q8" s="3"/>
    </row>
    <row r="9" spans="2:17" x14ac:dyDescent="0.3">
      <c r="B9">
        <v>2025</v>
      </c>
      <c r="C9" s="2">
        <v>16.565924745758174</v>
      </c>
      <c r="D9" s="2">
        <v>45.669862513935968</v>
      </c>
      <c r="F9">
        <v>2025</v>
      </c>
      <c r="G9" s="2">
        <v>15.431589701235373</v>
      </c>
      <c r="H9" s="2">
        <v>59.626469817639453</v>
      </c>
      <c r="I9" s="3"/>
      <c r="J9">
        <v>2025</v>
      </c>
      <c r="K9" s="2">
        <v>16.566400116195254</v>
      </c>
      <c r="L9" s="2">
        <v>46.991967510544775</v>
      </c>
      <c r="N9">
        <v>2025</v>
      </c>
      <c r="O9" s="2">
        <v>15.432890690244189</v>
      </c>
      <c r="P9" s="2">
        <v>61.636375201425516</v>
      </c>
      <c r="Q9" s="3"/>
    </row>
    <row r="10" spans="2:17" x14ac:dyDescent="0.3">
      <c r="B10">
        <v>2026</v>
      </c>
      <c r="C10" s="2">
        <v>15.717425236114964</v>
      </c>
      <c r="D10" s="2">
        <v>38.391078381924245</v>
      </c>
      <c r="F10">
        <v>2026</v>
      </c>
      <c r="G10" s="2">
        <v>14.504005360032428</v>
      </c>
      <c r="H10" s="2">
        <v>50.065496639632002</v>
      </c>
      <c r="I10" s="3"/>
      <c r="J10">
        <v>2026</v>
      </c>
      <c r="K10" s="2">
        <v>15.71775553567136</v>
      </c>
      <c r="L10" s="2">
        <v>39.406542181030161</v>
      </c>
      <c r="N10">
        <v>2026</v>
      </c>
      <c r="O10" s="2">
        <v>14.503930125285095</v>
      </c>
      <c r="P10" s="2">
        <v>51.721421361297722</v>
      </c>
      <c r="Q10" s="3"/>
    </row>
    <row r="11" spans="2:17" x14ac:dyDescent="0.3">
      <c r="B11">
        <v>2027</v>
      </c>
      <c r="C11" s="2">
        <v>14.833179164254547</v>
      </c>
      <c r="D11" s="2">
        <v>32.940656234923651</v>
      </c>
      <c r="F11">
        <v>2027</v>
      </c>
      <c r="G11" s="2">
        <v>13.623549447338789</v>
      </c>
      <c r="H11" s="2">
        <v>43.496083840519397</v>
      </c>
      <c r="I11" s="3"/>
      <c r="J11">
        <v>2027</v>
      </c>
      <c r="K11" s="2">
        <v>14.833034969062487</v>
      </c>
      <c r="L11" s="2">
        <v>33.676402992017309</v>
      </c>
      <c r="N11">
        <v>2027</v>
      </c>
      <c r="O11" s="2">
        <v>13.623771410589878</v>
      </c>
      <c r="P11" s="2">
        <v>44.716405556136714</v>
      </c>
      <c r="Q11" s="3"/>
    </row>
    <row r="12" spans="2:17" x14ac:dyDescent="0.3">
      <c r="B12">
        <v>2028</v>
      </c>
      <c r="C12" s="2">
        <v>14.047382062962999</v>
      </c>
      <c r="D12" s="2">
        <v>29.280030889083214</v>
      </c>
      <c r="F12">
        <v>2028</v>
      </c>
      <c r="G12" s="2">
        <v>12.915179391988532</v>
      </c>
      <c r="H12" s="2">
        <v>39.059436578035893</v>
      </c>
      <c r="I12" s="3"/>
      <c r="J12">
        <v>2028</v>
      </c>
      <c r="K12" s="2">
        <v>14.047465778952542</v>
      </c>
      <c r="L12" s="2">
        <v>29.856771710697924</v>
      </c>
      <c r="N12">
        <v>2028</v>
      </c>
      <c r="O12" s="2">
        <v>12.915139605537254</v>
      </c>
      <c r="P12" s="2">
        <v>40.02908826573487</v>
      </c>
      <c r="Q12" s="3"/>
    </row>
    <row r="13" spans="2:17" x14ac:dyDescent="0.3">
      <c r="B13">
        <v>2029</v>
      </c>
      <c r="C13" s="2">
        <v>13.322850419493452</v>
      </c>
      <c r="D13" s="2">
        <v>26.719245444469131</v>
      </c>
      <c r="F13">
        <v>2029</v>
      </c>
      <c r="G13" s="2">
        <v>12.267436450584984</v>
      </c>
      <c r="H13" s="2">
        <v>34.593993902712036</v>
      </c>
      <c r="I13" s="3"/>
      <c r="J13">
        <v>2029</v>
      </c>
      <c r="K13" s="2">
        <v>13.323116255255204</v>
      </c>
      <c r="L13" s="2">
        <v>27.18871662612214</v>
      </c>
      <c r="N13">
        <v>2029</v>
      </c>
      <c r="O13" s="2">
        <v>12.270692879110833</v>
      </c>
      <c r="P13" s="2">
        <v>35.375515030327101</v>
      </c>
      <c r="Q13" s="3"/>
    </row>
    <row r="14" spans="2:17" x14ac:dyDescent="0.3">
      <c r="B14">
        <v>2030</v>
      </c>
      <c r="C14" s="2">
        <v>12.668856991982716</v>
      </c>
      <c r="D14" s="2">
        <v>25.405099301329027</v>
      </c>
      <c r="F14">
        <v>2030</v>
      </c>
      <c r="G14" s="2">
        <v>11.672089361065929</v>
      </c>
      <c r="H14" s="2">
        <v>34.618506571488631</v>
      </c>
      <c r="I14" s="3"/>
      <c r="J14">
        <v>2030</v>
      </c>
      <c r="K14" s="2">
        <v>12.684387791276571</v>
      </c>
      <c r="L14" s="2">
        <v>24.640466297774356</v>
      </c>
      <c r="N14">
        <v>2030</v>
      </c>
      <c r="O14" s="2">
        <v>11.687557542930854</v>
      </c>
      <c r="P14" s="2">
        <v>32.9850449290035</v>
      </c>
      <c r="Q14" s="3"/>
    </row>
    <row r="15" spans="2:17" x14ac:dyDescent="0.3">
      <c r="B15">
        <v>2031</v>
      </c>
      <c r="C15" s="2">
        <v>12.052846312242863</v>
      </c>
      <c r="D15" s="2">
        <v>23.711487496965994</v>
      </c>
      <c r="F15">
        <v>2031</v>
      </c>
      <c r="G15" s="2">
        <v>11.125003528040526</v>
      </c>
      <c r="H15" s="2">
        <v>32.250212289829499</v>
      </c>
      <c r="I15" s="3"/>
      <c r="J15">
        <v>2031</v>
      </c>
      <c r="K15" s="2">
        <v>12.068346663148329</v>
      </c>
      <c r="L15" s="2">
        <v>22.97837358656297</v>
      </c>
      <c r="N15">
        <v>2031</v>
      </c>
      <c r="O15" s="2">
        <v>11.139986912528951</v>
      </c>
      <c r="P15" s="2">
        <v>30.774209080657332</v>
      </c>
      <c r="Q15" s="3"/>
    </row>
    <row r="16" spans="2:17" x14ac:dyDescent="0.3">
      <c r="B16">
        <v>2032</v>
      </c>
      <c r="C16" s="2">
        <v>11.490752659999737</v>
      </c>
      <c r="D16" s="2">
        <v>22.573859423718606</v>
      </c>
      <c r="F16">
        <v>2032</v>
      </c>
      <c r="G16" s="2">
        <v>10.623239100551412</v>
      </c>
      <c r="H16" s="2">
        <v>30.925853596348492</v>
      </c>
      <c r="I16" s="3"/>
      <c r="J16">
        <v>2032</v>
      </c>
      <c r="K16" s="2">
        <v>11.505379059421715</v>
      </c>
      <c r="L16" s="2">
        <v>21.971567072661362</v>
      </c>
      <c r="N16">
        <v>2032</v>
      </c>
      <c r="O16" s="2">
        <v>10.636967746859678</v>
      </c>
      <c r="P16" s="2">
        <v>29.672823015234336</v>
      </c>
      <c r="Q16" s="3"/>
    </row>
    <row r="17" spans="2:17" x14ac:dyDescent="0.3">
      <c r="B17">
        <v>2033</v>
      </c>
      <c r="C17" s="2">
        <v>10.981657664289083</v>
      </c>
      <c r="D17" s="2">
        <v>21.28791244419417</v>
      </c>
      <c r="F17">
        <v>2033</v>
      </c>
      <c r="G17" s="2">
        <v>10.167572992799366</v>
      </c>
      <c r="H17" s="2">
        <v>29.153553532307956</v>
      </c>
      <c r="I17" s="3"/>
      <c r="J17">
        <v>2033</v>
      </c>
      <c r="K17" s="2">
        <v>10.981865420082826</v>
      </c>
      <c r="L17" s="2">
        <v>21.751998538254878</v>
      </c>
      <c r="N17">
        <v>2033</v>
      </c>
      <c r="O17" s="2">
        <v>10.167425355837862</v>
      </c>
      <c r="P17" s="2">
        <v>29.926697619986729</v>
      </c>
      <c r="Q17" s="3"/>
    </row>
    <row r="18" spans="2:17" x14ac:dyDescent="0.3">
      <c r="B18">
        <v>2034</v>
      </c>
      <c r="C18" s="2">
        <v>10.513755352866806</v>
      </c>
      <c r="D18" s="2">
        <v>20.292272479061793</v>
      </c>
      <c r="F18">
        <v>2034</v>
      </c>
      <c r="G18" s="2">
        <v>9.7507448677728554</v>
      </c>
      <c r="H18" s="2">
        <v>27.363649143943906</v>
      </c>
      <c r="I18" s="3"/>
      <c r="J18">
        <v>2034</v>
      </c>
      <c r="K18" s="2">
        <v>10.513615199409406</v>
      </c>
      <c r="L18" s="2">
        <v>20.709136077591364</v>
      </c>
      <c r="N18">
        <v>2034</v>
      </c>
      <c r="O18" s="2">
        <v>9.7507561815105461</v>
      </c>
      <c r="P18" s="2">
        <v>28.049142163306612</v>
      </c>
      <c r="Q18" s="3"/>
    </row>
    <row r="19" spans="2:17" x14ac:dyDescent="0.3">
      <c r="B19">
        <v>2035</v>
      </c>
      <c r="C19" s="2">
        <v>10.264470492668547</v>
      </c>
      <c r="D19" s="2">
        <v>19.496212846816878</v>
      </c>
      <c r="F19">
        <v>2035</v>
      </c>
      <c r="G19" s="2">
        <v>9.5540004877507787</v>
      </c>
      <c r="H19" s="2">
        <v>26.456854176813088</v>
      </c>
      <c r="I19" s="3"/>
      <c r="J19">
        <v>2035</v>
      </c>
      <c r="K19" s="2">
        <v>10.264340324179015</v>
      </c>
      <c r="L19" s="2">
        <v>19.84745226152317</v>
      </c>
      <c r="N19">
        <v>2035</v>
      </c>
      <c r="O19" s="2">
        <v>9.5539461774276457</v>
      </c>
      <c r="P19" s="2">
        <v>27.042949003106173</v>
      </c>
      <c r="Q19" s="3"/>
    </row>
    <row r="20" spans="2:17" x14ac:dyDescent="0.3">
      <c r="B20">
        <v>2036</v>
      </c>
      <c r="C20" s="2">
        <v>10.202886104118765</v>
      </c>
      <c r="D20" s="2">
        <v>19.061473613073744</v>
      </c>
      <c r="F20">
        <v>2036</v>
      </c>
      <c r="G20" s="2">
        <v>9.5537564694932051</v>
      </c>
      <c r="H20" s="2">
        <v>25.764712768841825</v>
      </c>
      <c r="I20" s="3"/>
      <c r="J20">
        <v>2036</v>
      </c>
      <c r="K20" s="2">
        <v>10.203075665474575</v>
      </c>
      <c r="L20" s="2">
        <v>19.393369361587887</v>
      </c>
      <c r="N20">
        <v>2036</v>
      </c>
      <c r="O20" s="2">
        <v>9.5537021605572097</v>
      </c>
      <c r="P20" s="2">
        <v>26.315534862081368</v>
      </c>
      <c r="Q20" s="3"/>
    </row>
    <row r="21" spans="2:17" x14ac:dyDescent="0.3">
      <c r="B21">
        <v>2037</v>
      </c>
      <c r="C21" s="2">
        <v>10.14166090989673</v>
      </c>
      <c r="D21" s="2">
        <v>18.685141973693234</v>
      </c>
      <c r="F21">
        <v>2037</v>
      </c>
      <c r="G21" s="2">
        <v>9.5510115009544396</v>
      </c>
      <c r="H21" s="2">
        <v>25.554175442108132</v>
      </c>
      <c r="I21" s="3"/>
      <c r="J21">
        <v>2037</v>
      </c>
      <c r="K21" s="2">
        <v>10.141744535218576</v>
      </c>
      <c r="L21" s="2">
        <v>19.00012848934027</v>
      </c>
      <c r="N21">
        <v>2037</v>
      </c>
      <c r="O21" s="2">
        <v>9.5509572076223925</v>
      </c>
      <c r="P21" s="2">
        <v>26.082534096791424</v>
      </c>
      <c r="Q21" s="3"/>
    </row>
    <row r="22" spans="2:17" x14ac:dyDescent="0.3">
      <c r="B22">
        <v>2038</v>
      </c>
      <c r="C22" s="2">
        <v>10.06971035981273</v>
      </c>
      <c r="D22" s="2">
        <v>19.358783914516138</v>
      </c>
      <c r="F22">
        <v>2038</v>
      </c>
      <c r="G22" s="2">
        <v>9.5476799811503081</v>
      </c>
      <c r="H22" s="2">
        <v>25.420873656698305</v>
      </c>
      <c r="I22" s="3"/>
      <c r="J22">
        <v>2038</v>
      </c>
      <c r="K22" s="2">
        <v>10.0696905481106</v>
      </c>
      <c r="L22" s="2">
        <v>19.67364512093501</v>
      </c>
      <c r="N22">
        <v>2038</v>
      </c>
      <c r="O22" s="2">
        <v>9.5476257067564969</v>
      </c>
      <c r="P22" s="2">
        <v>25.928765447929742</v>
      </c>
      <c r="Q22" s="3"/>
    </row>
    <row r="23" spans="2:17" x14ac:dyDescent="0.3">
      <c r="B23">
        <v>2039</v>
      </c>
      <c r="C23" s="2">
        <v>10.011540964113463</v>
      </c>
      <c r="D23" s="2">
        <v>18.782751007313443</v>
      </c>
      <c r="F23">
        <v>2039</v>
      </c>
      <c r="G23" s="2">
        <v>9.5476799811503081</v>
      </c>
      <c r="H23" s="2">
        <v>24.686081757908564</v>
      </c>
      <c r="I23" s="3"/>
      <c r="J23">
        <v>2039</v>
      </c>
      <c r="K23" s="2">
        <v>10.011420200589034</v>
      </c>
      <c r="L23" s="2">
        <v>19.077338079077936</v>
      </c>
      <c r="N23">
        <v>2039</v>
      </c>
      <c r="O23" s="2">
        <v>9.5476257067564969</v>
      </c>
      <c r="P23" s="2">
        <v>25.161664792199115</v>
      </c>
      <c r="Q23" s="3"/>
    </row>
  </sheetData>
  <mergeCells count="4">
    <mergeCell ref="C2:D2"/>
    <mergeCell ref="G2:H2"/>
    <mergeCell ref="K2:L2"/>
    <mergeCell ref="O2:P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Peak Impact</vt:lpstr>
      <vt:lpstr>Energy Impact</vt:lpstr>
      <vt:lpstr>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Everts, Clare</dc:creator>
  <cp:lastModifiedBy>Everts, Clare</cp:lastModifiedBy>
  <dcterms:created xsi:type="dcterms:W3CDTF">2020-05-20T15:17:16Z</dcterms:created>
  <dcterms:modified xsi:type="dcterms:W3CDTF">2020-05-28T19:46:37Z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{F16784F8-6D56-4299-B2A3-F502DC091B66}</vt:lpwstr>
  </property>
  <property fmtid="{D5CDD505-2E9C-101B-9397-08002B2CF9AE}" pid="3" name="MSIP_Label_dffd51a4-5314-4c60-bce6-0affc34d9cd7_Enabled">
    <vt:lpwstr>True</vt:lpwstr>
  </property>
  <property fmtid="{D5CDD505-2E9C-101B-9397-08002B2CF9AE}" pid="4" name="MSIP_Label_dffd51a4-5314-4c60-bce6-0affc34d9cd7_SiteId">
    <vt:lpwstr>4a156c19-bc94-41ac-aacf-954686490869</vt:lpwstr>
  </property>
  <property fmtid="{D5CDD505-2E9C-101B-9397-08002B2CF9AE}" pid="5" name="MSIP_Label_dffd51a4-5314-4c60-bce6-0affc34d9cd7_Owner">
    <vt:lpwstr>ceverts@crai.com</vt:lpwstr>
  </property>
  <property fmtid="{D5CDD505-2E9C-101B-9397-08002B2CF9AE}" pid="6" name="MSIP_Label_dffd51a4-5314-4c60-bce6-0affc34d9cd7_SetDate">
    <vt:lpwstr>2020-05-22T21:28:17.4981305Z</vt:lpwstr>
  </property>
  <property fmtid="{D5CDD505-2E9C-101B-9397-08002B2CF9AE}" pid="7" name="MSIP_Label_dffd51a4-5314-4c60-bce6-0affc34d9cd7_Name">
    <vt:lpwstr>Confidential</vt:lpwstr>
  </property>
  <property fmtid="{D5CDD505-2E9C-101B-9397-08002B2CF9AE}" pid="8" name="MSIP_Label_dffd51a4-5314-4c60-bce6-0affc34d9cd7_Application">
    <vt:lpwstr>Microsoft Azure Information Protection</vt:lpwstr>
  </property>
  <property fmtid="{D5CDD505-2E9C-101B-9397-08002B2CF9AE}" pid="9" name="MSIP_Label_dffd51a4-5314-4c60-bce6-0affc34d9cd7_ActionId">
    <vt:lpwstr>49743efd-4692-4f87-845d-61bac22683a5</vt:lpwstr>
  </property>
  <property fmtid="{D5CDD505-2E9C-101B-9397-08002B2CF9AE}" pid="10" name="MSIP_Label_dffd51a4-5314-4c60-bce6-0affc34d9cd7_Extended_MSFT_Method">
    <vt:lpwstr>Automatic</vt:lpwstr>
  </property>
  <property fmtid="{D5CDD505-2E9C-101B-9397-08002B2CF9AE}" pid="11" name="Sensitivity">
    <vt:lpwstr>Confidential</vt:lpwstr>
  </property>
</Properties>
</file>