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17955" windowHeight="11535" activeTab="1"/>
  </bookViews>
  <sheets>
    <sheet name="UE Financial ratios" sheetId="1" r:id="rId1"/>
    <sheet name="Ameren Financial ratios" sheetId="2" r:id="rId2"/>
  </sheets>
  <externalReferences>
    <externalReference r:id="rId3"/>
    <externalReference r:id="rId4"/>
  </externalReferences>
  <calcPr calcId="145621"/>
</workbook>
</file>

<file path=xl/calcChain.xml><?xml version="1.0" encoding="utf-8"?>
<calcChain xmlns="http://schemas.openxmlformats.org/spreadsheetml/2006/main">
  <c r="D17" i="2" l="1"/>
  <c r="B17" i="2"/>
  <c r="D15" i="2"/>
  <c r="B15" i="2"/>
  <c r="D13" i="2"/>
  <c r="B13" i="2"/>
  <c r="D17" i="1"/>
  <c r="B17" i="1"/>
  <c r="D15" i="1"/>
  <c r="B15" i="1"/>
  <c r="D13" i="1"/>
  <c r="B13" i="1"/>
</calcChain>
</file>

<file path=xl/sharedStrings.xml><?xml version="1.0" encoding="utf-8"?>
<sst xmlns="http://schemas.openxmlformats.org/spreadsheetml/2006/main" count="67" uniqueCount="40">
  <si>
    <t>UNION ELECTRIC COMPANY</t>
  </si>
  <si>
    <t>Selected Pro Forma Financial Ratios</t>
  </si>
  <si>
    <t>Ratios as</t>
  </si>
  <si>
    <t>Pro Forma</t>
  </si>
  <si>
    <t>of 3/31/2016</t>
  </si>
  <si>
    <t>Ratios</t>
  </si>
  <si>
    <t xml:space="preserve">FFO to Total Debt </t>
  </si>
  <si>
    <t>(a)</t>
  </si>
  <si>
    <t>Debt to EBITDA</t>
  </si>
  <si>
    <t>x</t>
  </si>
  <si>
    <t>Total Debt to Total Capital</t>
  </si>
  <si>
    <r>
      <rPr>
        <sz val="10"/>
        <rFont val="Arial"/>
        <family val="2"/>
      </rPr>
      <t xml:space="preserve">(a) 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excludes Peno Creek and Audrain long term capital lease obligations of $42 million and $240 million, respectively, and current portion on the Peno Creek lease of $6 million.</t>
    </r>
  </si>
  <si>
    <t>Formulas:</t>
  </si>
  <si>
    <r>
      <t xml:space="preserve">FFO to Total Debt </t>
    </r>
    <r>
      <rPr>
        <sz val="10"/>
        <rFont val="Arial"/>
        <family val="2"/>
      </rPr>
      <t>:</t>
    </r>
  </si>
  <si>
    <t>Net income from continuing operations, depreciation and amortization, deferred income taxes, and other non-cash items / Long-term debt + current maturities + commercial paper, and other short-term borrowings.</t>
  </si>
  <si>
    <t>Debt to EBITDA:</t>
  </si>
  <si>
    <t>Long-term debt + current maturities + commercial paper, and other short-term borrowings/ earnings before interest, taxes, depreciation and amortization.</t>
  </si>
  <si>
    <t>Long-term debt + current maturities, commercial paper, and other short-term borrowings/Long-term debt + current maturities, commercial paper, and other short-term borrowings + shareholders' equity (including preferred stock) + minority interest</t>
  </si>
  <si>
    <t>Narrative:</t>
  </si>
  <si>
    <t xml:space="preserve">Ameren Missouri’s current credit rating is ‘BBB+’ and S&amp;P assigns Ameren Missouri a Business Risk </t>
  </si>
  <si>
    <t>Profile (BRP) of ‘Excellent’ and a Financial Risk Profile (FRP) of ‘Intermediate.’  Using S&amp;P’s updated</t>
  </si>
  <si>
    <t>methodology published in several articles on November 19, 2013, which provides revised financial benchmarks,</t>
  </si>
  <si>
    <t>of ‘Intermediate’ and because Ameren Missouri has a BRP of ‘Excellent,’ this is consistent with the benchmark</t>
  </si>
  <si>
    <t xml:space="preserve">for an ‘A+/A’ credit rating under S&amp;P’s rating scale.  The pro-forma Debt/EBITDA of 3.13 times is within the </t>
  </si>
  <si>
    <t xml:space="preserve">FRP range of ‘Intermediate’ and because Ameren Missouri has a business risk profile of ‘Excellent,’ this is </t>
  </si>
  <si>
    <t>consistent with the benchmark for an ‘A+/A’ credit rating under S&amp;P’s rating scale.   Even though Ameren</t>
  </si>
  <si>
    <t>Missouri's core credit rating is consistent with an 'A-' rating, S&amp;P assigns Ameren Missouri an 'BBB+'</t>
  </si>
  <si>
    <t xml:space="preserve">rating based on Ameren's core credit rating. </t>
  </si>
  <si>
    <t>AMEREN CORPORATION</t>
  </si>
  <si>
    <t>FFO to Total Debt :</t>
  </si>
  <si>
    <t>Profile (BRP) of ‘Excellent’ and a Financial Risk Profile (FRP) of ‘Significant.’  Using S&amp;P’s updated</t>
  </si>
  <si>
    <t>of ‘Intermediate’ and because Ameren has a BRP of ‘Excellent,’ this is consistent with the benchmark</t>
  </si>
  <si>
    <r>
      <rPr>
        <b/>
        <sz val="10"/>
        <rFont val="Arial"/>
        <family val="2"/>
      </rPr>
      <t>(a)</t>
    </r>
    <r>
      <rPr>
        <b/>
        <sz val="10"/>
        <color indexed="10"/>
        <rFont val="Arial"/>
        <family val="2"/>
      </rPr>
      <t xml:space="preserve">  </t>
    </r>
    <r>
      <rPr>
        <sz val="10"/>
        <rFont val="Arial"/>
        <family val="2"/>
      </rPr>
      <t>excludes Peno Creek and Audrain long term capital lease obligations of $42 million and $240 million, respectively, and current portion on the Peno Creek lease of $6 million.</t>
    </r>
  </si>
  <si>
    <t xml:space="preserve">Staff determined that Ameren Missouri’s pro-forma FFO/Debt ratio of 27.65% times is within the FRP range </t>
  </si>
  <si>
    <t xml:space="preserve">Ameren's current credit rating is ‘BBB+’ and S&amp;P assigns Ameren a Business Risk </t>
  </si>
  <si>
    <t xml:space="preserve">Staff determined that Ameren's pro-forma FFO/Debt ratio of 26.01% times is within the FRP range </t>
  </si>
  <si>
    <t xml:space="preserve">for an ‘A+/A’ credit rating under S&amp;P’s rating scale.  The pro-forma Debt/EBITDA of 3.60 times is within the </t>
  </si>
  <si>
    <t xml:space="preserve">FRP range of ‘Significant’ and because Ameren has a business risk profile of ‘Excellent,’ this is </t>
  </si>
  <si>
    <t xml:space="preserve">consistent with the benchmark for an ‘A-’ credit rating under S&amp;P’s rating scale.  S&amp;P expects Ameren's   </t>
  </si>
  <si>
    <t xml:space="preserve">financial ratios to be consistent with the FRP range associated with a 'Significant' risk profile.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</si>
</sst>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&quot;$&quot;* #,##0.0000_);_(&quot;$&quot;* \(#,##0.0000\);_(&quot;$&quot;* &quot;-&quot;??_);_(@_)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20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sz val="10"/>
      <name val="Times New Roman"/>
      <family val="1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164" fontId="0" fillId="0" borderId="0" xfId="0" applyNumberFormat="1"/>
    <xf numFmtId="10" fontId="0" fillId="0" borderId="0" xfId="1" applyNumberFormat="1" applyFont="1" applyFill="1"/>
    <xf numFmtId="0" fontId="1" fillId="0" borderId="0" xfId="0" applyFont="1"/>
    <xf numFmtId="164" fontId="1" fillId="0" borderId="0" xfId="0" applyNumberFormat="1" applyFont="1"/>
    <xf numFmtId="2" fontId="0" fillId="0" borderId="0" xfId="0" applyNumberFormat="1"/>
    <xf numFmtId="42" fontId="0" fillId="0" borderId="0" xfId="0" applyNumberFormat="1"/>
    <xf numFmtId="165" fontId="0" fillId="0" borderId="0" xfId="0" applyNumberFormat="1"/>
    <xf numFmtId="164" fontId="0" fillId="0" borderId="0" xfId="0" applyNumberFormat="1" applyAlignment="1">
      <alignment wrapText="1"/>
    </xf>
    <xf numFmtId="0" fontId="0" fillId="0" borderId="2" xfId="0" applyBorder="1"/>
    <xf numFmtId="0" fontId="0" fillId="0" borderId="0" xfId="0" applyFill="1"/>
    <xf numFmtId="0" fontId="0" fillId="0" borderId="0" xfId="0" applyAlignment="1">
      <alignment vertical="top"/>
    </xf>
    <xf numFmtId="0" fontId="0" fillId="0" borderId="0" xfId="0" applyAlignment="1">
      <alignment horizontal="centerContinuous" vertical="top" wrapText="1"/>
    </xf>
    <xf numFmtId="0" fontId="0" fillId="0" borderId="0" xfId="0" applyAlignment="1">
      <alignment horizontal="centerContinuous"/>
    </xf>
    <xf numFmtId="0" fontId="0" fillId="0" borderId="0" xfId="0" quotePrefix="1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Continuous" vertical="top" wrapText="1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Continuous"/>
    </xf>
    <xf numFmtId="0" fontId="3" fillId="0" borderId="0" xfId="0" applyFont="1" applyAlignment="1">
      <alignment horizontal="right"/>
    </xf>
    <xf numFmtId="0" fontId="8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Continuous"/>
    </xf>
    <xf numFmtId="0" fontId="1" fillId="0" borderId="0" xfId="0" quotePrefix="1" applyFont="1"/>
    <xf numFmtId="0" fontId="0" fillId="0" borderId="0" xfId="0" applyFont="1"/>
    <xf numFmtId="10" fontId="0" fillId="0" borderId="0" xfId="1" applyNumberFormat="1" applyFont="1"/>
    <xf numFmtId="2" fontId="0" fillId="0" borderId="0" xfId="0" applyNumberFormat="1" applyFont="1"/>
    <xf numFmtId="0" fontId="0" fillId="0" borderId="2" xfId="0" applyFont="1" applyBorder="1"/>
    <xf numFmtId="0" fontId="0" fillId="0" borderId="0" xfId="0" applyFont="1" applyFill="1"/>
    <xf numFmtId="0" fontId="0" fillId="0" borderId="0" xfId="0" applyFont="1" applyAlignment="1">
      <alignment vertical="top"/>
    </xf>
    <xf numFmtId="0" fontId="0" fillId="0" borderId="0" xfId="0" applyFont="1" applyAlignment="1">
      <alignment horizontal="centerContinuous" vertical="top" wrapText="1"/>
    </xf>
    <xf numFmtId="0" fontId="0" fillId="0" borderId="0" xfId="0" applyFont="1" applyAlignment="1">
      <alignment horizontal="centerContinuous"/>
    </xf>
    <xf numFmtId="0" fontId="0" fillId="0" borderId="0" xfId="0" quotePrefix="1" applyFont="1"/>
    <xf numFmtId="0" fontId="9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Font="1" applyAlignment="1">
      <alignment wrapText="1"/>
    </xf>
  </cellXfs>
  <cellStyles count="6">
    <cellStyle name="Comma 2" xfId="2"/>
    <cellStyle name="Currency 2" xfId="3"/>
    <cellStyle name="Normal" xfId="0" builtinId="0"/>
    <cellStyle name="Normal 2" xfId="4"/>
    <cellStyle name="Percent" xfId="1" builtinId="5"/>
    <cellStyle name="Percent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lectric/AmerenUE/EF-2016-0300/DR%20Responses/UE%20Financial%20Rati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lectric/AmerenUE/EF-2016-0300/DR%20Responses/Ameren%20Financial%20Rat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IS"/>
      <sheetName val="CF"/>
      <sheetName val="Journal Entries"/>
      <sheetName val="Expense Calc"/>
      <sheetName val="cap ratios"/>
      <sheetName val="CF ratios"/>
      <sheetName val="Calc from Mike O."/>
      <sheetName val="Peno Creek Current Maturity"/>
      <sheetName val="A1-1 12-31-13"/>
      <sheetName val="A1-2 12-31-13"/>
      <sheetName val="B1-1 12-31-13"/>
      <sheetName val="B1-2 12 mos 12-31-13"/>
    </sheetNames>
    <sheetDataSet>
      <sheetData sheetId="0">
        <row r="55">
          <cell r="B55">
            <v>3845</v>
          </cell>
          <cell r="E55">
            <v>3993</v>
          </cell>
        </row>
        <row r="56">
          <cell r="B56">
            <v>7801</v>
          </cell>
          <cell r="E56">
            <v>7946.9333333333334</v>
          </cell>
        </row>
        <row r="59">
          <cell r="B59">
            <v>6</v>
          </cell>
          <cell r="E59">
            <v>6</v>
          </cell>
        </row>
        <row r="60">
          <cell r="B60">
            <v>165</v>
          </cell>
          <cell r="E60">
            <v>18</v>
          </cell>
        </row>
        <row r="61">
          <cell r="B61">
            <v>0</v>
          </cell>
          <cell r="E61">
            <v>0</v>
          </cell>
        </row>
      </sheetData>
      <sheetData sheetId="1">
        <row r="24">
          <cell r="B24">
            <v>501</v>
          </cell>
          <cell r="E24">
            <v>501</v>
          </cell>
        </row>
        <row r="25">
          <cell r="B25">
            <v>181</v>
          </cell>
          <cell r="E25">
            <v>179</v>
          </cell>
        </row>
        <row r="29">
          <cell r="B29">
            <v>509</v>
          </cell>
          <cell r="E29">
            <v>511</v>
          </cell>
        </row>
      </sheetData>
      <sheetData sheetId="2">
        <row r="14">
          <cell r="B14">
            <v>328</v>
          </cell>
          <cell r="D14">
            <v>325.93333333333334</v>
          </cell>
        </row>
        <row r="15">
          <cell r="B15"/>
          <cell r="D15"/>
        </row>
        <row r="16">
          <cell r="B16"/>
          <cell r="D16"/>
        </row>
        <row r="17">
          <cell r="B17">
            <v>0</v>
          </cell>
          <cell r="D17">
            <v>0</v>
          </cell>
        </row>
        <row r="18">
          <cell r="B18">
            <v>0</v>
          </cell>
          <cell r="D18">
            <v>0</v>
          </cell>
        </row>
        <row r="19">
          <cell r="B19">
            <v>69</v>
          </cell>
          <cell r="D19">
            <v>69</v>
          </cell>
        </row>
        <row r="20">
          <cell r="B20">
            <v>485</v>
          </cell>
          <cell r="D20">
            <v>485</v>
          </cell>
        </row>
        <row r="21">
          <cell r="B21">
            <v>98</v>
          </cell>
          <cell r="D21">
            <v>98</v>
          </cell>
        </row>
        <row r="22">
          <cell r="B22">
            <v>0</v>
          </cell>
          <cell r="D22">
            <v>0</v>
          </cell>
        </row>
        <row r="23">
          <cell r="B23">
            <v>6</v>
          </cell>
          <cell r="D23">
            <v>6</v>
          </cell>
        </row>
        <row r="24">
          <cell r="B24">
            <v>70</v>
          </cell>
          <cell r="D24">
            <v>70</v>
          </cell>
        </row>
        <row r="25">
          <cell r="B25">
            <v>-25</v>
          </cell>
          <cell r="D25">
            <v>-25</v>
          </cell>
        </row>
        <row r="26">
          <cell r="B26">
            <v>2</v>
          </cell>
          <cell r="D26">
            <v>2</v>
          </cell>
        </row>
      </sheetData>
      <sheetData sheetId="3"/>
      <sheetData sheetId="4"/>
      <sheetData sheetId="5"/>
      <sheetData sheetId="6"/>
      <sheetData sheetId="7"/>
      <sheetData sheetId="8">
        <row r="16">
          <cell r="B16">
            <v>288</v>
          </cell>
          <cell r="C16">
            <v>288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IS"/>
      <sheetName val="CF"/>
      <sheetName val="Journal Entries"/>
      <sheetName val="Expense Calc"/>
      <sheetName val="cap ratios"/>
      <sheetName val="CF ratios"/>
      <sheetName val="Calc from Mike O."/>
      <sheetName val="Peno Creek Current Matu - Query"/>
      <sheetName val="Peno Creek Current Mat - Report"/>
      <sheetName val="B1-1 1-31-13"/>
      <sheetName val="B1-1 12-31-13"/>
      <sheetName val="A1-1 1-31-14"/>
      <sheetName val="A1-2 1-31-14"/>
      <sheetName val="B1-1 1-31-14"/>
      <sheetName val="B1-2 12 mos 1-31-14"/>
    </sheetNames>
    <sheetDataSet>
      <sheetData sheetId="0">
        <row r="55">
          <cell r="B55">
            <v>6881</v>
          </cell>
          <cell r="E55">
            <v>7029</v>
          </cell>
        </row>
        <row r="56">
          <cell r="B56">
            <v>13892</v>
          </cell>
          <cell r="E56">
            <v>14038</v>
          </cell>
        </row>
        <row r="59">
          <cell r="B59">
            <v>135</v>
          </cell>
          <cell r="E59">
            <v>135</v>
          </cell>
        </row>
        <row r="60">
          <cell r="B60">
            <v>581</v>
          </cell>
          <cell r="E60">
            <v>434</v>
          </cell>
        </row>
      </sheetData>
      <sheetData sheetId="1">
        <row r="24">
          <cell r="B24">
            <v>810</v>
          </cell>
          <cell r="E24">
            <v>810</v>
          </cell>
        </row>
        <row r="25">
          <cell r="B25">
            <v>319</v>
          </cell>
          <cell r="E25">
            <v>317</v>
          </cell>
        </row>
        <row r="29">
          <cell r="B29">
            <v>904</v>
          </cell>
          <cell r="E29">
            <v>906</v>
          </cell>
        </row>
      </sheetData>
      <sheetData sheetId="2">
        <row r="14">
          <cell r="B14">
            <v>633</v>
          </cell>
          <cell r="D14">
            <v>631</v>
          </cell>
        </row>
        <row r="15">
          <cell r="B15">
            <v>-51</v>
          </cell>
          <cell r="D15">
            <v>-51</v>
          </cell>
        </row>
        <row r="16">
          <cell r="B16"/>
          <cell r="D16"/>
        </row>
        <row r="17">
          <cell r="B17"/>
          <cell r="D17"/>
        </row>
        <row r="18">
          <cell r="B18">
            <v>0</v>
          </cell>
          <cell r="D18">
            <v>0</v>
          </cell>
        </row>
        <row r="19">
          <cell r="B19"/>
          <cell r="D19">
            <v>0</v>
          </cell>
        </row>
        <row r="20">
          <cell r="B20">
            <v>69</v>
          </cell>
          <cell r="D20">
            <v>69</v>
          </cell>
        </row>
        <row r="21">
          <cell r="B21">
            <v>792</v>
          </cell>
          <cell r="D21">
            <v>792</v>
          </cell>
        </row>
        <row r="22">
          <cell r="B22">
            <v>98</v>
          </cell>
          <cell r="D22">
            <v>98</v>
          </cell>
        </row>
        <row r="23">
          <cell r="B23">
            <v>23</v>
          </cell>
          <cell r="D23">
            <v>23</v>
          </cell>
        </row>
        <row r="24">
          <cell r="B24">
            <v>352</v>
          </cell>
          <cell r="D24">
            <v>352</v>
          </cell>
        </row>
        <row r="25">
          <cell r="B25">
            <v>-33</v>
          </cell>
          <cell r="D25">
            <v>-33</v>
          </cell>
        </row>
        <row r="26">
          <cell r="B26">
            <v>22</v>
          </cell>
          <cell r="D26">
            <v>22</v>
          </cell>
        </row>
        <row r="27">
          <cell r="B27">
            <v>-2</v>
          </cell>
          <cell r="D27">
            <v>-2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zoomScaleNormal="100" workbookViewId="0">
      <selection activeCell="D21" sqref="D21"/>
    </sheetView>
  </sheetViews>
  <sheetFormatPr defaultRowHeight="12.75" x14ac:dyDescent="0.2"/>
  <cols>
    <col min="1" max="1" width="32.7109375" customWidth="1"/>
    <col min="2" max="2" width="19.85546875" customWidth="1"/>
    <col min="3" max="3" width="7.42578125" customWidth="1"/>
    <col min="4" max="4" width="20.28515625" customWidth="1"/>
  </cols>
  <sheetData>
    <row r="1" spans="1:8" s="3" customFormat="1" x14ac:dyDescent="0.2">
      <c r="A1" s="1"/>
      <c r="B1" s="1"/>
      <c r="C1" s="1"/>
      <c r="D1" s="1"/>
      <c r="E1" s="2"/>
    </row>
    <row r="2" spans="1:8" s="3" customFormat="1" x14ac:dyDescent="0.2">
      <c r="A2" s="1"/>
      <c r="B2" s="1"/>
      <c r="C2" s="1"/>
      <c r="D2" s="1"/>
      <c r="E2" s="2"/>
    </row>
    <row r="3" spans="1:8" s="3" customFormat="1" x14ac:dyDescent="0.2">
      <c r="A3" s="1"/>
      <c r="B3" s="1"/>
      <c r="C3" s="1"/>
      <c r="D3" s="1"/>
    </row>
    <row r="4" spans="1:8" s="3" customFormat="1" x14ac:dyDescent="0.2">
      <c r="A4" s="1"/>
      <c r="B4" s="1"/>
      <c r="C4" s="1"/>
      <c r="D4" s="1"/>
    </row>
    <row r="5" spans="1:8" s="3" customFormat="1" x14ac:dyDescent="0.2">
      <c r="A5" s="1" t="s">
        <v>0</v>
      </c>
      <c r="B5" s="1"/>
      <c r="C5" s="1"/>
      <c r="D5" s="1"/>
    </row>
    <row r="6" spans="1:8" s="3" customFormat="1" x14ac:dyDescent="0.2">
      <c r="A6" s="1" t="s">
        <v>1</v>
      </c>
      <c r="B6" s="1"/>
      <c r="C6" s="1"/>
      <c r="D6" s="1"/>
    </row>
    <row r="7" spans="1:8" s="3" customFormat="1" x14ac:dyDescent="0.2">
      <c r="A7" s="1"/>
      <c r="B7" s="1"/>
      <c r="C7" s="1"/>
      <c r="D7" s="1"/>
    </row>
    <row r="8" spans="1:8" ht="12.75" customHeight="1" x14ac:dyDescent="0.4">
      <c r="A8" s="4"/>
    </row>
    <row r="9" spans="1:8" x14ac:dyDescent="0.2">
      <c r="B9" s="5"/>
    </row>
    <row r="10" spans="1:8" x14ac:dyDescent="0.2">
      <c r="B10" s="6" t="s">
        <v>2</v>
      </c>
      <c r="C10" s="3"/>
      <c r="D10" s="5" t="s">
        <v>3</v>
      </c>
    </row>
    <row r="11" spans="1:8" x14ac:dyDescent="0.2">
      <c r="A11" s="3"/>
      <c r="B11" s="7" t="s">
        <v>4</v>
      </c>
      <c r="C11" s="3"/>
      <c r="D11" s="7" t="s">
        <v>5</v>
      </c>
    </row>
    <row r="12" spans="1:8" ht="6.75" customHeight="1" x14ac:dyDescent="0.2">
      <c r="E12" s="8"/>
    </row>
    <row r="13" spans="1:8" x14ac:dyDescent="0.2">
      <c r="A13" t="s">
        <v>6</v>
      </c>
      <c r="B13" s="9">
        <f>SUM([1]CF!B14:B26)/([1]BS!B55+[1]BS!B59+[1]BS!B60+[1]BS!B61-'[1]Peno Creek Current Maturity'!B16)</f>
        <v>0.27709227467811159</v>
      </c>
      <c r="C13" s="10" t="s">
        <v>7</v>
      </c>
      <c r="D13" s="9">
        <f>SUM([1]CF!D14:D26)/([1]BS!E55+[1]BS!E59+[1]BS!E60+[1]BS!E61-'[1]Peno Creek Current Maturity'!B16)</f>
        <v>0.27646375256994726</v>
      </c>
      <c r="E13" s="11" t="s">
        <v>7</v>
      </c>
    </row>
    <row r="14" spans="1:8" x14ac:dyDescent="0.2">
      <c r="E14" s="8"/>
    </row>
    <row r="15" spans="1:8" x14ac:dyDescent="0.2">
      <c r="A15" s="10" t="s">
        <v>8</v>
      </c>
      <c r="B15" s="12">
        <f>([1]BS!B55+[1]BS!B59+[1]BS!B60-'[1]Peno Creek Current Maturity'!B16)/([1]IS!B29+[1]IS!B25+[1]IS!B24)</f>
        <v>3.1301427371956341</v>
      </c>
      <c r="C15" s="10" t="s">
        <v>9</v>
      </c>
      <c r="D15" s="12">
        <f>([1]BS!E55+[1]BS!E59+[1]BS!E60-'[1]Peno Creek Current Maturity'!C16)/([1]IS!E29+[1]IS!E25+[1]IS!E24)</f>
        <v>3.1309823677581865</v>
      </c>
      <c r="E15" s="10" t="s">
        <v>9</v>
      </c>
    </row>
    <row r="16" spans="1:8" x14ac:dyDescent="0.2">
      <c r="E16" s="8"/>
      <c r="G16" s="13"/>
      <c r="H16" s="14"/>
    </row>
    <row r="17" spans="1:8" x14ac:dyDescent="0.2">
      <c r="A17" t="s">
        <v>10</v>
      </c>
      <c r="B17" s="9">
        <f>([1]BS!B55+[1]BS!B59+[1]BS!B60+[1]BS!B61-'[1]Peno Creek Current Maturity'!B16)/([1]BS!B56+[1]BS!B59+[1]BS!B60+[1]BS!B61-'[1]Peno Creek Current Maturity'!B16)</f>
        <v>0.48516397709526288</v>
      </c>
      <c r="C17" s="10" t="s">
        <v>7</v>
      </c>
      <c r="D17" s="9">
        <f>([1]BS!E55+[1]BS!E59+[1]BS!E60+[1]BS!E61-'[1]Peno Creek Current Maturity'!B16)/([1]BS!E56+[1]BS!E59+[1]BS!E60+[1]BS!E61-'[1]Peno Creek Current Maturity'!B16)</f>
        <v>0.48536149387386762</v>
      </c>
      <c r="E17" s="11" t="s">
        <v>7</v>
      </c>
      <c r="G17" s="13"/>
      <c r="H17" s="14"/>
    </row>
    <row r="18" spans="1:8" x14ac:dyDescent="0.2">
      <c r="E18" s="8"/>
    </row>
    <row r="19" spans="1:8" ht="33" customHeight="1" x14ac:dyDescent="0.2">
      <c r="A19" s="42" t="s">
        <v>11</v>
      </c>
      <c r="B19" s="43"/>
      <c r="C19" s="43"/>
      <c r="D19" s="43"/>
      <c r="E19" s="15"/>
    </row>
    <row r="20" spans="1:8" ht="13.5" thickBot="1" x14ac:dyDescent="0.25">
      <c r="A20" s="16"/>
      <c r="B20" s="16"/>
      <c r="C20" s="16"/>
      <c r="D20" s="16"/>
      <c r="E20" s="8"/>
    </row>
    <row r="21" spans="1:8" x14ac:dyDescent="0.2">
      <c r="E21" s="8"/>
    </row>
    <row r="22" spans="1:8" x14ac:dyDescent="0.2">
      <c r="E22" s="8"/>
    </row>
    <row r="23" spans="1:8" x14ac:dyDescent="0.2">
      <c r="A23" s="3" t="s">
        <v>12</v>
      </c>
      <c r="E23" s="8"/>
    </row>
    <row r="24" spans="1:8" ht="6.75" customHeight="1" x14ac:dyDescent="0.2">
      <c r="B24" s="17"/>
      <c r="C24" s="17"/>
      <c r="D24" s="17"/>
      <c r="E24" s="8"/>
    </row>
    <row r="25" spans="1:8" ht="51" x14ac:dyDescent="0.2">
      <c r="A25" s="18" t="s">
        <v>13</v>
      </c>
      <c r="B25" s="19" t="s">
        <v>14</v>
      </c>
      <c r="C25" s="20"/>
      <c r="D25" s="20"/>
      <c r="E25" s="8"/>
    </row>
    <row r="26" spans="1:8" x14ac:dyDescent="0.2">
      <c r="B26" s="21"/>
      <c r="E26" s="8"/>
    </row>
    <row r="27" spans="1:8" ht="38.25" x14ac:dyDescent="0.2">
      <c r="A27" s="22" t="s">
        <v>15</v>
      </c>
      <c r="B27" s="23" t="s">
        <v>16</v>
      </c>
      <c r="C27" s="20"/>
      <c r="D27" s="20"/>
      <c r="E27" s="8"/>
    </row>
    <row r="28" spans="1:8" x14ac:dyDescent="0.2">
      <c r="B28" s="21"/>
      <c r="E28" s="8"/>
    </row>
    <row r="29" spans="1:8" ht="63.75" x14ac:dyDescent="0.2">
      <c r="A29" s="22" t="s">
        <v>10</v>
      </c>
      <c r="B29" s="19" t="s">
        <v>17</v>
      </c>
      <c r="C29" s="20"/>
      <c r="D29" s="20"/>
      <c r="E29" s="8"/>
    </row>
    <row r="30" spans="1:8" x14ac:dyDescent="0.2">
      <c r="E30" s="8"/>
    </row>
    <row r="31" spans="1:8" x14ac:dyDescent="0.2">
      <c r="A31" s="24" t="s">
        <v>18</v>
      </c>
    </row>
    <row r="32" spans="1:8" ht="14.25" x14ac:dyDescent="0.2">
      <c r="A32" s="25"/>
    </row>
    <row r="33" spans="1:2" x14ac:dyDescent="0.2">
      <c r="A33" s="41" t="s">
        <v>19</v>
      </c>
      <c r="B33" s="32"/>
    </row>
    <row r="34" spans="1:2" x14ac:dyDescent="0.2">
      <c r="A34" s="32" t="s">
        <v>20</v>
      </c>
      <c r="B34" s="32"/>
    </row>
    <row r="35" spans="1:2" x14ac:dyDescent="0.2">
      <c r="A35" s="32" t="s">
        <v>21</v>
      </c>
      <c r="B35" s="32"/>
    </row>
    <row r="36" spans="1:2" x14ac:dyDescent="0.2">
      <c r="A36" s="32" t="s">
        <v>33</v>
      </c>
      <c r="B36" s="32"/>
    </row>
    <row r="37" spans="1:2" x14ac:dyDescent="0.2">
      <c r="A37" s="32" t="s">
        <v>22</v>
      </c>
      <c r="B37" s="32"/>
    </row>
    <row r="38" spans="1:2" x14ac:dyDescent="0.2">
      <c r="A38" s="32" t="s">
        <v>23</v>
      </c>
      <c r="B38" s="32"/>
    </row>
    <row r="39" spans="1:2" x14ac:dyDescent="0.2">
      <c r="A39" s="32" t="s">
        <v>24</v>
      </c>
      <c r="B39" s="32"/>
    </row>
    <row r="40" spans="1:2" x14ac:dyDescent="0.2">
      <c r="A40" s="32" t="s">
        <v>25</v>
      </c>
      <c r="B40" s="32"/>
    </row>
    <row r="41" spans="1:2" x14ac:dyDescent="0.2">
      <c r="A41" s="32" t="s">
        <v>26</v>
      </c>
      <c r="B41" s="32"/>
    </row>
    <row r="42" spans="1:2" x14ac:dyDescent="0.2">
      <c r="A42" s="32" t="s">
        <v>27</v>
      </c>
      <c r="B42" s="32"/>
    </row>
  </sheetData>
  <mergeCells count="1">
    <mergeCell ref="A19:D19"/>
  </mergeCells>
  <printOptions horizontalCentered="1"/>
  <pageMargins left="0.75" right="0.75" top="1" bottom="1" header="0.5" footer="0.5"/>
  <pageSetup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zoomScaleNormal="100" workbookViewId="0">
      <selection activeCell="D20" sqref="D20"/>
    </sheetView>
  </sheetViews>
  <sheetFormatPr defaultRowHeight="12.75" x14ac:dyDescent="0.2"/>
  <cols>
    <col min="1" max="1" width="32.7109375" customWidth="1"/>
    <col min="2" max="2" width="19.85546875" customWidth="1"/>
    <col min="3" max="3" width="7.42578125" customWidth="1"/>
    <col min="4" max="4" width="20.28515625" customWidth="1"/>
  </cols>
  <sheetData>
    <row r="1" spans="1:5" s="3" customFormat="1" x14ac:dyDescent="0.2">
      <c r="A1" s="26"/>
      <c r="B1" s="26"/>
      <c r="C1" s="26"/>
      <c r="D1" s="26"/>
      <c r="E1" s="2"/>
    </row>
    <row r="2" spans="1:5" s="3" customFormat="1" x14ac:dyDescent="0.2">
      <c r="A2" s="26"/>
      <c r="B2" s="26"/>
      <c r="C2" s="26"/>
      <c r="D2" s="26"/>
      <c r="E2" s="27"/>
    </row>
    <row r="3" spans="1:5" s="3" customFormat="1" x14ac:dyDescent="0.2">
      <c r="A3" s="26"/>
      <c r="B3" s="26"/>
      <c r="C3" s="26"/>
      <c r="D3" s="26"/>
      <c r="E3" s="28"/>
    </row>
    <row r="4" spans="1:5" s="3" customFormat="1" x14ac:dyDescent="0.2">
      <c r="A4" s="26"/>
      <c r="B4" s="26"/>
      <c r="C4" s="26"/>
      <c r="D4" s="26"/>
      <c r="E4" s="28"/>
    </row>
    <row r="5" spans="1:5" s="3" customFormat="1" x14ac:dyDescent="0.2">
      <c r="A5" s="1" t="s">
        <v>28</v>
      </c>
      <c r="B5" s="26"/>
      <c r="C5" s="26"/>
      <c r="D5" s="26"/>
      <c r="E5" s="28"/>
    </row>
    <row r="6" spans="1:5" s="3" customFormat="1" x14ac:dyDescent="0.2">
      <c r="A6" s="1" t="s">
        <v>1</v>
      </c>
      <c r="B6" s="1"/>
      <c r="C6" s="1"/>
      <c r="D6" s="1"/>
      <c r="E6" s="28"/>
    </row>
    <row r="7" spans="1:5" s="3" customFormat="1" x14ac:dyDescent="0.2">
      <c r="A7" s="1"/>
      <c r="B7" s="1"/>
      <c r="C7" s="1"/>
      <c r="D7" s="1"/>
      <c r="E7" s="28"/>
    </row>
    <row r="8" spans="1:5" ht="12.75" customHeight="1" x14ac:dyDescent="0.4">
      <c r="A8" s="4"/>
      <c r="B8" s="32"/>
      <c r="C8" s="32"/>
      <c r="D8" s="32"/>
      <c r="E8" s="2"/>
    </row>
    <row r="9" spans="1:5" x14ac:dyDescent="0.2">
      <c r="A9" s="32"/>
      <c r="B9" s="5"/>
      <c r="C9" s="32"/>
      <c r="D9" s="32"/>
      <c r="E9" s="2"/>
    </row>
    <row r="10" spans="1:5" x14ac:dyDescent="0.2">
      <c r="A10" s="32"/>
      <c r="B10" s="6" t="s">
        <v>2</v>
      </c>
      <c r="C10" s="3"/>
      <c r="D10" s="5" t="s">
        <v>3</v>
      </c>
      <c r="E10" s="10"/>
    </row>
    <row r="11" spans="1:5" x14ac:dyDescent="0.2">
      <c r="A11" s="3"/>
      <c r="B11" s="7" t="s">
        <v>4</v>
      </c>
      <c r="C11" s="3"/>
      <c r="D11" s="7" t="s">
        <v>5</v>
      </c>
      <c r="E11" s="10"/>
    </row>
    <row r="12" spans="1:5" ht="6.75" customHeight="1" x14ac:dyDescent="0.2">
      <c r="A12" s="32"/>
      <c r="B12" s="32"/>
      <c r="C12" s="32"/>
      <c r="D12" s="32"/>
      <c r="E12" s="10"/>
    </row>
    <row r="13" spans="1:5" x14ac:dyDescent="0.2">
      <c r="A13" s="32" t="s">
        <v>6</v>
      </c>
      <c r="B13" s="33">
        <f>SUM([2]CF!B14:B27)/([2]BS!B55+[2]BS!B59+[2]BS!B60-288)</f>
        <v>0.26036393487481185</v>
      </c>
      <c r="C13" s="32" t="s">
        <v>7</v>
      </c>
      <c r="D13" s="33">
        <f>SUM([2]CF!D14:D27)/([2]BS!E55+[2]BS!E59+[2]BS!E60-288)</f>
        <v>0.26005471956224352</v>
      </c>
      <c r="E13" s="10" t="s">
        <v>7</v>
      </c>
    </row>
    <row r="14" spans="1:5" x14ac:dyDescent="0.2">
      <c r="A14" s="32"/>
      <c r="B14" s="32"/>
      <c r="C14" s="32"/>
      <c r="D14" s="32"/>
      <c r="E14" s="10"/>
    </row>
    <row r="15" spans="1:5" x14ac:dyDescent="0.2">
      <c r="A15" s="32" t="s">
        <v>8</v>
      </c>
      <c r="B15" s="34">
        <f>([2]BS!B55+[2]BS!B59+[2]BS!B60-288)/([2]IS!B29+[2]IS!B25+[2]IS!B24)</f>
        <v>3.5951795376291193</v>
      </c>
      <c r="C15" s="32" t="s">
        <v>9</v>
      </c>
      <c r="D15" s="34">
        <f>([2]BS!E55+[2]BS!E59+[2]BS!E60-288)/([2]IS!E29+[2]IS!E25+[2]IS!E24)</f>
        <v>3.5956714215445156</v>
      </c>
      <c r="E15" s="10" t="s">
        <v>9</v>
      </c>
    </row>
    <row r="16" spans="1:5" x14ac:dyDescent="0.2">
      <c r="A16" s="32"/>
      <c r="B16" s="32"/>
      <c r="C16" s="32"/>
      <c r="D16" s="32"/>
      <c r="E16" s="10"/>
    </row>
    <row r="17" spans="1:5" x14ac:dyDescent="0.2">
      <c r="A17" s="32" t="s">
        <v>10</v>
      </c>
      <c r="B17" s="33">
        <f>([2]BS!B55+[2]BS!B59+[2]BS!B60-288)/([2]BS!B56+[2]BS!B59+[2]BS!B60-288)</f>
        <v>0.51040502793296094</v>
      </c>
      <c r="C17" s="32" t="s">
        <v>7</v>
      </c>
      <c r="D17" s="33">
        <f>([2]BS!E55+[2]BS!E59+[2]BS!E60-288)/([2]BS!E56+[2]BS!E59+[2]BS!E60-288)</f>
        <v>0.51051051051051055</v>
      </c>
      <c r="E17" s="10" t="s">
        <v>7</v>
      </c>
    </row>
    <row r="18" spans="1:5" x14ac:dyDescent="0.2">
      <c r="A18" s="32"/>
      <c r="B18" s="32"/>
      <c r="C18" s="32"/>
      <c r="D18" s="32"/>
      <c r="E18" s="10"/>
    </row>
    <row r="19" spans="1:5" ht="33" customHeight="1" x14ac:dyDescent="0.2">
      <c r="A19" s="42" t="s">
        <v>32</v>
      </c>
      <c r="B19" s="44"/>
      <c r="C19" s="44"/>
      <c r="D19" s="44"/>
      <c r="E19" s="29"/>
    </row>
    <row r="20" spans="1:5" ht="13.5" thickBot="1" x14ac:dyDescent="0.25">
      <c r="A20" s="35"/>
      <c r="B20" s="35"/>
      <c r="C20" s="35"/>
      <c r="D20" s="35"/>
      <c r="E20" s="10"/>
    </row>
    <row r="21" spans="1:5" x14ac:dyDescent="0.2">
      <c r="A21" s="32"/>
      <c r="B21" s="32"/>
      <c r="C21" s="32"/>
      <c r="D21" s="32"/>
      <c r="E21" s="10"/>
    </row>
    <row r="22" spans="1:5" x14ac:dyDescent="0.2">
      <c r="A22" s="32"/>
      <c r="B22" s="32"/>
      <c r="C22" s="32"/>
      <c r="D22" s="32"/>
      <c r="E22" s="10"/>
    </row>
    <row r="23" spans="1:5" x14ac:dyDescent="0.2">
      <c r="A23" s="3" t="s">
        <v>12</v>
      </c>
      <c r="B23" s="32"/>
      <c r="C23" s="32"/>
      <c r="D23" s="32"/>
      <c r="E23" s="10"/>
    </row>
    <row r="24" spans="1:5" ht="6.75" customHeight="1" x14ac:dyDescent="0.2">
      <c r="A24" s="32"/>
      <c r="B24" s="36"/>
      <c r="C24" s="36"/>
      <c r="D24" s="36"/>
      <c r="E24" s="10"/>
    </row>
    <row r="25" spans="1:5" ht="51" x14ac:dyDescent="0.2">
      <c r="A25" s="37" t="s">
        <v>29</v>
      </c>
      <c r="B25" s="38" t="s">
        <v>14</v>
      </c>
      <c r="C25" s="39"/>
      <c r="D25" s="39"/>
      <c r="E25" s="10"/>
    </row>
    <row r="26" spans="1:5" x14ac:dyDescent="0.2">
      <c r="A26" s="32"/>
      <c r="B26" s="40"/>
      <c r="C26" s="32"/>
      <c r="D26" s="32"/>
      <c r="E26" s="10"/>
    </row>
    <row r="27" spans="1:5" ht="38.25" x14ac:dyDescent="0.2">
      <c r="A27" s="37" t="s">
        <v>15</v>
      </c>
      <c r="B27" s="38" t="s">
        <v>16</v>
      </c>
      <c r="C27" s="39"/>
      <c r="D27" s="39"/>
      <c r="E27" s="10"/>
    </row>
    <row r="28" spans="1:5" x14ac:dyDescent="0.2">
      <c r="A28" s="10"/>
      <c r="B28" s="31"/>
      <c r="C28" s="10"/>
      <c r="D28" s="10"/>
      <c r="E28" s="10"/>
    </row>
    <row r="29" spans="1:5" ht="63.75" x14ac:dyDescent="0.2">
      <c r="A29" s="22" t="s">
        <v>10</v>
      </c>
      <c r="B29" s="23" t="s">
        <v>17</v>
      </c>
      <c r="C29" s="30"/>
      <c r="D29" s="30"/>
      <c r="E29" s="10"/>
    </row>
    <row r="30" spans="1:5" x14ac:dyDescent="0.2">
      <c r="A30" s="10"/>
      <c r="B30" s="10"/>
      <c r="C30" s="10"/>
      <c r="D30" s="10"/>
      <c r="E30" s="10"/>
    </row>
    <row r="31" spans="1:5" x14ac:dyDescent="0.2">
      <c r="A31" s="24" t="s">
        <v>18</v>
      </c>
      <c r="B31" s="10"/>
      <c r="C31" s="10"/>
      <c r="D31" s="10"/>
      <c r="E31" s="10"/>
    </row>
    <row r="32" spans="1:5" x14ac:dyDescent="0.2">
      <c r="A32" s="10"/>
      <c r="B32" s="10"/>
      <c r="C32" s="10"/>
      <c r="D32" s="10"/>
      <c r="E32" s="10"/>
    </row>
    <row r="33" spans="1:5" x14ac:dyDescent="0.2">
      <c r="A33" s="41" t="s">
        <v>34</v>
      </c>
      <c r="B33" s="32"/>
      <c r="C33" s="32"/>
      <c r="D33" s="10"/>
      <c r="E33" s="10"/>
    </row>
    <row r="34" spans="1:5" x14ac:dyDescent="0.2">
      <c r="A34" s="32" t="s">
        <v>30</v>
      </c>
      <c r="B34" s="32"/>
      <c r="C34" s="32"/>
      <c r="D34" s="10"/>
      <c r="E34" s="10"/>
    </row>
    <row r="35" spans="1:5" x14ac:dyDescent="0.2">
      <c r="A35" s="32" t="s">
        <v>21</v>
      </c>
      <c r="B35" s="32"/>
      <c r="C35" s="32"/>
      <c r="D35" s="10"/>
      <c r="E35" s="10"/>
    </row>
    <row r="36" spans="1:5" x14ac:dyDescent="0.2">
      <c r="A36" s="32" t="s">
        <v>35</v>
      </c>
      <c r="B36" s="32"/>
      <c r="C36" s="32"/>
      <c r="D36" s="10"/>
      <c r="E36" s="10"/>
    </row>
    <row r="37" spans="1:5" x14ac:dyDescent="0.2">
      <c r="A37" s="32" t="s">
        <v>31</v>
      </c>
      <c r="B37" s="32"/>
      <c r="C37" s="32"/>
      <c r="D37" s="10"/>
      <c r="E37" s="10"/>
    </row>
    <row r="38" spans="1:5" x14ac:dyDescent="0.2">
      <c r="A38" s="32" t="s">
        <v>36</v>
      </c>
      <c r="B38" s="32"/>
      <c r="C38" s="32"/>
      <c r="D38" s="10"/>
      <c r="E38" s="10"/>
    </row>
    <row r="39" spans="1:5" x14ac:dyDescent="0.2">
      <c r="A39" s="32" t="s">
        <v>37</v>
      </c>
      <c r="B39" s="32"/>
      <c r="C39" s="32"/>
      <c r="D39" s="10"/>
      <c r="E39" s="10"/>
    </row>
    <row r="40" spans="1:5" x14ac:dyDescent="0.2">
      <c r="A40" s="32" t="s">
        <v>38</v>
      </c>
      <c r="B40" s="32"/>
      <c r="C40" s="32"/>
      <c r="D40" s="10"/>
      <c r="E40" s="10"/>
    </row>
    <row r="41" spans="1:5" x14ac:dyDescent="0.2">
      <c r="A41" s="32" t="s">
        <v>39</v>
      </c>
      <c r="B41" s="32"/>
      <c r="C41" s="32"/>
      <c r="D41" s="10"/>
      <c r="E41" s="10"/>
    </row>
    <row r="42" spans="1:5" x14ac:dyDescent="0.2">
      <c r="A42" s="32"/>
      <c r="B42" s="32"/>
      <c r="C42" s="32"/>
      <c r="D42" s="10"/>
      <c r="E42" s="10"/>
    </row>
    <row r="43" spans="1:5" x14ac:dyDescent="0.2">
      <c r="A43" s="32"/>
      <c r="B43" s="32"/>
      <c r="C43" s="32"/>
      <c r="D43" s="10"/>
      <c r="E43" s="10"/>
    </row>
  </sheetData>
  <mergeCells count="1">
    <mergeCell ref="A19:D19"/>
  </mergeCells>
  <printOptions horizontalCentered="1"/>
  <pageMargins left="0.75" right="0.75" top="1" bottom="1" header="0.5" footer="0.5"/>
  <pageSetup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UE Financial ratios</vt:lpstr>
      <vt:lpstr>Ameren Financial ratios</vt:lpstr>
    </vt:vector>
  </TitlesOfParts>
  <Company>MOPSC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Murray, David</dc:creator>
  <cp:lastModifiedBy>Murray, David</cp:lastModifiedBy>
  <dcterms:created xsi:type="dcterms:W3CDTF">2016-05-23T20:02:00Z</dcterms:created>
  <dcterms:modified xsi:type="dcterms:W3CDTF">2016-05-24T13:50:34Z</dcterms:modified>
</cp:coreProperties>
</file>