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10"/>
  </bookViews>
  <sheets>
    <sheet name="1" sheetId="1" r:id="rId1"/>
    <sheet name="2" sheetId="7" r:id="rId2"/>
    <sheet name="3" sheetId="10" r:id="rId3"/>
    <sheet name="4" sheetId="11" r:id="rId4"/>
    <sheet name="5" sheetId="12" r:id="rId5"/>
    <sheet name="Measures (Table)" sheetId="17" r:id="rId6"/>
    <sheet name="End Use Categories" sheetId="2" r:id="rId7"/>
    <sheet name="Vintage" sheetId="4" r:id="rId8"/>
  </sheets>
  <definedNames>
    <definedName name="BaseWatts" localSheetId="1">'2'!$D$40</definedName>
    <definedName name="BaseWatts" localSheetId="2">'3'!$D$40</definedName>
    <definedName name="BaseWatts" localSheetId="3">'4'!$D$40</definedName>
    <definedName name="BaseWatts" localSheetId="4">'5'!$D$40</definedName>
    <definedName name="BaseWatts">'1'!$D$40</definedName>
    <definedName name="Eff.Watts" localSheetId="1">'2'!$I$40</definedName>
    <definedName name="Eff.Watts" localSheetId="2">'3'!$I$40</definedName>
    <definedName name="Eff.Watts" localSheetId="3">'4'!$I$40</definedName>
    <definedName name="Eff.Watts" localSheetId="4">'5'!$I$40</definedName>
    <definedName name="Eff.Watts">'1'!$I$40</definedName>
    <definedName name="EU" localSheetId="7">Vintage!$A$2:$A$14</definedName>
    <definedName name="EU">'End Use Categories'!$A$2:$A$14</definedName>
    <definedName name="HCIF" localSheetId="1">'2'!$G$17</definedName>
    <definedName name="HCIF" localSheetId="2">'3'!$G$17</definedName>
    <definedName name="HCIF" localSheetId="3">'4'!$G$17</definedName>
    <definedName name="HCIF" localSheetId="4">'5'!$G$17</definedName>
    <definedName name="HCIF">'1'!$G$17</definedName>
    <definedName name="OperatingHours" localSheetId="1">'2'!$D$42</definedName>
    <definedName name="OperatingHours" localSheetId="2">'3'!$D$42</definedName>
    <definedName name="OperatingHours" localSheetId="3">'4'!$D$42</definedName>
    <definedName name="OperatingHours" localSheetId="4">'5'!$D$42</definedName>
    <definedName name="OperatingHours">'1'!$D$42</definedName>
    <definedName name="Vintage">Vintage!$A$2:$A$7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1" l="1"/>
  <c r="AE5" i="17" s="1"/>
  <c r="G9" i="17"/>
  <c r="G8" i="17"/>
  <c r="G7" i="17"/>
  <c r="G6" i="17"/>
  <c r="G5" i="17"/>
  <c r="G4" i="17"/>
  <c r="G3" i="17"/>
  <c r="G2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F9" i="17"/>
  <c r="E9" i="17"/>
  <c r="D9" i="17"/>
  <c r="C9" i="17"/>
  <c r="B9" i="17"/>
  <c r="A9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F8" i="17"/>
  <c r="E8" i="17"/>
  <c r="D8" i="17"/>
  <c r="C8" i="17"/>
  <c r="B8" i="17"/>
  <c r="A8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F7" i="17"/>
  <c r="E7" i="17"/>
  <c r="D7" i="17"/>
  <c r="C7" i="17"/>
  <c r="B7" i="17"/>
  <c r="A7" i="17"/>
  <c r="AJ6" i="17"/>
  <c r="AI6" i="17"/>
  <c r="AG6" i="17"/>
  <c r="AE6" i="17"/>
  <c r="AD6" i="17"/>
  <c r="AC6" i="17"/>
  <c r="AB6" i="17"/>
  <c r="AA6" i="17"/>
  <c r="Z6" i="17"/>
  <c r="Y6" i="17"/>
  <c r="X6" i="17"/>
  <c r="V6" i="17"/>
  <c r="U6" i="17"/>
  <c r="T6" i="17"/>
  <c r="S6" i="17"/>
  <c r="Q6" i="17"/>
  <c r="N6" i="17"/>
  <c r="M6" i="17"/>
  <c r="J6" i="17"/>
  <c r="I6" i="17"/>
  <c r="F6" i="17"/>
  <c r="E6" i="17"/>
  <c r="D6" i="17"/>
  <c r="C6" i="17"/>
  <c r="B6" i="17"/>
  <c r="A6" i="17"/>
  <c r="AJ5" i="17"/>
  <c r="AI5" i="17"/>
  <c r="AG5" i="17"/>
  <c r="AD5" i="17"/>
  <c r="AC5" i="17"/>
  <c r="AB5" i="17"/>
  <c r="AA5" i="17"/>
  <c r="Z5" i="17"/>
  <c r="Y5" i="17"/>
  <c r="X5" i="17"/>
  <c r="U5" i="17"/>
  <c r="T5" i="17"/>
  <c r="S5" i="17"/>
  <c r="Q5" i="17"/>
  <c r="P5" i="17"/>
  <c r="O5" i="17"/>
  <c r="N5" i="17"/>
  <c r="M5" i="17"/>
  <c r="I5" i="17"/>
  <c r="F5" i="17"/>
  <c r="E5" i="17"/>
  <c r="D5" i="17"/>
  <c r="C5" i="17"/>
  <c r="B5" i="17"/>
  <c r="A5" i="17"/>
  <c r="AJ4" i="17"/>
  <c r="AI4" i="17"/>
  <c r="AG4" i="17"/>
  <c r="AD4" i="17"/>
  <c r="AC4" i="17"/>
  <c r="AB4" i="17"/>
  <c r="AA4" i="17"/>
  <c r="Z4" i="17"/>
  <c r="Y4" i="17"/>
  <c r="X4" i="17"/>
  <c r="U4" i="17"/>
  <c r="T4" i="17"/>
  <c r="S4" i="17"/>
  <c r="Q4" i="17"/>
  <c r="P4" i="17"/>
  <c r="O4" i="17"/>
  <c r="N4" i="17"/>
  <c r="M4" i="17"/>
  <c r="I4" i="17"/>
  <c r="F4" i="17"/>
  <c r="E4" i="17"/>
  <c r="D4" i="17"/>
  <c r="C4" i="17"/>
  <c r="B4" i="17"/>
  <c r="A4" i="17"/>
  <c r="AJ3" i="17"/>
  <c r="AI3" i="17"/>
  <c r="AG3" i="17"/>
  <c r="AD3" i="17"/>
  <c r="AC3" i="17"/>
  <c r="AB3" i="17"/>
  <c r="AA3" i="17"/>
  <c r="Z3" i="17"/>
  <c r="Y3" i="17"/>
  <c r="X3" i="17"/>
  <c r="U3" i="17"/>
  <c r="T3" i="17"/>
  <c r="S3" i="17"/>
  <c r="Q3" i="17"/>
  <c r="P3" i="17"/>
  <c r="O3" i="17"/>
  <c r="N3" i="17"/>
  <c r="M3" i="17"/>
  <c r="I3" i="17"/>
  <c r="F3" i="17"/>
  <c r="E3" i="17"/>
  <c r="D3" i="17"/>
  <c r="C3" i="17"/>
  <c r="B3" i="17"/>
  <c r="A3" i="17"/>
  <c r="P2" i="17"/>
  <c r="AJ2" i="17"/>
  <c r="AI2" i="17"/>
  <c r="AG2" i="17"/>
  <c r="AD2" i="17"/>
  <c r="AC2" i="17"/>
  <c r="AB2" i="17"/>
  <c r="Y2" i="17"/>
  <c r="AA2" i="17"/>
  <c r="Z2" i="17"/>
  <c r="X2" i="17"/>
  <c r="U2" i="17"/>
  <c r="T2" i="17"/>
  <c r="S2" i="17"/>
  <c r="Q2" i="17"/>
  <c r="O2" i="17"/>
  <c r="N2" i="17"/>
  <c r="M2" i="17"/>
  <c r="I2" i="17"/>
  <c r="F2" i="17"/>
  <c r="E2" i="17"/>
  <c r="D2" i="17"/>
  <c r="C2" i="17"/>
  <c r="B2" i="17"/>
  <c r="A2" i="17"/>
  <c r="J54" i="12" l="1"/>
  <c r="I42" i="12"/>
  <c r="AH6" i="17" s="1"/>
  <c r="D19" i="12"/>
  <c r="H6" i="17" s="1"/>
  <c r="G13" i="12"/>
  <c r="K6" i="17" s="1"/>
  <c r="J11" i="12"/>
  <c r="P6" i="17" s="1"/>
  <c r="J9" i="12"/>
  <c r="O6" i="17" s="1"/>
  <c r="I42" i="11"/>
  <c r="AH5" i="17" s="1"/>
  <c r="D36" i="11"/>
  <c r="V5" i="17" s="1"/>
  <c r="D19" i="11"/>
  <c r="H5" i="17" s="1"/>
  <c r="J15" i="11"/>
  <c r="R5" i="17" s="1"/>
  <c r="G13" i="11"/>
  <c r="K5" i="17" s="1"/>
  <c r="G11" i="11"/>
  <c r="J5" i="17" s="1"/>
  <c r="I42" i="10"/>
  <c r="AH4" i="17" s="1"/>
  <c r="I38" i="10"/>
  <c r="AF4" i="17" s="1"/>
  <c r="D38" i="10"/>
  <c r="W4" i="17" s="1"/>
  <c r="I36" i="10"/>
  <c r="AE4" i="17" s="1"/>
  <c r="D36" i="10"/>
  <c r="V4" i="17" s="1"/>
  <c r="D19" i="10"/>
  <c r="H4" i="17" s="1"/>
  <c r="J15" i="10"/>
  <c r="R4" i="17" s="1"/>
  <c r="G13" i="10"/>
  <c r="K4" i="17" s="1"/>
  <c r="G11" i="10"/>
  <c r="J4" i="17" s="1"/>
  <c r="I42" i="7"/>
  <c r="AH3" i="17" s="1"/>
  <c r="I38" i="7"/>
  <c r="AF3" i="17" s="1"/>
  <c r="I36" i="7"/>
  <c r="AE3" i="17" s="1"/>
  <c r="D36" i="7"/>
  <c r="V3" i="17" s="1"/>
  <c r="D19" i="7"/>
  <c r="H3" i="17" s="1"/>
  <c r="J15" i="7"/>
  <c r="R3" i="17" s="1"/>
  <c r="G13" i="7"/>
  <c r="K3" i="17" s="1"/>
  <c r="G11" i="7"/>
  <c r="J3" i="17" s="1"/>
  <c r="I42" i="1"/>
  <c r="AH2" i="17" s="1"/>
  <c r="I36" i="1"/>
  <c r="AE2" i="17" s="1"/>
  <c r="D36" i="1"/>
  <c r="V2" i="17" s="1"/>
  <c r="D19" i="1"/>
  <c r="H2" i="17" s="1"/>
  <c r="J15" i="1"/>
  <c r="R2" i="17" s="1"/>
  <c r="G13" i="1"/>
  <c r="K2" i="17" s="1"/>
  <c r="G11" i="1"/>
  <c r="J2" i="17" s="1"/>
  <c r="I38" i="11" l="1"/>
  <c r="AF5" i="17" s="1"/>
  <c r="D38" i="1"/>
  <c r="W2" i="17" s="1"/>
  <c r="I38" i="1"/>
  <c r="AF2" i="17" s="1"/>
  <c r="D38" i="7"/>
  <c r="W3" i="17" s="1"/>
  <c r="J54" i="11"/>
  <c r="J56" i="11" s="1"/>
  <c r="G15" i="1"/>
  <c r="L2" i="17" s="1"/>
  <c r="J54" i="1"/>
  <c r="J56" i="1" s="1"/>
  <c r="G15" i="7"/>
  <c r="L3" i="17" s="1"/>
  <c r="J54" i="7"/>
  <c r="J56" i="7" s="1"/>
  <c r="G15" i="10"/>
  <c r="L4" i="17" s="1"/>
  <c r="J54" i="10"/>
  <c r="J56" i="10" s="1"/>
  <c r="G15" i="11"/>
  <c r="L5" i="17" s="1"/>
  <c r="D38" i="11"/>
  <c r="W5" i="17" s="1"/>
  <c r="J15" i="12"/>
  <c r="R6" i="17" s="1"/>
  <c r="D38" i="12"/>
  <c r="W6" i="17" s="1"/>
  <c r="I38" i="12"/>
  <c r="AF6" i="17" s="1"/>
  <c r="G15" i="12"/>
  <c r="L6" i="17" s="1"/>
  <c r="J56" i="12" l="1"/>
</calcChain>
</file>

<file path=xl/sharedStrings.xml><?xml version="1.0" encoding="utf-8"?>
<sst xmlns="http://schemas.openxmlformats.org/spreadsheetml/2006/main" count="426" uniqueCount="136">
  <si>
    <t>PRESCRIPTIVE MEASURE PROPOSAL</t>
  </si>
  <si>
    <t>Standard and SBDI</t>
  </si>
  <si>
    <t>GENERAL MEASURE ATTRIBUTES</t>
  </si>
  <si>
    <t>Measure Name</t>
  </si>
  <si>
    <t>Vintage</t>
  </si>
  <si>
    <t>Early Replacement</t>
  </si>
  <si>
    <t>Cost Unit</t>
  </si>
  <si>
    <t>Measure Description</t>
  </si>
  <si>
    <t>Annual kWh Savings</t>
  </si>
  <si>
    <t>Cost per Unit: Labor</t>
  </si>
  <si>
    <t>Annual kW Reduction</t>
  </si>
  <si>
    <t>Cost per Unit: Material</t>
  </si>
  <si>
    <t>Measure Type</t>
  </si>
  <si>
    <t xml:space="preserve">T5 </t>
  </si>
  <si>
    <t>Factor (HCIF or CF)</t>
  </si>
  <si>
    <t>Cost per Unit: Other</t>
  </si>
  <si>
    <t>Measure Sub-Type</t>
  </si>
  <si>
    <t>LED</t>
  </si>
  <si>
    <t>End Use Category</t>
  </si>
  <si>
    <t>Int. Lighting</t>
  </si>
  <si>
    <t>Cost per Unit: Total</t>
  </si>
  <si>
    <t>Measure Life (EUL)</t>
  </si>
  <si>
    <t>kW Factor</t>
  </si>
  <si>
    <t>Cost &amp; Savings Basis</t>
  </si>
  <si>
    <t>Incremental</t>
  </si>
  <si>
    <t>MEASURE DESIGN</t>
  </si>
  <si>
    <t>Source:</t>
  </si>
  <si>
    <t>LM Engineering</t>
  </si>
  <si>
    <t>Measure Notes:</t>
  </si>
  <si>
    <t>Measure cost is for electrician to permanent remove lamp and if necessary reconfigure fixture wiring.  This measure is performed as part of a T5 to Linear LED relamping project.  Therefore, EUL is the same as the EUL of the replacement lamps.  Assume 3000 hours.</t>
  </si>
  <si>
    <t>Calculation:</t>
  </si>
  <si>
    <t>EXISTING (Baseline) EQUIPMENT OR CONDITION</t>
  </si>
  <si>
    <t>EFFICIENT EQUIPMENT OR CONDITION</t>
  </si>
  <si>
    <t>Unit of Measure</t>
  </si>
  <si>
    <t>Unit Size</t>
  </si>
  <si>
    <t>4'</t>
  </si>
  <si>
    <t>Annual kWh Consumption</t>
  </si>
  <si>
    <t>[((Base Watts - Eff Watts) x Operating Hours)/ 1000] x HCIF</t>
  </si>
  <si>
    <t>T5 (Standard Output) Delamping</t>
  </si>
  <si>
    <t>Intended Program</t>
  </si>
  <si>
    <t>The permanent removal of a Standard Output T5 Lamp within a multi-lamp fixture that is being retrofitted to LED lamps.</t>
  </si>
  <si>
    <t>Lamp</t>
  </si>
  <si>
    <t>Est. Incentive Rate ($/kWh)</t>
  </si>
  <si>
    <t>Est. Incentive</t>
  </si>
  <si>
    <t>Standard Output T5 Lamp</t>
  </si>
  <si>
    <t>Permanently Removed Standard Output T5 Lamp</t>
  </si>
  <si>
    <t>N/A</t>
  </si>
  <si>
    <t>IMPLEMENTATION</t>
  </si>
  <si>
    <t>Implementation Notes:</t>
  </si>
  <si>
    <t>Incentive % of Cost</t>
  </si>
  <si>
    <t>TRC Results</t>
  </si>
  <si>
    <t>Ameren Missouri Comments:</t>
  </si>
  <si>
    <t>EM&amp;V Comments</t>
  </si>
  <si>
    <t>Enter comments here…</t>
  </si>
  <si>
    <t>EU</t>
  </si>
  <si>
    <t>Cooling</t>
  </si>
  <si>
    <t>Building Shell</t>
  </si>
  <si>
    <t>Ventilation</t>
  </si>
  <si>
    <t>Cooking</t>
  </si>
  <si>
    <t>Water Heating</t>
  </si>
  <si>
    <t>Comp. Air</t>
  </si>
  <si>
    <t>Motors</t>
  </si>
  <si>
    <t>Process</t>
  </si>
  <si>
    <t>Miscellaneous</t>
  </si>
  <si>
    <t>Refrigeration</t>
  </si>
  <si>
    <t>Exterior Lighting</t>
  </si>
  <si>
    <t>Heating</t>
  </si>
  <si>
    <t>Cost &amp; Savings Type</t>
  </si>
  <si>
    <t>Replace on Failure</t>
  </si>
  <si>
    <t>Total</t>
  </si>
  <si>
    <t>PCD kW Factor</t>
  </si>
  <si>
    <t>Efficient Condition Description</t>
  </si>
  <si>
    <t xml:space="preserve"> Description</t>
  </si>
  <si>
    <t>Peak Coincident Demand (kW)</t>
  </si>
  <si>
    <r>
      <rPr>
        <b/>
        <sz val="10"/>
        <color theme="7" tint="0.59999389629810485"/>
        <rFont val="Arial Narrow"/>
        <family val="2"/>
      </rPr>
      <t>Lighting</t>
    </r>
    <r>
      <rPr>
        <b/>
        <sz val="10"/>
        <color theme="3" tint="0.89999084444715716"/>
        <rFont val="Arial Narrow"/>
        <family val="2"/>
      </rPr>
      <t xml:space="preserve"> Annual Operating Hours</t>
    </r>
  </si>
  <si>
    <r>
      <rPr>
        <b/>
        <sz val="10"/>
        <color theme="7" tint="0.59999389629810485"/>
        <rFont val="Arial Narrow"/>
        <family val="2"/>
      </rPr>
      <t>Lighting</t>
    </r>
    <r>
      <rPr>
        <b/>
        <sz val="10"/>
        <color theme="3" tint="0.89999084444715716"/>
        <rFont val="Arial Narrow"/>
        <family val="2"/>
      </rPr>
      <t xml:space="preserve"> - Watts (per Unit)</t>
    </r>
  </si>
  <si>
    <t>Equipment Notes:</t>
  </si>
  <si>
    <t>T5 (Standard Output) to LED Retrofit</t>
  </si>
  <si>
    <t>Linear LED lamp replacing standard output T5 lamp.</t>
  </si>
  <si>
    <t xml:space="preserve">  Incremental cost from 2017 MEMD. Measure allows for relamping of 4' T5  lamps with Linear LED Lamps</t>
  </si>
  <si>
    <t>2017 MEMD</t>
  </si>
  <si>
    <t>Other unit sizes eligible by calculating values per linear foot.</t>
  </si>
  <si>
    <t>To be eligible for a delamp incentive the existing lamp socket must be permantently disabled.</t>
  </si>
  <si>
    <t>T5HO</t>
  </si>
  <si>
    <t>T5HO Lamp</t>
  </si>
  <si>
    <t>Permanently Removed T5HO Lamp</t>
  </si>
  <si>
    <t>Measure cost is for electrician to permanent remove lamp and if necessary reconfigure fixture wiring.  This measure is performed as part of a T5HO to Linear LED relamping project.  Therefore, EUL is the same as the EUL of the replacement lamps.  Assume 4000 hours.</t>
  </si>
  <si>
    <t>The permanent removal of a T5HO Lamp within a multi-lamp fixture that is being retrofitted to LED lamps.</t>
  </si>
  <si>
    <t>T5HO lamp within a multi-lamp fixture that is being retrofitted to an LED lamp.</t>
  </si>
  <si>
    <t>Estimated incentive using a flat 8 cents.  Once measure is approved for implementation the actual incentive rate will be evaluated.  This current rate is simply to provide a high level understanding of the incentive potential as compared to the deemed savings.</t>
  </si>
  <si>
    <t>Linear LED lamp</t>
  </si>
  <si>
    <t>New Equipment</t>
  </si>
  <si>
    <t>Smart Thermostat</t>
  </si>
  <si>
    <t>Installation of a smart thermostat (Advanced Programmable Wifi-Enabled Thermostat) in a commercial location that will control a cooling load.</t>
  </si>
  <si>
    <t>HVAC Controls</t>
  </si>
  <si>
    <t>Advanced Thermostats</t>
  </si>
  <si>
    <t>Ameren Illinois TRM</t>
  </si>
  <si>
    <t>Appendix A Metrix</t>
  </si>
  <si>
    <t>Savings and EUL from Ameren Illinois Demand Side Management Market Potential Study: Volume 2 – Market Research Report, April 18, 2016, and Ameren Illinois Appendix A filed in Docket No. 16-0413 for Advanaced Thermostats used by Commercial customers for A/C greater than 2 tons. Incremental Cost from LM Engineering.  To calculate unit savings of average thermostat per ton --   Average savings with baseline of manual (50%) thermostat and programmable (50%) non-WiFi enabled thermostat and divided 3 tons to come up with average savingsper thermostat per ton for measure</t>
  </si>
  <si>
    <t>Non-Wifi Enabled Thermostat</t>
  </si>
  <si>
    <t>Ton</t>
  </si>
  <si>
    <t>Smart Thermostat (Wifi-Enabled Programmable Thermostat)</t>
  </si>
  <si>
    <t>Existing consumption variable based on size and use of the facility.  Per ton savings estimate of 205 based on reference.</t>
  </si>
  <si>
    <t>Thermostat cost/ 3 (Per ton rate)</t>
  </si>
  <si>
    <t>Eligibility Range</t>
  </si>
  <si>
    <t>Cost Per Unit: Labor</t>
  </si>
  <si>
    <t>Cost Per Unit: Material</t>
  </si>
  <si>
    <t>Cost Per Unit: Other</t>
  </si>
  <si>
    <t>Cost Per Unit: Total</t>
  </si>
  <si>
    <t>Existing Equipment: Description</t>
  </si>
  <si>
    <t>Existing Equipment: Unit of Measure</t>
  </si>
  <si>
    <t>Existing Equipment: Unit Size</t>
  </si>
  <si>
    <t>Existing Equipment: Annual kWh Consumption</t>
  </si>
  <si>
    <t>Existing Equipment: Peak Coincident Demand (kW)</t>
  </si>
  <si>
    <t>Existing Equipment: Lighting - Watts (per Unit)</t>
  </si>
  <si>
    <t>Existing Equipment: Lighting Annual Operating Hours</t>
  </si>
  <si>
    <t>Existing Equipment: Eligibility Range</t>
  </si>
  <si>
    <t>Existing Equipment: Equipment Notes</t>
  </si>
  <si>
    <t>Efficient Equipment: Description</t>
  </si>
  <si>
    <t>Efficient Equipment: Unit of Measure</t>
  </si>
  <si>
    <t>Efficient Equipment: Unit Size</t>
  </si>
  <si>
    <t>Efficient Equipment: Annual kWh Consumption</t>
  </si>
  <si>
    <t>Efficient Equipment: Peak Coincident Demand (kW)</t>
  </si>
  <si>
    <t>Efficient Equipment: Lighting - Watts (per Unit)</t>
  </si>
  <si>
    <t>Efficient Equipment: Lighting Annual Operating Hours</t>
  </si>
  <si>
    <t>Efficient Equipment: Eligibility Range</t>
  </si>
  <si>
    <t>Efficient Equipment: Equipment Notes</t>
  </si>
  <si>
    <t>4' Lamp</t>
  </si>
  <si>
    <t>T5HO (High Output) Delamping</t>
  </si>
  <si>
    <t>T5HO (High Output) to LED Retrofit</t>
  </si>
  <si>
    <t xml:space="preserve">EUL aligns with residential smart thermostat iTRL.
Residential per thermostat incremental cost is $224, this measure cost would align with a 6-8 ton unit.
St Louis 2,009 heat FLH, 1215 cool FLH Hours
12 SEER uses 1215 kWh. Nest white paper 15% cooling reduction-182 kWh/ton.
If heat pump, then + 2009 kWh. Nest white paper 10% heating reduction 200 kWh/ton.
Measure states cooling load, so 205 kWh aligns with SEER units from 10 to 12.
End use category is Ventilation, description fits end use of Cooling. </t>
  </si>
  <si>
    <t>Changed end use category to cooling.  Used $224 for incremental cost in the cost effectiveness analysis to match residential.</t>
  </si>
  <si>
    <t xml:space="preserve">EUL 17 years based on accompanying similar measure for LED linear tube  (3023,3024,3025,3026):
The base watts of 28W aligns with troffers. 
Cost range:
MO TRM T8 delamp $12
IL TRM T8 $12
iTRL T8 delamp $6 ($1.5/ft x 4 ft)
PY7 Program T8 LED install labor $10.88 ($472,717/43430 lamps) equivalent to delamp labor
Recommend $12
</t>
  </si>
  <si>
    <t>EUL 17 years
Base to efficient watt is appropriate for high bays.
4,000 hours aligns with metered projects for industrial/warehouse.
Cost Range
PY7 Custom, Warehouse &amp; Industrial Bldg, LED replacing T5 lamps (with and w/o drivers), small sample of 6 projects, labor only equivalent to delamping $15
Recommend $15 to $25 based on limited data
.</t>
  </si>
  <si>
    <t>EUL 17 years
Base to efficient watt is appropriate for high bays.
4,000 hours aligns with metered projects for industrial/warehouse.
Cost Range:
PY7 Custom, Warehouse &amp; Industrial Bldg, LED replacing T5 lamps (with and w/o drivers), small sample of 6 projects $40
Agree with recommended $35</t>
  </si>
  <si>
    <t>EUL 17 years based on accompanying similar measure for LED linear tube  (3023,3024,3025,3026):
28W Base appropriate for troffers.
Hours are within the range of metered projects in office/retail.
Cost range:
MO TRM $24
PY7 Program T8 LED mtl&amp;labor $23.57 ($1023990/43430 lamps)
Recommend $24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</si>
</sst>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#,##0.000000000"/>
    <numFmt numFmtId="166" formatCode="0.00000000000"/>
    <numFmt numFmtId="167" formatCode="0.00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6"/>
      <color theme="2"/>
      <name val="Calibri Light"/>
      <family val="2"/>
      <scheme val="major"/>
    </font>
    <font>
      <sz val="13"/>
      <color theme="0"/>
      <name val="Calibri Light"/>
      <family val="2"/>
      <scheme val="major"/>
    </font>
    <font>
      <b/>
      <sz val="10"/>
      <color theme="1" tint="0.34998626667073579"/>
      <name val="Calibri Light"/>
      <family val="2"/>
      <scheme val="major"/>
    </font>
    <font>
      <b/>
      <sz val="10"/>
      <name val="Arial Narrow"/>
      <family val="2"/>
    </font>
    <font>
      <b/>
      <sz val="10"/>
      <color theme="4"/>
      <name val="Arial Narrow"/>
      <family val="2"/>
    </font>
    <font>
      <b/>
      <sz val="16"/>
      <name val="Arial Narrow"/>
      <family val="2"/>
    </font>
    <font>
      <b/>
      <sz val="18"/>
      <color theme="0" tint="-0.14999847407452621"/>
      <name val="Arial Narrow"/>
      <family val="2"/>
    </font>
    <font>
      <sz val="13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3" tint="0.89999084444715716"/>
      <name val="Arial Narrow"/>
      <family val="2"/>
    </font>
    <font>
      <b/>
      <sz val="11"/>
      <color theme="7" tint="0.59999389629810485"/>
      <name val="Arial Narrow"/>
      <family val="2"/>
    </font>
    <font>
      <b/>
      <sz val="9"/>
      <color theme="5"/>
      <name val="Arial Narrow"/>
      <family val="2"/>
    </font>
    <font>
      <b/>
      <sz val="9"/>
      <color theme="8" tint="-0.249977111117893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4"/>
      <name val="Calibri Light"/>
      <family val="2"/>
      <scheme val="major"/>
    </font>
    <font>
      <b/>
      <sz val="10"/>
      <color theme="7" tint="0.59999389629810485"/>
      <name val="Arial Narrow"/>
      <family val="2"/>
    </font>
    <font>
      <sz val="8"/>
      <color theme="1"/>
      <name val="Arial Narrow"/>
      <family val="2"/>
    </font>
    <font>
      <b/>
      <sz val="8"/>
      <color theme="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3" tint="9.9978637043366805E-2"/>
        <bgColor theme="0" tint="-0.24994659260841701"/>
      </patternFill>
    </fill>
    <fill>
      <patternFill patternType="solid">
        <fgColor theme="0"/>
        <bgColor auto="1"/>
      </patternFill>
    </fill>
    <fill>
      <patternFill patternType="solid">
        <fgColor rgb="FF51647D"/>
        <bgColor theme="0"/>
      </patternFill>
    </fill>
    <fill>
      <patternFill patternType="solid">
        <fgColor rgb="FF51647D"/>
        <bgColor indexed="64"/>
      </patternFill>
    </fill>
    <fill>
      <patternFill patternType="solid">
        <fgColor theme="1" tint="0.34998626667073579"/>
        <bgColor theme="0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51647D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center"/>
    </xf>
    <xf numFmtId="0" fontId="3" fillId="3" borderId="0" applyNumberFormat="0" applyProtection="0">
      <alignment vertical="center"/>
    </xf>
    <xf numFmtId="0" fontId="4" fillId="4" borderId="0" applyNumberFormat="0" applyProtection="0">
      <alignment vertical="center"/>
    </xf>
    <xf numFmtId="0" fontId="5" fillId="0" borderId="0" applyNumberFormat="0" applyProtection="0">
      <alignment vertical="center"/>
    </xf>
    <xf numFmtId="44" fontId="2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3">
      <alignment vertical="center"/>
    </xf>
    <xf numFmtId="0" fontId="6" fillId="2" borderId="0" xfId="3" applyFont="1" applyFill="1" applyBorder="1" applyProtection="1">
      <alignment vertical="center"/>
    </xf>
    <xf numFmtId="0" fontId="7" fillId="0" borderId="0" xfId="3" applyFont="1">
      <alignment vertical="center"/>
    </xf>
    <xf numFmtId="0" fontId="8" fillId="2" borderId="0" xfId="4" applyFont="1" applyFill="1" applyBorder="1" applyAlignment="1" applyProtection="1">
      <alignment vertical="center"/>
    </xf>
    <xf numFmtId="0" fontId="10" fillId="2" borderId="0" xfId="5" applyFont="1" applyFill="1" applyBorder="1" applyProtection="1">
      <alignment vertical="center"/>
    </xf>
    <xf numFmtId="0" fontId="11" fillId="6" borderId="0" xfId="6" applyFont="1" applyFill="1" applyBorder="1" applyAlignment="1" applyProtection="1">
      <alignment horizontal="right" vertical="center"/>
    </xf>
    <xf numFmtId="0" fontId="12" fillId="2" borderId="0" xfId="3" applyFont="1" applyFill="1" applyBorder="1" applyAlignment="1" applyProtection="1">
      <alignment vertical="center"/>
    </xf>
    <xf numFmtId="0" fontId="14" fillId="2" borderId="0" xfId="3" applyFont="1" applyFill="1" applyBorder="1" applyAlignment="1" applyProtection="1">
      <alignment horizontal="right" vertical="center"/>
    </xf>
    <xf numFmtId="0" fontId="12" fillId="2" borderId="0" xfId="3" applyFont="1" applyFill="1" applyBorder="1" applyProtection="1">
      <alignment vertical="center"/>
    </xf>
    <xf numFmtId="0" fontId="14" fillId="6" borderId="0" xfId="6" applyFont="1" applyFill="1" applyBorder="1" applyAlignment="1" applyProtection="1">
      <alignment horizontal="right" vertical="center"/>
    </xf>
    <xf numFmtId="0" fontId="6" fillId="2" borderId="0" xfId="3" applyFont="1" applyFill="1" applyBorder="1" applyAlignment="1" applyProtection="1">
      <alignment horizontal="left"/>
    </xf>
    <xf numFmtId="0" fontId="6" fillId="2" borderId="0" xfId="3" applyFont="1" applyFill="1" applyBorder="1" applyAlignment="1" applyProtection="1">
      <alignment vertical="center"/>
    </xf>
    <xf numFmtId="0" fontId="12" fillId="7" borderId="1" xfId="3" applyFont="1" applyFill="1" applyBorder="1" applyAlignment="1" applyProtection="1">
      <alignment horizontal="left" vertical="center"/>
      <protection locked="0"/>
    </xf>
    <xf numFmtId="0" fontId="6" fillId="2" borderId="0" xfId="3" applyFont="1" applyFill="1" applyBorder="1" applyAlignment="1" applyProtection="1">
      <alignment horizontal="left" vertical="center"/>
    </xf>
    <xf numFmtId="4" fontId="12" fillId="7" borderId="1" xfId="3" applyNumberFormat="1" applyFont="1" applyFill="1" applyBorder="1" applyAlignment="1" applyProtection="1">
      <alignment horizontal="left" vertical="center"/>
      <protection locked="0"/>
    </xf>
    <xf numFmtId="0" fontId="14" fillId="10" borderId="0" xfId="6" applyFont="1" applyFill="1" applyBorder="1" applyAlignment="1" applyProtection="1">
      <alignment horizontal="right" vertical="center"/>
    </xf>
    <xf numFmtId="0" fontId="6" fillId="11" borderId="0" xfId="3" applyFont="1" applyFill="1" applyBorder="1" applyAlignment="1" applyProtection="1">
      <alignment vertical="center"/>
    </xf>
    <xf numFmtId="0" fontId="6" fillId="2" borderId="0" xfId="6" applyFont="1" applyFill="1" applyBorder="1" applyAlignment="1" applyProtection="1">
      <alignment horizontal="left" vertical="center"/>
    </xf>
    <xf numFmtId="0" fontId="6" fillId="11" borderId="0" xfId="3" applyFont="1" applyFill="1" applyBorder="1" applyAlignment="1" applyProtection="1">
      <alignment horizontal="left" vertical="center"/>
    </xf>
    <xf numFmtId="0" fontId="15" fillId="10" borderId="0" xfId="3" applyFont="1" applyFill="1" applyBorder="1" applyAlignment="1" applyProtection="1">
      <alignment horizontal="left" vertical="center"/>
    </xf>
    <xf numFmtId="0" fontId="14" fillId="8" borderId="0" xfId="6" applyFont="1" applyFill="1" applyBorder="1" applyAlignment="1" applyProtection="1">
      <alignment horizontal="right" vertical="center"/>
    </xf>
    <xf numFmtId="0" fontId="12" fillId="9" borderId="1" xfId="3" applyFont="1" applyFill="1" applyBorder="1" applyAlignment="1" applyProtection="1">
      <alignment horizontal="left" vertical="center"/>
      <protection locked="0"/>
    </xf>
    <xf numFmtId="0" fontId="6" fillId="2" borderId="0" xfId="3" applyFont="1" applyFill="1" applyBorder="1" applyAlignment="1" applyProtection="1">
      <alignment horizontal="right" vertical="center"/>
    </xf>
    <xf numFmtId="0" fontId="7" fillId="2" borderId="0" xfId="3" applyFont="1" applyFill="1" applyProtection="1">
      <alignment vertical="center"/>
    </xf>
    <xf numFmtId="164" fontId="6" fillId="2" borderId="0" xfId="1" applyNumberFormat="1" applyFont="1" applyFill="1" applyBorder="1" applyAlignment="1" applyProtection="1">
      <alignment vertical="center"/>
    </xf>
    <xf numFmtId="165" fontId="12" fillId="15" borderId="1" xfId="3" applyNumberFormat="1" applyFont="1" applyFill="1" applyBorder="1" applyAlignment="1" applyProtection="1">
      <alignment horizontal="left" vertical="center"/>
    </xf>
    <xf numFmtId="0" fontId="7" fillId="11" borderId="0" xfId="3" applyFont="1" applyFill="1">
      <alignment vertical="center"/>
    </xf>
    <xf numFmtId="0" fontId="19" fillId="16" borderId="0" xfId="3" applyFont="1" applyFill="1" applyBorder="1" applyAlignment="1" applyProtection="1">
      <alignment vertical="top" wrapText="1"/>
      <protection locked="0"/>
    </xf>
    <xf numFmtId="0" fontId="7" fillId="17" borderId="0" xfId="3" applyFont="1" applyFill="1">
      <alignment vertical="center"/>
    </xf>
    <xf numFmtId="0" fontId="7" fillId="18" borderId="0" xfId="3" applyFont="1" applyFill="1">
      <alignment vertical="center"/>
    </xf>
    <xf numFmtId="0" fontId="11" fillId="18" borderId="0" xfId="3" applyFont="1" applyFill="1">
      <alignment vertical="center"/>
    </xf>
    <xf numFmtId="0" fontId="2" fillId="17" borderId="1" xfId="3" applyFill="1" applyBorder="1">
      <alignment vertical="center"/>
    </xf>
    <xf numFmtId="0" fontId="2" fillId="0" borderId="1" xfId="3" applyBorder="1">
      <alignment vertical="center"/>
    </xf>
    <xf numFmtId="166" fontId="20" fillId="0" borderId="1" xfId="3" applyNumberFormat="1" applyFont="1" applyBorder="1">
      <alignment vertical="center"/>
    </xf>
    <xf numFmtId="40" fontId="12" fillId="7" borderId="1" xfId="3" applyNumberFormat="1" applyFont="1" applyFill="1" applyBorder="1" applyAlignment="1" applyProtection="1">
      <alignment horizontal="left" vertical="center"/>
      <protection locked="0"/>
    </xf>
    <xf numFmtId="0" fontId="14" fillId="8" borderId="0" xfId="6" applyFont="1" applyFill="1" applyBorder="1" applyAlignment="1" applyProtection="1">
      <alignment horizontal="right" vertical="top"/>
    </xf>
    <xf numFmtId="0" fontId="12" fillId="15" borderId="1" xfId="3" applyFont="1" applyFill="1" applyBorder="1" applyAlignment="1" applyProtection="1">
      <alignment horizontal="left" vertical="center"/>
    </xf>
    <xf numFmtId="164" fontId="12" fillId="7" borderId="1" xfId="1" applyNumberFormat="1" applyFont="1" applyFill="1" applyBorder="1" applyAlignment="1" applyProtection="1">
      <alignment horizontal="left" vertical="center"/>
      <protection locked="0"/>
    </xf>
    <xf numFmtId="164" fontId="12" fillId="15" borderId="1" xfId="1" applyNumberFormat="1" applyFont="1" applyFill="1" applyBorder="1" applyAlignment="1" applyProtection="1">
      <alignment horizontal="left" vertical="center"/>
    </xf>
    <xf numFmtId="10" fontId="12" fillId="15" borderId="1" xfId="2" applyNumberFormat="1" applyFont="1" applyFill="1" applyBorder="1" applyAlignment="1" applyProtection="1">
      <alignment horizontal="left" vertical="center"/>
    </xf>
    <xf numFmtId="0" fontId="12" fillId="7" borderId="1" xfId="3" applyFont="1" applyFill="1" applyBorder="1" applyAlignment="1" applyProtection="1">
      <alignment horizontal="left" vertical="center"/>
      <protection locked="0"/>
    </xf>
    <xf numFmtId="0" fontId="11" fillId="8" borderId="0" xfId="6" applyFont="1" applyFill="1" applyBorder="1" applyAlignment="1" applyProtection="1">
      <alignment horizontal="right" vertical="center"/>
    </xf>
    <xf numFmtId="0" fontId="11" fillId="2" borderId="0" xfId="3" applyFont="1" applyFill="1" applyBorder="1" applyAlignment="1" applyProtection="1">
      <alignment vertical="center"/>
    </xf>
    <xf numFmtId="0" fontId="11" fillId="2" borderId="0" xfId="6" applyFont="1" applyFill="1" applyBorder="1" applyAlignment="1" applyProtection="1">
      <alignment horizontal="left"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23" fillId="19" borderId="1" xfId="0" applyFont="1" applyFill="1" applyBorder="1" applyAlignment="1">
      <alignment wrapText="1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/>
    </xf>
    <xf numFmtId="40" fontId="22" fillId="0" borderId="1" xfId="0" applyNumberFormat="1" applyFont="1" applyBorder="1" applyAlignment="1">
      <alignment horizontal="left"/>
    </xf>
    <xf numFmtId="4" fontId="22" fillId="0" borderId="1" xfId="0" applyNumberFormat="1" applyFont="1" applyBorder="1" applyAlignment="1">
      <alignment horizontal="left"/>
    </xf>
    <xf numFmtId="164" fontId="22" fillId="0" borderId="1" xfId="0" applyNumberFormat="1" applyFont="1" applyBorder="1" applyAlignment="1">
      <alignment horizontal="left"/>
    </xf>
    <xf numFmtId="3" fontId="22" fillId="0" borderId="1" xfId="0" applyNumberFormat="1" applyFont="1" applyBorder="1" applyAlignment="1">
      <alignment horizontal="left"/>
    </xf>
    <xf numFmtId="2" fontId="22" fillId="0" borderId="1" xfId="0" applyNumberFormat="1" applyFont="1" applyBorder="1" applyAlignment="1">
      <alignment horizontal="left"/>
    </xf>
    <xf numFmtId="1" fontId="22" fillId="0" borderId="1" xfId="0" applyNumberFormat="1" applyFont="1" applyBorder="1" applyAlignment="1">
      <alignment horizontal="left"/>
    </xf>
    <xf numFmtId="2" fontId="22" fillId="0" borderId="1" xfId="0" applyNumberFormat="1" applyFont="1" applyBorder="1" applyAlignment="1">
      <alignment horizontal="left" wrapText="1"/>
    </xf>
    <xf numFmtId="0" fontId="17" fillId="2" borderId="0" xfId="6" applyFont="1" applyFill="1" applyBorder="1" applyAlignment="1" applyProtection="1">
      <alignment horizontal="center" vertical="center"/>
    </xf>
    <xf numFmtId="0" fontId="18" fillId="12" borderId="2" xfId="3" applyFont="1" applyFill="1" applyBorder="1" applyAlignment="1" applyProtection="1">
      <alignment horizontal="left"/>
    </xf>
    <xf numFmtId="0" fontId="18" fillId="12" borderId="3" xfId="3" applyFont="1" applyFill="1" applyBorder="1" applyAlignment="1" applyProtection="1">
      <alignment horizontal="left"/>
    </xf>
    <xf numFmtId="0" fontId="18" fillId="12" borderId="4" xfId="3" applyFont="1" applyFill="1" applyBorder="1" applyAlignment="1" applyProtection="1">
      <alignment horizontal="left"/>
    </xf>
    <xf numFmtId="0" fontId="12" fillId="9" borderId="1" xfId="3" applyFont="1" applyFill="1" applyBorder="1" applyAlignment="1" applyProtection="1">
      <alignment horizontal="left" vertical="top" wrapText="1"/>
      <protection locked="0"/>
    </xf>
    <xf numFmtId="0" fontId="12" fillId="7" borderId="1" xfId="3" applyFont="1" applyFill="1" applyBorder="1" applyAlignment="1" applyProtection="1">
      <alignment horizontal="left" vertical="center" wrapText="1"/>
      <protection locked="0"/>
    </xf>
    <xf numFmtId="0" fontId="14" fillId="6" borderId="0" xfId="6" applyFont="1" applyFill="1" applyBorder="1" applyAlignment="1" applyProtection="1">
      <alignment horizontal="right" vertical="top"/>
    </xf>
    <xf numFmtId="2" fontId="13" fillId="9" borderId="1" xfId="3" applyNumberFormat="1" applyFont="1" applyFill="1" applyBorder="1" applyAlignment="1" applyProtection="1">
      <alignment horizontal="left" vertical="center" wrapText="1"/>
      <protection locked="0"/>
    </xf>
    <xf numFmtId="167" fontId="12" fillId="15" borderId="1" xfId="3" applyNumberFormat="1" applyFont="1" applyFill="1" applyBorder="1" applyAlignment="1" applyProtection="1">
      <alignment horizontal="left" vertical="center"/>
    </xf>
    <xf numFmtId="2" fontId="13" fillId="9" borderId="1" xfId="3" applyNumberFormat="1" applyFont="1" applyFill="1" applyBorder="1" applyAlignment="1" applyProtection="1">
      <alignment horizontal="left" vertical="top" wrapText="1"/>
      <protection locked="0"/>
    </xf>
    <xf numFmtId="3" fontId="13" fillId="5" borderId="1" xfId="3" applyNumberFormat="1" applyFont="1" applyFill="1" applyBorder="1" applyAlignment="1" applyProtection="1">
      <alignment horizontal="left" vertical="center" wrapText="1"/>
      <protection locked="0"/>
    </xf>
    <xf numFmtId="3" fontId="13" fillId="9" borderId="1" xfId="3" applyNumberFormat="1" applyFont="1" applyFill="1" applyBorder="1" applyAlignment="1" applyProtection="1">
      <alignment horizontal="left" vertical="center" wrapText="1"/>
      <protection locked="0"/>
    </xf>
    <xf numFmtId="1" fontId="12" fillId="15" borderId="1" xfId="3" applyNumberFormat="1" applyFont="1" applyFill="1" applyBorder="1" applyAlignment="1" applyProtection="1">
      <alignment horizontal="left" vertical="center"/>
    </xf>
    <xf numFmtId="0" fontId="16" fillId="2" borderId="0" xfId="6" applyFont="1" applyFill="1" applyBorder="1" applyAlignment="1" applyProtection="1">
      <alignment horizontal="center" vertical="center"/>
    </xf>
    <xf numFmtId="0" fontId="9" fillId="2" borderId="0" xfId="4" applyFont="1" applyFill="1" applyBorder="1" applyAlignment="1" applyProtection="1">
      <alignment horizontal="center" vertical="center"/>
    </xf>
    <xf numFmtId="0" fontId="12" fillId="7" borderId="1" xfId="3" applyFont="1" applyFill="1" applyBorder="1" applyAlignment="1" applyProtection="1">
      <alignment horizontal="left" vertical="center"/>
      <protection locked="0"/>
    </xf>
    <xf numFmtId="0" fontId="13" fillId="7" borderId="1" xfId="3" applyFont="1" applyFill="1" applyBorder="1" applyAlignment="1" applyProtection="1">
      <alignment horizontal="left" vertical="center"/>
      <protection locked="0"/>
    </xf>
    <xf numFmtId="0" fontId="13" fillId="5" borderId="1" xfId="3" applyFont="1" applyFill="1" applyBorder="1" applyAlignment="1" applyProtection="1">
      <alignment horizontal="left" vertical="top" wrapText="1"/>
      <protection locked="0"/>
    </xf>
    <xf numFmtId="0" fontId="13" fillId="5" borderId="1" xfId="3" applyFont="1" applyFill="1" applyBorder="1" applyAlignment="1" applyProtection="1">
      <alignment horizontal="left" vertical="center" wrapText="1"/>
      <protection locked="0"/>
    </xf>
    <xf numFmtId="0" fontId="11" fillId="18" borderId="0" xfId="3" applyFont="1" applyFill="1" applyAlignment="1">
      <alignment horizontal="right" vertical="center"/>
    </xf>
    <xf numFmtId="0" fontId="12" fillId="5" borderId="0" xfId="3" applyFont="1" applyFill="1" applyAlignment="1" applyProtection="1">
      <alignment horizontal="left" vertical="top" wrapText="1"/>
      <protection locked="0"/>
    </xf>
    <xf numFmtId="0" fontId="11" fillId="18" borderId="0" xfId="3" applyFont="1" applyFill="1" applyAlignment="1">
      <alignment horizontal="left" vertical="center"/>
    </xf>
    <xf numFmtId="0" fontId="11" fillId="13" borderId="2" xfId="3" applyFont="1" applyFill="1" applyBorder="1" applyAlignment="1" applyProtection="1">
      <alignment horizontal="center" vertical="center"/>
    </xf>
    <xf numFmtId="0" fontId="11" fillId="13" borderId="4" xfId="3" applyFont="1" applyFill="1" applyBorder="1" applyAlignment="1" applyProtection="1">
      <alignment horizontal="center" vertical="center"/>
    </xf>
    <xf numFmtId="0" fontId="11" fillId="14" borderId="2" xfId="3" applyFont="1" applyFill="1" applyBorder="1" applyAlignment="1" applyProtection="1">
      <alignment horizontal="center"/>
    </xf>
    <xf numFmtId="0" fontId="11" fillId="14" borderId="4" xfId="3" applyFont="1" applyFill="1" applyBorder="1" applyAlignment="1" applyProtection="1">
      <alignment horizontal="center"/>
    </xf>
    <xf numFmtId="1" fontId="13" fillId="9" borderId="1" xfId="3" applyNumberFormat="1" applyFont="1" applyFill="1" applyBorder="1" applyAlignment="1" applyProtection="1">
      <alignment horizontal="left" vertical="center" wrapText="1"/>
      <protection locked="0"/>
    </xf>
  </cellXfs>
  <cellStyles count="8">
    <cellStyle name="Currency" xfId="1" builtinId="4"/>
    <cellStyle name="Currency 2" xfId="7"/>
    <cellStyle name="Heading 1 2" xfId="4"/>
    <cellStyle name="Heading 2 2" xfId="5"/>
    <cellStyle name="Heading 4 2" xfId="6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5164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9.9978637043366805E-2"/>
    <pageSetUpPr autoPageBreaks="0" fitToPage="1"/>
  </sheetPr>
  <dimension ref="A1:V64"/>
  <sheetViews>
    <sheetView showGridLines="0" showRowColHeaders="0" tabSelected="1" zoomScaleNormal="100" workbookViewId="0">
      <selection activeCell="J9" sqref="J9"/>
    </sheetView>
  </sheetViews>
  <sheetFormatPr defaultColWidth="0" defaultRowHeight="15" customHeight="1" zeroHeight="1" x14ac:dyDescent="0.25"/>
  <cols>
    <col min="1" max="1" width="4.7109375" style="3" customWidth="1"/>
    <col min="2" max="2" width="20.7109375" style="3" customWidth="1"/>
    <col min="3" max="3" width="0.42578125" style="3" customWidth="1"/>
    <col min="4" max="4" width="28" style="3" customWidth="1"/>
    <col min="5" max="5" width="20.7109375" style="3" customWidth="1"/>
    <col min="6" max="6" width="0.42578125" style="3" customWidth="1"/>
    <col min="7" max="7" width="28" style="3" customWidth="1"/>
    <col min="8" max="8" width="0.7109375" style="3" customWidth="1"/>
    <col min="9" max="9" width="20.7109375" style="3" customWidth="1"/>
    <col min="10" max="10" width="28" style="3" customWidth="1"/>
    <col min="11" max="11" width="8.85546875" style="3" customWidth="1"/>
    <col min="12" max="12" width="1.7109375" style="3" customWidth="1"/>
    <col min="13" max="13" width="4" style="3" customWidth="1"/>
    <col min="14" max="19" width="8.85546875" style="3" customWidth="1"/>
    <col min="20" max="20" width="1.7109375" style="3" customWidth="1"/>
    <col min="21" max="22" width="0" style="3" hidden="1" customWidth="1"/>
    <col min="23" max="16384" width="8.85546875" style="3" hidden="1"/>
  </cols>
  <sheetData>
    <row r="1" spans="1:20" ht="4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9"/>
      <c r="M1" s="30"/>
      <c r="N1" s="31"/>
      <c r="O1" s="31"/>
      <c r="P1" s="31"/>
      <c r="Q1" s="31"/>
      <c r="R1" s="31"/>
      <c r="S1" s="31"/>
      <c r="T1" s="29"/>
    </row>
    <row r="2" spans="1:20" ht="23.25" x14ac:dyDescent="0.25">
      <c r="A2" s="4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2"/>
      <c r="L2" s="29"/>
      <c r="M2" s="30"/>
      <c r="N2" s="31"/>
      <c r="O2" s="31"/>
      <c r="P2" s="31"/>
      <c r="Q2" s="31"/>
      <c r="R2" s="31"/>
      <c r="S2" s="31"/>
      <c r="T2" s="29"/>
    </row>
    <row r="3" spans="1:20" ht="15" customHeight="1" x14ac:dyDescent="0.25">
      <c r="A3" s="5"/>
      <c r="B3" s="6" t="s">
        <v>3</v>
      </c>
      <c r="C3" s="7"/>
      <c r="D3" s="73" t="s">
        <v>38</v>
      </c>
      <c r="E3" s="73"/>
      <c r="F3" s="73"/>
      <c r="G3" s="73"/>
      <c r="H3" s="73"/>
      <c r="I3" s="73"/>
      <c r="J3" s="73"/>
      <c r="K3" s="2"/>
      <c r="L3" s="29"/>
      <c r="M3" s="30"/>
      <c r="N3" s="31"/>
      <c r="O3" s="31"/>
      <c r="P3" s="31"/>
      <c r="Q3" s="31"/>
      <c r="R3" s="31"/>
      <c r="S3" s="31"/>
      <c r="T3" s="29"/>
    </row>
    <row r="4" spans="1:20" ht="5.25" customHeight="1" x14ac:dyDescent="0.25">
      <c r="A4" s="5"/>
      <c r="B4" s="8"/>
      <c r="C4" s="7"/>
      <c r="D4" s="7"/>
      <c r="E4" s="9"/>
      <c r="F4" s="9"/>
      <c r="G4" s="9"/>
      <c r="H4" s="9"/>
      <c r="I4" s="9"/>
      <c r="J4" s="9"/>
      <c r="K4" s="2"/>
      <c r="L4" s="29"/>
      <c r="M4" s="30"/>
      <c r="N4" s="31"/>
      <c r="O4" s="31"/>
      <c r="P4" s="31"/>
      <c r="Q4" s="31"/>
      <c r="R4" s="31"/>
      <c r="S4" s="31"/>
      <c r="T4" s="29"/>
    </row>
    <row r="5" spans="1:20" ht="15" customHeight="1" x14ac:dyDescent="0.25">
      <c r="A5" s="5"/>
      <c r="B5" s="10" t="s">
        <v>7</v>
      </c>
      <c r="C5" s="7"/>
      <c r="D5" s="72" t="s">
        <v>40</v>
      </c>
      <c r="E5" s="72"/>
      <c r="F5" s="72"/>
      <c r="G5" s="72"/>
      <c r="H5" s="72"/>
      <c r="I5" s="72"/>
      <c r="J5" s="72"/>
      <c r="K5" s="2"/>
      <c r="L5" s="29"/>
      <c r="M5" s="30"/>
      <c r="N5" s="31"/>
      <c r="O5" s="31"/>
      <c r="P5" s="31"/>
      <c r="Q5" s="31"/>
      <c r="R5" s="31"/>
      <c r="S5" s="31"/>
      <c r="T5" s="29"/>
    </row>
    <row r="6" spans="1:20" ht="12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9"/>
      <c r="M6" s="30"/>
      <c r="N6" s="31"/>
      <c r="O6" s="31"/>
      <c r="P6" s="31"/>
      <c r="Q6" s="31"/>
      <c r="R6" s="31"/>
      <c r="S6" s="31"/>
      <c r="T6" s="29"/>
    </row>
    <row r="7" spans="1:20" ht="15" customHeight="1" x14ac:dyDescent="0.3">
      <c r="A7" s="11"/>
      <c r="B7" s="58" t="s">
        <v>2</v>
      </c>
      <c r="C7" s="59"/>
      <c r="D7" s="59"/>
      <c r="E7" s="59"/>
      <c r="F7" s="59"/>
      <c r="G7" s="59"/>
      <c r="H7" s="59"/>
      <c r="I7" s="59"/>
      <c r="J7" s="60"/>
      <c r="K7" s="2"/>
      <c r="L7" s="29"/>
      <c r="M7" s="30"/>
      <c r="N7" s="76" t="s">
        <v>50</v>
      </c>
      <c r="O7" s="76"/>
      <c r="P7" s="77"/>
      <c r="Q7" s="77"/>
      <c r="R7" s="31"/>
      <c r="S7" s="31"/>
      <c r="T7" s="29"/>
    </row>
    <row r="8" spans="1:20" ht="3.75" customHeight="1" x14ac:dyDescent="0.25">
      <c r="A8" s="2"/>
      <c r="B8" s="12"/>
      <c r="C8" s="12"/>
      <c r="D8" s="12"/>
      <c r="E8" s="12"/>
      <c r="F8" s="12"/>
      <c r="G8" s="12"/>
      <c r="H8" s="12"/>
      <c r="I8" s="12"/>
      <c r="J8" s="12"/>
      <c r="K8" s="2"/>
      <c r="L8" s="29"/>
      <c r="M8" s="30"/>
      <c r="N8" s="31"/>
      <c r="O8" s="31"/>
      <c r="P8" s="31"/>
      <c r="Q8" s="31"/>
      <c r="R8" s="31"/>
      <c r="S8" s="31"/>
      <c r="T8" s="29"/>
    </row>
    <row r="9" spans="1:20" ht="16.5" customHeight="1" x14ac:dyDescent="0.2">
      <c r="A9" s="11"/>
      <c r="B9" s="10" t="s">
        <v>39</v>
      </c>
      <c r="C9" s="12"/>
      <c r="D9" s="13" t="s">
        <v>1</v>
      </c>
      <c r="E9" s="10" t="s">
        <v>18</v>
      </c>
      <c r="F9" s="14"/>
      <c r="G9" s="13" t="s">
        <v>19</v>
      </c>
      <c r="H9" s="14"/>
      <c r="I9" s="10" t="s">
        <v>9</v>
      </c>
      <c r="J9" s="38">
        <v>12</v>
      </c>
      <c r="K9" s="2"/>
      <c r="L9" s="29"/>
      <c r="M9" s="30"/>
      <c r="N9" s="78" t="s">
        <v>51</v>
      </c>
      <c r="O9" s="78"/>
      <c r="P9" s="78"/>
      <c r="Q9" s="78"/>
      <c r="R9" s="78"/>
      <c r="S9" s="31"/>
      <c r="T9" s="29"/>
    </row>
    <row r="10" spans="1:20" ht="2.25" customHeight="1" x14ac:dyDescent="0.25">
      <c r="A10" s="2"/>
      <c r="B10" s="10"/>
      <c r="C10" s="10"/>
      <c r="D10" s="10"/>
      <c r="E10" s="8"/>
      <c r="F10" s="12"/>
      <c r="G10" s="12"/>
      <c r="H10" s="12"/>
      <c r="I10" s="8"/>
      <c r="J10" s="25"/>
      <c r="K10" s="2"/>
      <c r="L10" s="29"/>
      <c r="M10" s="30"/>
      <c r="N10" s="31"/>
      <c r="O10" s="31"/>
      <c r="P10" s="31"/>
      <c r="Q10" s="31"/>
      <c r="R10" s="31"/>
      <c r="S10" s="31"/>
      <c r="T10" s="29"/>
    </row>
    <row r="11" spans="1:20" ht="16.5" customHeight="1" x14ac:dyDescent="0.2">
      <c r="A11" s="11"/>
      <c r="B11" s="10" t="s">
        <v>12</v>
      </c>
      <c r="C11" s="12"/>
      <c r="D11" s="13" t="s">
        <v>13</v>
      </c>
      <c r="E11" s="10" t="s">
        <v>8</v>
      </c>
      <c r="F11" s="14"/>
      <c r="G11" s="35">
        <f>(((BaseWatts-Eff.Watts)*OperatingHours)/1000)*HCIF</f>
        <v>89.88000000000001</v>
      </c>
      <c r="H11" s="14"/>
      <c r="I11" s="10" t="s">
        <v>11</v>
      </c>
      <c r="J11" s="38">
        <v>0</v>
      </c>
      <c r="K11" s="2"/>
      <c r="L11" s="29"/>
      <c r="M11" s="30"/>
      <c r="N11" s="77" t="s">
        <v>53</v>
      </c>
      <c r="O11" s="77"/>
      <c r="P11" s="77"/>
      <c r="Q11" s="77"/>
      <c r="R11" s="77"/>
      <c r="S11" s="31"/>
      <c r="T11" s="29"/>
    </row>
    <row r="12" spans="1:20" ht="2.25" customHeight="1" x14ac:dyDescent="0.25">
      <c r="A12" s="2"/>
      <c r="B12" s="8"/>
      <c r="C12" s="12"/>
      <c r="D12" s="12"/>
      <c r="E12" s="8"/>
      <c r="F12" s="12"/>
      <c r="G12" s="12"/>
      <c r="H12" s="12"/>
      <c r="I12" s="8"/>
      <c r="J12" s="25"/>
      <c r="K12" s="2"/>
      <c r="L12" s="29"/>
      <c r="M12" s="30"/>
      <c r="N12" s="77"/>
      <c r="O12" s="77"/>
      <c r="P12" s="77"/>
      <c r="Q12" s="77"/>
      <c r="R12" s="77"/>
      <c r="S12" s="31"/>
      <c r="T12" s="29"/>
    </row>
    <row r="13" spans="1:20" ht="16.5" customHeight="1" x14ac:dyDescent="0.2">
      <c r="A13" s="11"/>
      <c r="B13" s="10" t="s">
        <v>16</v>
      </c>
      <c r="C13" s="12"/>
      <c r="D13" s="13" t="s">
        <v>17</v>
      </c>
      <c r="E13" s="10" t="s">
        <v>70</v>
      </c>
      <c r="F13" s="14"/>
      <c r="G13" s="37">
        <f>VLOOKUP(G9,'End Use Categories'!$A$2:$B$14,2,FALSE)</f>
        <v>1.89963546210424E-4</v>
      </c>
      <c r="H13" s="14"/>
      <c r="I13" s="10" t="s">
        <v>15</v>
      </c>
      <c r="J13" s="38">
        <v>0</v>
      </c>
      <c r="K13" s="2"/>
      <c r="L13" s="29"/>
      <c r="M13" s="30"/>
      <c r="N13" s="77"/>
      <c r="O13" s="77"/>
      <c r="P13" s="77"/>
      <c r="Q13" s="77"/>
      <c r="R13" s="77"/>
      <c r="S13" s="31"/>
      <c r="T13" s="29"/>
    </row>
    <row r="14" spans="1:20" ht="2.25" customHeight="1" x14ac:dyDescent="0.25">
      <c r="A14" s="2"/>
      <c r="B14" s="8"/>
      <c r="C14" s="12"/>
      <c r="D14" s="12"/>
      <c r="E14" s="8"/>
      <c r="F14" s="8"/>
      <c r="G14" s="8"/>
      <c r="H14" s="8"/>
      <c r="I14" s="8"/>
      <c r="J14" s="25"/>
      <c r="K14" s="2"/>
      <c r="L14" s="29"/>
      <c r="M14" s="30"/>
      <c r="N14" s="77"/>
      <c r="O14" s="77"/>
      <c r="P14" s="77"/>
      <c r="Q14" s="77"/>
      <c r="R14" s="77"/>
      <c r="S14" s="31"/>
      <c r="T14" s="29"/>
    </row>
    <row r="15" spans="1:20" ht="16.5" customHeight="1" x14ac:dyDescent="0.2">
      <c r="A15" s="11"/>
      <c r="B15" s="10" t="s">
        <v>21</v>
      </c>
      <c r="C15" s="12"/>
      <c r="D15" s="13">
        <v>17</v>
      </c>
      <c r="E15" s="10" t="s">
        <v>10</v>
      </c>
      <c r="F15" s="14"/>
      <c r="G15" s="26">
        <f>G13*G11</f>
        <v>1.7073923533392911E-2</v>
      </c>
      <c r="H15" s="14"/>
      <c r="I15" s="10" t="s">
        <v>20</v>
      </c>
      <c r="J15" s="39">
        <f>SUM(J9,J11,J13)</f>
        <v>12</v>
      </c>
      <c r="K15" s="2"/>
      <c r="L15" s="29"/>
      <c r="M15" s="30"/>
      <c r="N15" s="77"/>
      <c r="O15" s="77"/>
      <c r="P15" s="77"/>
      <c r="Q15" s="77"/>
      <c r="R15" s="77"/>
      <c r="S15" s="31"/>
      <c r="T15" s="29"/>
    </row>
    <row r="16" spans="1:20" ht="2.25" customHeight="1" x14ac:dyDescent="0.25">
      <c r="A16" s="2"/>
      <c r="B16" s="8"/>
      <c r="C16" s="12"/>
      <c r="D16" s="12"/>
      <c r="E16" s="8"/>
      <c r="F16" s="12"/>
      <c r="G16" s="12"/>
      <c r="H16" s="12"/>
      <c r="I16" s="2"/>
      <c r="J16" s="2"/>
      <c r="K16" s="2"/>
      <c r="L16" s="29"/>
      <c r="M16" s="30"/>
      <c r="N16" s="77"/>
      <c r="O16" s="77"/>
      <c r="P16" s="77"/>
      <c r="Q16" s="77"/>
      <c r="R16" s="77"/>
      <c r="S16" s="31"/>
      <c r="T16" s="29"/>
    </row>
    <row r="17" spans="1:20" ht="16.5" customHeight="1" x14ac:dyDescent="0.2">
      <c r="A17" s="11"/>
      <c r="B17" s="16" t="s">
        <v>4</v>
      </c>
      <c r="C17" s="14"/>
      <c r="D17" s="13" t="s">
        <v>5</v>
      </c>
      <c r="E17" s="10" t="s">
        <v>14</v>
      </c>
      <c r="F17" s="14"/>
      <c r="G17" s="15">
        <v>1.07</v>
      </c>
      <c r="H17" s="14"/>
      <c r="I17" s="2"/>
      <c r="J17" s="2"/>
      <c r="K17" s="2"/>
      <c r="L17" s="29"/>
      <c r="M17" s="30"/>
      <c r="N17" s="77"/>
      <c r="O17" s="77"/>
      <c r="P17" s="77"/>
      <c r="Q17" s="77"/>
      <c r="R17" s="77"/>
      <c r="S17" s="31"/>
      <c r="T17" s="29"/>
    </row>
    <row r="18" spans="1:20" ht="2.25" customHeight="1" x14ac:dyDescent="0.25">
      <c r="A18" s="2"/>
      <c r="B18" s="8"/>
      <c r="C18" s="17"/>
      <c r="D18" s="12"/>
      <c r="E18" s="8"/>
      <c r="F18" s="12"/>
      <c r="G18" s="12"/>
      <c r="H18" s="12"/>
      <c r="I18" s="2"/>
      <c r="J18" s="2"/>
      <c r="K18" s="2"/>
      <c r="L18" s="29"/>
      <c r="M18" s="30"/>
      <c r="N18" s="77"/>
      <c r="O18" s="77"/>
      <c r="P18" s="77"/>
      <c r="Q18" s="77"/>
      <c r="R18" s="77"/>
      <c r="S18" s="31"/>
      <c r="T18" s="29"/>
    </row>
    <row r="19" spans="1:20" ht="16.5" customHeight="1" x14ac:dyDescent="0.2">
      <c r="A19" s="11"/>
      <c r="B19" s="10" t="s">
        <v>23</v>
      </c>
      <c r="C19" s="14"/>
      <c r="D19" s="37" t="str">
        <f>VLOOKUP(D17,Vintage!$A$2:$B$14,2,FALSE)</f>
        <v>Total</v>
      </c>
      <c r="E19" s="10" t="s">
        <v>6</v>
      </c>
      <c r="F19" s="14"/>
      <c r="G19" s="13" t="s">
        <v>127</v>
      </c>
      <c r="H19" s="10"/>
      <c r="I19" s="2"/>
      <c r="J19" s="2"/>
      <c r="K19" s="2"/>
      <c r="L19" s="29"/>
      <c r="M19" s="30"/>
      <c r="N19" s="77"/>
      <c r="O19" s="77"/>
      <c r="P19" s="77"/>
      <c r="Q19" s="77"/>
      <c r="R19" s="77"/>
      <c r="S19" s="31"/>
      <c r="T19" s="29"/>
    </row>
    <row r="20" spans="1:20" ht="12" customHeight="1" x14ac:dyDescent="0.2">
      <c r="A20" s="11"/>
      <c r="B20" s="10"/>
      <c r="C20" s="12"/>
      <c r="D20" s="14"/>
      <c r="E20" s="18"/>
      <c r="F20" s="14"/>
      <c r="G20" s="12"/>
      <c r="H20" s="14"/>
      <c r="I20" s="18"/>
      <c r="J20" s="12"/>
      <c r="K20" s="2"/>
      <c r="L20" s="29"/>
      <c r="M20" s="30"/>
      <c r="N20" s="77"/>
      <c r="O20" s="77"/>
      <c r="P20" s="77"/>
      <c r="Q20" s="77"/>
      <c r="R20" s="77"/>
      <c r="S20" s="31"/>
      <c r="T20" s="29"/>
    </row>
    <row r="21" spans="1:20" ht="15" customHeight="1" x14ac:dyDescent="0.3">
      <c r="A21" s="11"/>
      <c r="B21" s="58" t="s">
        <v>25</v>
      </c>
      <c r="C21" s="59"/>
      <c r="D21" s="59"/>
      <c r="E21" s="59"/>
      <c r="F21" s="59"/>
      <c r="G21" s="59"/>
      <c r="H21" s="59"/>
      <c r="I21" s="59"/>
      <c r="J21" s="60"/>
      <c r="K21" s="2"/>
      <c r="L21" s="29"/>
      <c r="M21" s="30"/>
      <c r="N21" s="77"/>
      <c r="O21" s="77"/>
      <c r="P21" s="77"/>
      <c r="Q21" s="77"/>
      <c r="R21" s="77"/>
      <c r="S21" s="31"/>
      <c r="T21" s="29"/>
    </row>
    <row r="22" spans="1:20" ht="3" customHeight="1" x14ac:dyDescent="0.2">
      <c r="A22" s="11"/>
      <c r="B22" s="8"/>
      <c r="C22" s="12"/>
      <c r="D22" s="12"/>
      <c r="E22" s="18"/>
      <c r="F22" s="19"/>
      <c r="G22" s="20"/>
      <c r="H22" s="20"/>
      <c r="I22" s="20"/>
      <c r="J22" s="20"/>
      <c r="K22" s="2"/>
      <c r="L22" s="29"/>
      <c r="M22" s="30"/>
      <c r="N22" s="77"/>
      <c r="O22" s="77"/>
      <c r="P22" s="77"/>
      <c r="Q22" s="77"/>
      <c r="R22" s="77"/>
      <c r="S22" s="31"/>
      <c r="T22" s="29"/>
    </row>
    <row r="23" spans="1:20" ht="16.5" customHeight="1" x14ac:dyDescent="0.2">
      <c r="A23" s="11"/>
      <c r="B23" s="21" t="s">
        <v>26</v>
      </c>
      <c r="C23" s="2"/>
      <c r="D23" s="22" t="s">
        <v>27</v>
      </c>
      <c r="E23" s="21" t="s">
        <v>28</v>
      </c>
      <c r="F23" s="2"/>
      <c r="G23" s="61" t="s">
        <v>29</v>
      </c>
      <c r="H23" s="61"/>
      <c r="I23" s="61"/>
      <c r="J23" s="61"/>
      <c r="K23" s="2"/>
      <c r="L23" s="29"/>
      <c r="M23" s="30"/>
      <c r="N23" s="77"/>
      <c r="O23" s="77"/>
      <c r="P23" s="77"/>
      <c r="Q23" s="77"/>
      <c r="R23" s="77"/>
      <c r="S23" s="31"/>
      <c r="T23" s="29"/>
    </row>
    <row r="24" spans="1:20" ht="3" customHeight="1" x14ac:dyDescent="0.2">
      <c r="A24" s="11"/>
      <c r="B24" s="8"/>
      <c r="C24" s="12"/>
      <c r="D24" s="12"/>
      <c r="E24" s="18"/>
      <c r="F24" s="14"/>
      <c r="G24" s="61"/>
      <c r="H24" s="61"/>
      <c r="I24" s="61"/>
      <c r="J24" s="61"/>
      <c r="K24" s="2"/>
      <c r="L24" s="29"/>
      <c r="M24" s="30"/>
      <c r="N24" s="77"/>
      <c r="O24" s="77"/>
      <c r="P24" s="77"/>
      <c r="Q24" s="77"/>
      <c r="R24" s="77"/>
      <c r="S24" s="31"/>
      <c r="T24" s="29"/>
    </row>
    <row r="25" spans="1:20" ht="15.75" customHeight="1" x14ac:dyDescent="0.2">
      <c r="A25" s="11"/>
      <c r="B25" s="63" t="s">
        <v>30</v>
      </c>
      <c r="C25" s="12"/>
      <c r="D25" s="62" t="s">
        <v>37</v>
      </c>
      <c r="E25" s="18"/>
      <c r="F25" s="14"/>
      <c r="G25" s="61"/>
      <c r="H25" s="61"/>
      <c r="I25" s="61"/>
      <c r="J25" s="61"/>
      <c r="K25" s="2"/>
      <c r="L25" s="29"/>
      <c r="M25" s="30"/>
      <c r="N25" s="77"/>
      <c r="O25" s="77"/>
      <c r="P25" s="77"/>
      <c r="Q25" s="77"/>
      <c r="R25" s="77"/>
      <c r="S25" s="31"/>
      <c r="T25" s="29"/>
    </row>
    <row r="26" spans="1:20" ht="15.75" customHeight="1" x14ac:dyDescent="0.2">
      <c r="A26" s="11"/>
      <c r="B26" s="63"/>
      <c r="C26" s="12"/>
      <c r="D26" s="62"/>
      <c r="E26" s="18"/>
      <c r="F26" s="14"/>
      <c r="G26" s="61"/>
      <c r="H26" s="61"/>
      <c r="I26" s="61"/>
      <c r="J26" s="61"/>
      <c r="K26" s="2"/>
      <c r="L26" s="29"/>
      <c r="M26" s="30"/>
      <c r="N26" s="77"/>
      <c r="O26" s="77"/>
      <c r="P26" s="77"/>
      <c r="Q26" s="77"/>
      <c r="R26" s="77"/>
      <c r="S26" s="31"/>
      <c r="T26" s="29"/>
    </row>
    <row r="27" spans="1:20" ht="15.75" customHeight="1" x14ac:dyDescent="0.2">
      <c r="A27" s="11"/>
      <c r="B27" s="12"/>
      <c r="C27" s="12"/>
      <c r="D27" s="14"/>
      <c r="E27" s="18"/>
      <c r="F27" s="14"/>
      <c r="G27" s="12"/>
      <c r="H27" s="14"/>
      <c r="I27" s="2"/>
      <c r="J27" s="2"/>
      <c r="K27" s="2"/>
      <c r="L27" s="29"/>
      <c r="M27" s="30"/>
      <c r="N27" s="31"/>
      <c r="O27" s="31"/>
      <c r="P27" s="31"/>
      <c r="Q27" s="31"/>
      <c r="R27" s="31"/>
      <c r="S27" s="31"/>
      <c r="T27" s="29"/>
    </row>
    <row r="28" spans="1:20" ht="15" customHeight="1" x14ac:dyDescent="0.2">
      <c r="A28" s="2"/>
      <c r="B28" s="27"/>
      <c r="C28" s="27"/>
      <c r="D28" s="79" t="s">
        <v>31</v>
      </c>
      <c r="E28" s="80"/>
      <c r="F28" s="18"/>
      <c r="G28" s="27"/>
      <c r="H28" s="27"/>
      <c r="I28" s="81" t="s">
        <v>32</v>
      </c>
      <c r="J28" s="82"/>
      <c r="K28" s="2"/>
      <c r="L28" s="29"/>
      <c r="M28" s="30"/>
      <c r="N28" s="31"/>
      <c r="O28" s="31"/>
      <c r="P28" s="31"/>
      <c r="Q28" s="31"/>
      <c r="R28" s="31"/>
      <c r="S28" s="31"/>
      <c r="T28" s="29"/>
    </row>
    <row r="29" spans="1:20" ht="2.25" customHeight="1" x14ac:dyDescent="0.25">
      <c r="A29" s="2"/>
      <c r="B29" s="23"/>
      <c r="C29" s="12"/>
      <c r="D29" s="12"/>
      <c r="E29" s="18"/>
      <c r="F29" s="18"/>
      <c r="G29" s="12"/>
      <c r="H29" s="12"/>
      <c r="I29" s="12"/>
      <c r="J29" s="2"/>
      <c r="K29" s="2"/>
      <c r="L29" s="29"/>
      <c r="M29" s="30"/>
      <c r="N29" s="31"/>
      <c r="O29" s="31"/>
      <c r="P29" s="31"/>
      <c r="Q29" s="31"/>
      <c r="R29" s="31"/>
      <c r="S29" s="31"/>
      <c r="T29" s="29"/>
    </row>
    <row r="30" spans="1:20" ht="27.75" customHeight="1" x14ac:dyDescent="0.25">
      <c r="A30" s="2"/>
      <c r="B30" s="36" t="s">
        <v>72</v>
      </c>
      <c r="C30" s="8"/>
      <c r="D30" s="74" t="s">
        <v>44</v>
      </c>
      <c r="E30" s="74"/>
      <c r="F30" s="18"/>
      <c r="G30" s="36" t="s">
        <v>71</v>
      </c>
      <c r="H30" s="8"/>
      <c r="I30" s="74" t="s">
        <v>45</v>
      </c>
      <c r="J30" s="74"/>
      <c r="K30" s="2"/>
      <c r="L30" s="29"/>
      <c r="M30" s="30"/>
      <c r="N30" s="78" t="s">
        <v>52</v>
      </c>
      <c r="O30" s="78"/>
      <c r="P30" s="78"/>
      <c r="Q30" s="78"/>
      <c r="R30" s="78"/>
      <c r="S30" s="31"/>
      <c r="T30" s="29"/>
    </row>
    <row r="31" spans="1:20" ht="3" customHeight="1" x14ac:dyDescent="0.25">
      <c r="A31" s="2"/>
      <c r="B31" s="8"/>
      <c r="C31" s="8"/>
      <c r="D31" s="8"/>
      <c r="E31" s="2"/>
      <c r="F31" s="18"/>
      <c r="G31" s="8"/>
      <c r="H31" s="8"/>
      <c r="I31" s="8"/>
      <c r="J31" s="2"/>
      <c r="K31" s="2"/>
      <c r="L31" s="29"/>
      <c r="M31" s="30"/>
      <c r="N31" s="31"/>
      <c r="O31" s="31"/>
      <c r="P31" s="31"/>
      <c r="Q31" s="31"/>
      <c r="R31" s="31"/>
      <c r="S31" s="31"/>
      <c r="T31" s="29"/>
    </row>
    <row r="32" spans="1:20" ht="15" customHeight="1" x14ac:dyDescent="0.25">
      <c r="A32" s="2"/>
      <c r="B32" s="21" t="s">
        <v>33</v>
      </c>
      <c r="C32" s="8"/>
      <c r="D32" s="75" t="s">
        <v>41</v>
      </c>
      <c r="E32" s="75"/>
      <c r="F32" s="18"/>
      <c r="G32" s="21" t="s">
        <v>33</v>
      </c>
      <c r="H32" s="8"/>
      <c r="I32" s="75" t="s">
        <v>41</v>
      </c>
      <c r="J32" s="75"/>
      <c r="K32" s="2"/>
      <c r="L32" s="29"/>
      <c r="M32" s="30"/>
      <c r="N32" s="77" t="s">
        <v>132</v>
      </c>
      <c r="O32" s="77"/>
      <c r="P32" s="77"/>
      <c r="Q32" s="77"/>
      <c r="R32" s="77"/>
      <c r="S32" s="31"/>
      <c r="T32" s="29"/>
    </row>
    <row r="33" spans="1:20" ht="3" customHeight="1" x14ac:dyDescent="0.25">
      <c r="A33" s="2"/>
      <c r="B33" s="8"/>
      <c r="C33" s="8"/>
      <c r="D33" s="8"/>
      <c r="E33" s="2"/>
      <c r="F33" s="18"/>
      <c r="G33" s="8"/>
      <c r="H33" s="8"/>
      <c r="I33" s="8"/>
      <c r="J33" s="2"/>
      <c r="K33" s="2"/>
      <c r="L33" s="29"/>
      <c r="M33" s="30"/>
      <c r="N33" s="77"/>
      <c r="O33" s="77"/>
      <c r="P33" s="77"/>
      <c r="Q33" s="77"/>
      <c r="R33" s="77"/>
      <c r="S33" s="31"/>
      <c r="T33" s="29"/>
    </row>
    <row r="34" spans="1:20" ht="15" customHeight="1" x14ac:dyDescent="0.25">
      <c r="A34" s="2"/>
      <c r="B34" s="21" t="s">
        <v>34</v>
      </c>
      <c r="C34" s="8"/>
      <c r="D34" s="67" t="s">
        <v>35</v>
      </c>
      <c r="E34" s="67"/>
      <c r="F34" s="18"/>
      <c r="G34" s="21" t="s">
        <v>34</v>
      </c>
      <c r="H34" s="8"/>
      <c r="I34" s="67" t="s">
        <v>46</v>
      </c>
      <c r="J34" s="67"/>
      <c r="K34" s="2"/>
      <c r="L34" s="29"/>
      <c r="M34" s="30"/>
      <c r="N34" s="77"/>
      <c r="O34" s="77"/>
      <c r="P34" s="77"/>
      <c r="Q34" s="77"/>
      <c r="R34" s="77"/>
      <c r="S34" s="31"/>
      <c r="T34" s="29"/>
    </row>
    <row r="35" spans="1:20" ht="3" customHeight="1" x14ac:dyDescent="0.25">
      <c r="A35" s="2"/>
      <c r="B35" s="70"/>
      <c r="C35" s="70"/>
      <c r="D35" s="70"/>
      <c r="E35" s="2"/>
      <c r="F35" s="18"/>
      <c r="G35" s="70"/>
      <c r="H35" s="70"/>
      <c r="I35" s="70"/>
      <c r="J35" s="2"/>
      <c r="K35" s="2"/>
      <c r="L35" s="29"/>
      <c r="M35" s="30"/>
      <c r="N35" s="77"/>
      <c r="O35" s="77"/>
      <c r="P35" s="77"/>
      <c r="Q35" s="77"/>
      <c r="R35" s="77"/>
      <c r="S35" s="31"/>
      <c r="T35" s="29"/>
    </row>
    <row r="36" spans="1:20" ht="15" customHeight="1" x14ac:dyDescent="0.25">
      <c r="A36" s="2"/>
      <c r="B36" s="21" t="s">
        <v>36</v>
      </c>
      <c r="C36" s="12"/>
      <c r="D36" s="64">
        <f>(BaseWatts*OperatingHours)/1000</f>
        <v>84</v>
      </c>
      <c r="E36" s="64"/>
      <c r="F36" s="18"/>
      <c r="G36" s="21" t="s">
        <v>36</v>
      </c>
      <c r="H36" s="12"/>
      <c r="I36" s="64">
        <f>(Eff.Watts*OperatingHours)/1000</f>
        <v>0</v>
      </c>
      <c r="J36" s="64"/>
      <c r="K36" s="2"/>
      <c r="L36" s="29"/>
      <c r="M36" s="30"/>
      <c r="N36" s="77"/>
      <c r="O36" s="77"/>
      <c r="P36" s="77"/>
      <c r="Q36" s="77"/>
      <c r="R36" s="77"/>
      <c r="S36" s="31"/>
      <c r="T36" s="29"/>
    </row>
    <row r="37" spans="1:20" ht="3" customHeight="1" x14ac:dyDescent="0.25">
      <c r="A37" s="2"/>
      <c r="B37" s="8"/>
      <c r="C37" s="12"/>
      <c r="D37" s="12"/>
      <c r="E37" s="2"/>
      <c r="F37" s="18"/>
      <c r="G37" s="8"/>
      <c r="H37" s="12"/>
      <c r="I37" s="12"/>
      <c r="J37" s="2"/>
      <c r="K37" s="2"/>
      <c r="L37" s="29"/>
      <c r="M37" s="30"/>
      <c r="N37" s="77"/>
      <c r="O37" s="77"/>
      <c r="P37" s="77"/>
      <c r="Q37" s="77"/>
      <c r="R37" s="77"/>
      <c r="S37" s="31"/>
      <c r="T37" s="29"/>
    </row>
    <row r="38" spans="1:20" ht="15" customHeight="1" x14ac:dyDescent="0.25">
      <c r="A38" s="2"/>
      <c r="B38" s="21" t="s">
        <v>73</v>
      </c>
      <c r="C38" s="12"/>
      <c r="D38" s="65">
        <f>D36*G13</f>
        <v>1.5956937881675615E-2</v>
      </c>
      <c r="E38" s="65"/>
      <c r="F38" s="18"/>
      <c r="G38" s="21" t="s">
        <v>73</v>
      </c>
      <c r="H38" s="12"/>
      <c r="I38" s="65">
        <f>I36*G13</f>
        <v>0</v>
      </c>
      <c r="J38" s="65"/>
      <c r="K38" s="2"/>
      <c r="L38" s="29"/>
      <c r="M38" s="30"/>
      <c r="N38" s="77"/>
      <c r="O38" s="77"/>
      <c r="P38" s="77"/>
      <c r="Q38" s="77"/>
      <c r="R38" s="77"/>
      <c r="S38" s="31"/>
      <c r="T38" s="29"/>
    </row>
    <row r="39" spans="1:20" ht="3" customHeight="1" x14ac:dyDescent="0.25">
      <c r="A39" s="2"/>
      <c r="B39" s="8"/>
      <c r="C39" s="12"/>
      <c r="D39" s="12"/>
      <c r="E39" s="2"/>
      <c r="F39" s="18"/>
      <c r="G39" s="8"/>
      <c r="H39" s="12"/>
      <c r="I39" s="12"/>
      <c r="J39" s="2"/>
      <c r="K39" s="2"/>
      <c r="L39" s="29"/>
      <c r="M39" s="30"/>
      <c r="N39" s="77"/>
      <c r="O39" s="77"/>
      <c r="P39" s="77"/>
      <c r="Q39" s="77"/>
      <c r="R39" s="77"/>
      <c r="S39" s="31"/>
      <c r="T39" s="29"/>
    </row>
    <row r="40" spans="1:20" ht="15" customHeight="1" x14ac:dyDescent="0.25">
      <c r="A40" s="2"/>
      <c r="B40" s="21" t="s">
        <v>75</v>
      </c>
      <c r="C40" s="12"/>
      <c r="D40" s="68">
        <v>28</v>
      </c>
      <c r="E40" s="68"/>
      <c r="F40" s="18"/>
      <c r="G40" s="21" t="s">
        <v>75</v>
      </c>
      <c r="H40" s="12"/>
      <c r="I40" s="68">
        <v>0</v>
      </c>
      <c r="J40" s="68"/>
      <c r="K40" s="2"/>
      <c r="L40" s="29"/>
      <c r="M40" s="30"/>
      <c r="N40" s="77"/>
      <c r="O40" s="77"/>
      <c r="P40" s="77"/>
      <c r="Q40" s="77"/>
      <c r="R40" s="77"/>
      <c r="S40" s="31"/>
      <c r="T40" s="29"/>
    </row>
    <row r="41" spans="1:20" ht="3" customHeight="1" x14ac:dyDescent="0.25">
      <c r="A41" s="2"/>
      <c r="B41" s="8"/>
      <c r="C41" s="12"/>
      <c r="D41" s="12"/>
      <c r="E41" s="2"/>
      <c r="F41" s="18"/>
      <c r="G41" s="8"/>
      <c r="H41" s="12"/>
      <c r="I41" s="12"/>
      <c r="J41" s="2"/>
      <c r="K41" s="2"/>
      <c r="L41" s="29"/>
      <c r="M41" s="30"/>
      <c r="N41" s="77"/>
      <c r="O41" s="77"/>
      <c r="P41" s="77"/>
      <c r="Q41" s="77"/>
      <c r="R41" s="77"/>
      <c r="S41" s="31"/>
      <c r="T41" s="29"/>
    </row>
    <row r="42" spans="1:20" ht="15" customHeight="1" x14ac:dyDescent="0.25">
      <c r="A42" s="2"/>
      <c r="B42" s="21" t="s">
        <v>74</v>
      </c>
      <c r="C42" s="12"/>
      <c r="D42" s="83">
        <v>3000</v>
      </c>
      <c r="E42" s="83"/>
      <c r="F42" s="18"/>
      <c r="G42" s="21" t="s">
        <v>74</v>
      </c>
      <c r="H42" s="12"/>
      <c r="I42" s="69">
        <f>OperatingHours</f>
        <v>3000</v>
      </c>
      <c r="J42" s="69"/>
      <c r="K42" s="2"/>
      <c r="L42" s="29"/>
      <c r="M42" s="30"/>
      <c r="N42" s="77"/>
      <c r="O42" s="77"/>
      <c r="P42" s="77"/>
      <c r="Q42" s="77"/>
      <c r="R42" s="77"/>
      <c r="S42" s="31"/>
      <c r="T42" s="29"/>
    </row>
    <row r="43" spans="1:20" ht="3" customHeight="1" x14ac:dyDescent="0.25">
      <c r="A43" s="2"/>
      <c r="B43" s="8"/>
      <c r="C43" s="12"/>
      <c r="D43" s="12"/>
      <c r="E43" s="2"/>
      <c r="F43" s="18"/>
      <c r="G43" s="8"/>
      <c r="H43" s="12"/>
      <c r="I43" s="12"/>
      <c r="J43" s="2"/>
      <c r="K43" s="2"/>
      <c r="L43" s="29"/>
      <c r="M43" s="30"/>
      <c r="N43" s="77"/>
      <c r="O43" s="77"/>
      <c r="P43" s="77"/>
      <c r="Q43" s="77"/>
      <c r="R43" s="77"/>
      <c r="S43" s="31"/>
      <c r="T43" s="29"/>
    </row>
    <row r="44" spans="1:20" ht="15" customHeight="1" x14ac:dyDescent="0.25">
      <c r="A44" s="2"/>
      <c r="B44" s="42" t="s">
        <v>104</v>
      </c>
      <c r="C44" s="43"/>
      <c r="D44" s="67"/>
      <c r="E44" s="67"/>
      <c r="F44" s="44"/>
      <c r="G44" s="42" t="s">
        <v>104</v>
      </c>
      <c r="H44" s="12"/>
      <c r="I44" s="67"/>
      <c r="J44" s="67"/>
      <c r="K44" s="2"/>
      <c r="L44" s="29"/>
      <c r="M44" s="30"/>
      <c r="N44" s="77"/>
      <c r="O44" s="77"/>
      <c r="P44" s="77"/>
      <c r="Q44" s="77"/>
      <c r="R44" s="77"/>
      <c r="S44" s="31"/>
      <c r="T44" s="29"/>
    </row>
    <row r="45" spans="1:20" ht="3" customHeight="1" x14ac:dyDescent="0.25">
      <c r="A45" s="2"/>
      <c r="B45" s="8"/>
      <c r="C45" s="12"/>
      <c r="D45" s="12"/>
      <c r="E45" s="2"/>
      <c r="F45" s="18"/>
      <c r="G45" s="8"/>
      <c r="H45" s="12"/>
      <c r="I45" s="12"/>
      <c r="J45" s="2"/>
      <c r="K45" s="2"/>
      <c r="L45" s="29"/>
      <c r="M45" s="30"/>
      <c r="N45" s="77"/>
      <c r="O45" s="77"/>
      <c r="P45" s="77"/>
      <c r="Q45" s="77"/>
      <c r="R45" s="77"/>
      <c r="S45" s="31"/>
      <c r="T45" s="29"/>
    </row>
    <row r="46" spans="1:20" ht="15" customHeight="1" x14ac:dyDescent="0.25">
      <c r="A46" s="2"/>
      <c r="B46" s="21" t="s">
        <v>76</v>
      </c>
      <c r="C46" s="12"/>
      <c r="D46" s="66" t="s">
        <v>81</v>
      </c>
      <c r="E46" s="66"/>
      <c r="F46" s="18"/>
      <c r="G46" s="21" t="s">
        <v>76</v>
      </c>
      <c r="H46" s="12"/>
      <c r="I46" s="66" t="s">
        <v>82</v>
      </c>
      <c r="J46" s="66"/>
      <c r="K46" s="2"/>
      <c r="L46" s="29"/>
      <c r="M46" s="30"/>
      <c r="N46" s="77"/>
      <c r="O46" s="77"/>
      <c r="P46" s="77"/>
      <c r="Q46" s="77"/>
      <c r="R46" s="77"/>
      <c r="S46" s="31"/>
      <c r="T46" s="29"/>
    </row>
    <row r="47" spans="1:20" ht="3" customHeight="1" x14ac:dyDescent="0.25">
      <c r="A47" s="2"/>
      <c r="B47" s="8"/>
      <c r="C47" s="12"/>
      <c r="D47" s="66"/>
      <c r="E47" s="66"/>
      <c r="F47" s="18"/>
      <c r="G47" s="8"/>
      <c r="H47" s="12"/>
      <c r="I47" s="66"/>
      <c r="J47" s="66"/>
      <c r="K47" s="2"/>
      <c r="L47" s="29"/>
      <c r="M47" s="30"/>
      <c r="N47" s="77"/>
      <c r="O47" s="77"/>
      <c r="P47" s="77"/>
      <c r="Q47" s="77"/>
      <c r="R47" s="77"/>
      <c r="S47" s="31"/>
      <c r="T47" s="29"/>
    </row>
    <row r="48" spans="1:20" ht="15" customHeight="1" x14ac:dyDescent="0.25">
      <c r="A48" s="2"/>
      <c r="B48" s="21"/>
      <c r="C48" s="12"/>
      <c r="D48" s="66"/>
      <c r="E48" s="66"/>
      <c r="F48" s="18"/>
      <c r="G48" s="21"/>
      <c r="H48" s="12"/>
      <c r="I48" s="66"/>
      <c r="J48" s="66"/>
      <c r="K48" s="2"/>
      <c r="L48" s="29"/>
      <c r="M48" s="30"/>
      <c r="N48" s="77"/>
      <c r="O48" s="77"/>
      <c r="P48" s="77"/>
      <c r="Q48" s="77"/>
      <c r="R48" s="77"/>
      <c r="S48" s="31"/>
      <c r="T48" s="29"/>
    </row>
    <row r="49" spans="1:20" ht="14.25" customHeight="1" x14ac:dyDescent="0.25">
      <c r="A49" s="2"/>
      <c r="B49" s="57"/>
      <c r="C49" s="57"/>
      <c r="D49" s="57"/>
      <c r="E49" s="2"/>
      <c r="F49" s="18"/>
      <c r="G49" s="57"/>
      <c r="H49" s="57"/>
      <c r="I49" s="57"/>
      <c r="J49" s="2"/>
      <c r="K49" s="2"/>
      <c r="L49" s="29"/>
      <c r="M49" s="30"/>
      <c r="N49" s="77"/>
      <c r="O49" s="77"/>
      <c r="P49" s="77"/>
      <c r="Q49" s="77"/>
      <c r="R49" s="77"/>
      <c r="S49" s="31"/>
      <c r="T49" s="29"/>
    </row>
    <row r="50" spans="1:20" ht="15" customHeight="1" x14ac:dyDescent="0.3">
      <c r="A50" s="11"/>
      <c r="B50" s="58" t="s">
        <v>47</v>
      </c>
      <c r="C50" s="59"/>
      <c r="D50" s="59"/>
      <c r="E50" s="59"/>
      <c r="F50" s="59"/>
      <c r="G50" s="59"/>
      <c r="H50" s="59"/>
      <c r="I50" s="59"/>
      <c r="J50" s="60"/>
      <c r="K50" s="2"/>
      <c r="L50" s="29"/>
      <c r="M50" s="30"/>
      <c r="N50" s="77"/>
      <c r="O50" s="77"/>
      <c r="P50" s="77"/>
      <c r="Q50" s="77"/>
      <c r="R50" s="77"/>
      <c r="S50" s="31"/>
      <c r="T50" s="29"/>
    </row>
    <row r="51" spans="1:20" ht="3" customHeight="1" x14ac:dyDescent="0.2">
      <c r="A51" s="11"/>
      <c r="B51" s="8"/>
      <c r="C51" s="12"/>
      <c r="D51" s="12"/>
      <c r="E51" s="18"/>
      <c r="F51" s="19"/>
      <c r="G51" s="20"/>
      <c r="H51" s="20"/>
      <c r="I51" s="20"/>
      <c r="J51" s="20"/>
      <c r="K51" s="2"/>
      <c r="L51" s="29"/>
      <c r="M51" s="30"/>
      <c r="N51" s="77"/>
      <c r="O51" s="77"/>
      <c r="P51" s="77"/>
      <c r="Q51" s="77"/>
      <c r="R51" s="77"/>
      <c r="S51" s="31"/>
      <c r="T51" s="29"/>
    </row>
    <row r="52" spans="1:20" ht="16.5" customHeight="1" x14ac:dyDescent="0.2">
      <c r="A52" s="11"/>
      <c r="B52" s="21" t="s">
        <v>48</v>
      </c>
      <c r="C52" s="2"/>
      <c r="D52" s="61" t="s">
        <v>89</v>
      </c>
      <c r="E52" s="61"/>
      <c r="F52" s="61"/>
      <c r="G52" s="61"/>
      <c r="H52" s="28"/>
      <c r="I52" s="10" t="s">
        <v>42</v>
      </c>
      <c r="J52" s="38">
        <v>0.08</v>
      </c>
      <c r="K52" s="2"/>
      <c r="L52" s="29"/>
      <c r="M52" s="30"/>
      <c r="N52" s="77"/>
      <c r="O52" s="77"/>
      <c r="P52" s="77"/>
      <c r="Q52" s="77"/>
      <c r="R52" s="77"/>
      <c r="S52" s="31"/>
      <c r="T52" s="29"/>
    </row>
    <row r="53" spans="1:20" ht="3" customHeight="1" x14ac:dyDescent="0.2">
      <c r="A53" s="11"/>
      <c r="B53" s="18"/>
      <c r="C53" s="14"/>
      <c r="D53" s="61"/>
      <c r="E53" s="61"/>
      <c r="F53" s="61"/>
      <c r="G53" s="61"/>
      <c r="H53" s="28"/>
      <c r="I53" s="2"/>
      <c r="J53" s="2"/>
      <c r="K53" s="2"/>
      <c r="L53" s="29"/>
      <c r="M53" s="30"/>
      <c r="N53" s="77"/>
      <c r="O53" s="77"/>
      <c r="P53" s="77"/>
      <c r="Q53" s="77"/>
      <c r="R53" s="77"/>
      <c r="S53" s="31"/>
      <c r="T53" s="29"/>
    </row>
    <row r="54" spans="1:20" ht="15.75" customHeight="1" x14ac:dyDescent="0.2">
      <c r="A54" s="11"/>
      <c r="B54" s="18"/>
      <c r="C54" s="14"/>
      <c r="D54" s="61"/>
      <c r="E54" s="61"/>
      <c r="F54" s="61"/>
      <c r="G54" s="61"/>
      <c r="H54" s="28"/>
      <c r="I54" s="10" t="s">
        <v>43</v>
      </c>
      <c r="J54" s="39">
        <f>J52*G11</f>
        <v>7.1904000000000012</v>
      </c>
      <c r="K54" s="2"/>
      <c r="L54" s="29"/>
      <c r="M54" s="30"/>
      <c r="N54" s="31"/>
      <c r="O54" s="31"/>
      <c r="P54" s="31"/>
      <c r="Q54" s="31"/>
      <c r="R54" s="31"/>
      <c r="S54" s="31"/>
      <c r="T54" s="29"/>
    </row>
    <row r="55" spans="1:20" ht="3" customHeight="1" x14ac:dyDescent="0.2">
      <c r="A55" s="11"/>
      <c r="B55" s="18"/>
      <c r="C55" s="14"/>
      <c r="D55" s="61"/>
      <c r="E55" s="61"/>
      <c r="F55" s="61"/>
      <c r="G55" s="61"/>
      <c r="H55" s="28"/>
      <c r="I55" s="2"/>
      <c r="J55" s="2"/>
      <c r="K55" s="2"/>
      <c r="L55" s="29"/>
      <c r="M55" s="30"/>
      <c r="N55" s="31"/>
      <c r="O55" s="31"/>
      <c r="P55" s="31"/>
      <c r="Q55" s="31"/>
      <c r="R55" s="31"/>
      <c r="S55" s="31"/>
      <c r="T55" s="29"/>
    </row>
    <row r="56" spans="1:20" ht="15" customHeight="1" x14ac:dyDescent="0.25">
      <c r="A56" s="24"/>
      <c r="B56" s="24"/>
      <c r="C56" s="24"/>
      <c r="D56" s="24"/>
      <c r="E56" s="24"/>
      <c r="F56" s="24"/>
      <c r="G56" s="24"/>
      <c r="H56" s="24"/>
      <c r="I56" s="10" t="s">
        <v>49</v>
      </c>
      <c r="J56" s="40">
        <f>J54/J15</f>
        <v>0.59920000000000007</v>
      </c>
      <c r="K56" s="24"/>
      <c r="L56" s="29"/>
      <c r="M56" s="30"/>
      <c r="N56" s="31"/>
      <c r="O56" s="31"/>
      <c r="P56" s="31"/>
      <c r="Q56" s="31"/>
      <c r="R56" s="31"/>
      <c r="S56" s="31"/>
      <c r="T56" s="29"/>
    </row>
    <row r="57" spans="1:20" ht="1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9"/>
      <c r="M57" s="30"/>
      <c r="N57" s="31"/>
      <c r="O57" s="31"/>
      <c r="P57" s="31"/>
      <c r="Q57" s="31"/>
      <c r="R57" s="31"/>
      <c r="S57" s="31"/>
      <c r="T57" s="29"/>
    </row>
    <row r="58" spans="1:20" ht="15" hidden="1" customHeight="1" x14ac:dyDescent="0.25"/>
    <row r="59" spans="1:20" ht="15" hidden="1" customHeight="1" x14ac:dyDescent="0.25"/>
    <row r="60" spans="1:20" ht="15" hidden="1" customHeight="1" x14ac:dyDescent="0.25"/>
    <row r="61" spans="1:20" ht="15" hidden="1" customHeight="1" x14ac:dyDescent="0.25"/>
    <row r="62" spans="1:20" ht="15" hidden="1" customHeight="1" x14ac:dyDescent="0.25"/>
    <row r="63" spans="1:20" ht="15" hidden="1" customHeight="1" x14ac:dyDescent="0.25"/>
    <row r="64" spans="1:20" ht="15" hidden="1" customHeight="1" x14ac:dyDescent="0.25"/>
  </sheetData>
  <sheetProtection sheet="1" objects="1" scenarios="1" selectLockedCells="1"/>
  <dataConsolidate/>
  <mergeCells count="40">
    <mergeCell ref="D52:G55"/>
    <mergeCell ref="N7:O7"/>
    <mergeCell ref="P7:Q7"/>
    <mergeCell ref="N11:R26"/>
    <mergeCell ref="N9:R9"/>
    <mergeCell ref="N30:R30"/>
    <mergeCell ref="N32:R53"/>
    <mergeCell ref="B21:J21"/>
    <mergeCell ref="D28:E28"/>
    <mergeCell ref="I28:J28"/>
    <mergeCell ref="B50:J50"/>
    <mergeCell ref="D34:E34"/>
    <mergeCell ref="D40:E40"/>
    <mergeCell ref="D42:E42"/>
    <mergeCell ref="D44:E44"/>
    <mergeCell ref="B35:D35"/>
    <mergeCell ref="G35:I35"/>
    <mergeCell ref="B2:J2"/>
    <mergeCell ref="D5:J5"/>
    <mergeCell ref="D3:J3"/>
    <mergeCell ref="D30:E30"/>
    <mergeCell ref="D32:E32"/>
    <mergeCell ref="I30:J30"/>
    <mergeCell ref="I32:J32"/>
    <mergeCell ref="B49:D49"/>
    <mergeCell ref="G49:I49"/>
    <mergeCell ref="B7:J7"/>
    <mergeCell ref="G23:J26"/>
    <mergeCell ref="D25:D26"/>
    <mergeCell ref="B25:B26"/>
    <mergeCell ref="D36:E36"/>
    <mergeCell ref="I36:J36"/>
    <mergeCell ref="D38:E38"/>
    <mergeCell ref="I38:J38"/>
    <mergeCell ref="D46:E48"/>
    <mergeCell ref="I46:J48"/>
    <mergeCell ref="I44:J44"/>
    <mergeCell ref="I34:J34"/>
    <mergeCell ref="I40:J40"/>
    <mergeCell ref="I42:J42"/>
  </mergeCells>
  <dataValidations count="3">
    <dataValidation type="list" allowBlank="1" showInputMessage="1" showErrorMessage="1" sqref="D9">
      <formula1>"(Select),Standard,SBDI,Standard and SBDI"</formula1>
    </dataValidation>
    <dataValidation type="list" allowBlank="1" showInputMessage="1" showErrorMessage="1" sqref="D17">
      <formula1>Vintage</formula1>
    </dataValidation>
    <dataValidation type="list" allowBlank="1" showInputMessage="1" showErrorMessage="1" sqref="G9">
      <formula1>EU</formula1>
    </dataValidation>
  </dataValidations>
  <printOptions horizontalCentered="1"/>
  <pageMargins left="0.4" right="0.4" top="0.4" bottom="0.4" header="0.5" footer="0.5"/>
  <pageSetup scale="58" fitToHeight="0" orientation="landscape" horizontalDpi="1200" r:id="rId1"/>
  <headerFooter>
    <oddFooter>&amp;C&amp;14ATTACHMENT 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9.9978637043366805E-2"/>
    <pageSetUpPr autoPageBreaks="0" fitToPage="1"/>
  </sheetPr>
  <dimension ref="A1:V64"/>
  <sheetViews>
    <sheetView showGridLines="0" showRowColHeaders="0" tabSelected="1" topLeftCell="A7" zoomScaleNormal="100" workbookViewId="0">
      <selection activeCell="J9" sqref="J9"/>
    </sheetView>
  </sheetViews>
  <sheetFormatPr defaultColWidth="0" defaultRowHeight="15" customHeight="1" zeroHeight="1" x14ac:dyDescent="0.25"/>
  <cols>
    <col min="1" max="1" width="4.7109375" style="3" customWidth="1"/>
    <col min="2" max="2" width="20.7109375" style="3" customWidth="1"/>
    <col min="3" max="3" width="0.42578125" style="3" customWidth="1"/>
    <col min="4" max="4" width="28" style="3" customWidth="1"/>
    <col min="5" max="5" width="20.7109375" style="3" customWidth="1"/>
    <col min="6" max="6" width="0.42578125" style="3" customWidth="1"/>
    <col min="7" max="7" width="28" style="3" customWidth="1"/>
    <col min="8" max="8" width="0.7109375" style="3" customWidth="1"/>
    <col min="9" max="9" width="20.7109375" style="3" customWidth="1"/>
    <col min="10" max="10" width="28" style="3" customWidth="1"/>
    <col min="11" max="11" width="8.85546875" style="3" customWidth="1"/>
    <col min="12" max="12" width="1.7109375" style="3" customWidth="1"/>
    <col min="13" max="13" width="4" style="3" customWidth="1"/>
    <col min="14" max="19" width="8.85546875" style="3" customWidth="1"/>
    <col min="20" max="20" width="1.7109375" style="3" customWidth="1"/>
    <col min="21" max="22" width="0" style="3" hidden="1" customWidth="1"/>
    <col min="23" max="16384" width="8.85546875" style="3" hidden="1"/>
  </cols>
  <sheetData>
    <row r="1" spans="1:20" ht="4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9"/>
      <c r="M1" s="30"/>
      <c r="N1" s="31"/>
      <c r="O1" s="31"/>
      <c r="P1" s="31"/>
      <c r="Q1" s="31"/>
      <c r="R1" s="31"/>
      <c r="S1" s="31"/>
      <c r="T1" s="29"/>
    </row>
    <row r="2" spans="1:20" ht="23.25" x14ac:dyDescent="0.25">
      <c r="A2" s="4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2"/>
      <c r="L2" s="29"/>
      <c r="M2" s="30"/>
      <c r="N2" s="31"/>
      <c r="O2" s="31"/>
      <c r="P2" s="31"/>
      <c r="Q2" s="31"/>
      <c r="R2" s="31"/>
      <c r="S2" s="31"/>
      <c r="T2" s="29"/>
    </row>
    <row r="3" spans="1:20" ht="15" customHeight="1" x14ac:dyDescent="0.25">
      <c r="A3" s="5"/>
      <c r="B3" s="6" t="s">
        <v>3</v>
      </c>
      <c r="C3" s="7"/>
      <c r="D3" s="73" t="s">
        <v>77</v>
      </c>
      <c r="E3" s="73"/>
      <c r="F3" s="73"/>
      <c r="G3" s="73"/>
      <c r="H3" s="73"/>
      <c r="I3" s="73"/>
      <c r="J3" s="73"/>
      <c r="K3" s="2"/>
      <c r="L3" s="29"/>
      <c r="M3" s="30"/>
      <c r="N3" s="31"/>
      <c r="O3" s="31"/>
      <c r="P3" s="31"/>
      <c r="Q3" s="31"/>
      <c r="R3" s="31"/>
      <c r="S3" s="31"/>
      <c r="T3" s="29"/>
    </row>
    <row r="4" spans="1:20" ht="5.25" customHeight="1" x14ac:dyDescent="0.25">
      <c r="A4" s="5"/>
      <c r="B4" s="8"/>
      <c r="C4" s="7"/>
      <c r="D4" s="7"/>
      <c r="E4" s="9"/>
      <c r="F4" s="9"/>
      <c r="G4" s="9"/>
      <c r="H4" s="9"/>
      <c r="I4" s="9"/>
      <c r="J4" s="9"/>
      <c r="K4" s="2"/>
      <c r="L4" s="29"/>
      <c r="M4" s="30"/>
      <c r="N4" s="31"/>
      <c r="O4" s="31"/>
      <c r="P4" s="31"/>
      <c r="Q4" s="31"/>
      <c r="R4" s="31"/>
      <c r="S4" s="31"/>
      <c r="T4" s="29"/>
    </row>
    <row r="5" spans="1:20" ht="15" customHeight="1" x14ac:dyDescent="0.25">
      <c r="A5" s="5"/>
      <c r="B5" s="10" t="s">
        <v>7</v>
      </c>
      <c r="C5" s="7"/>
      <c r="D5" s="72" t="s">
        <v>78</v>
      </c>
      <c r="E5" s="72"/>
      <c r="F5" s="72"/>
      <c r="G5" s="72"/>
      <c r="H5" s="72"/>
      <c r="I5" s="72"/>
      <c r="J5" s="72"/>
      <c r="K5" s="2"/>
      <c r="L5" s="29"/>
      <c r="M5" s="30"/>
      <c r="N5" s="31"/>
      <c r="O5" s="31"/>
      <c r="P5" s="31"/>
      <c r="Q5" s="31"/>
      <c r="R5" s="31"/>
      <c r="S5" s="31"/>
      <c r="T5" s="29"/>
    </row>
    <row r="6" spans="1:20" ht="12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9"/>
      <c r="M6" s="30"/>
      <c r="N6" s="31"/>
      <c r="O6" s="31"/>
      <c r="P6" s="31"/>
      <c r="Q6" s="31"/>
      <c r="R6" s="31"/>
      <c r="S6" s="31"/>
      <c r="T6" s="29"/>
    </row>
    <row r="7" spans="1:20" ht="15" customHeight="1" x14ac:dyDescent="0.3">
      <c r="A7" s="11"/>
      <c r="B7" s="58" t="s">
        <v>2</v>
      </c>
      <c r="C7" s="59"/>
      <c r="D7" s="59"/>
      <c r="E7" s="59"/>
      <c r="F7" s="59"/>
      <c r="G7" s="59"/>
      <c r="H7" s="59"/>
      <c r="I7" s="59"/>
      <c r="J7" s="60"/>
      <c r="K7" s="2"/>
      <c r="L7" s="29"/>
      <c r="M7" s="30"/>
      <c r="N7" s="76" t="s">
        <v>50</v>
      </c>
      <c r="O7" s="76"/>
      <c r="P7" s="77"/>
      <c r="Q7" s="77"/>
      <c r="R7" s="31"/>
      <c r="S7" s="31"/>
      <c r="T7" s="29"/>
    </row>
    <row r="8" spans="1:20" ht="3.75" customHeight="1" x14ac:dyDescent="0.25">
      <c r="A8" s="2"/>
      <c r="B8" s="12"/>
      <c r="C8" s="12"/>
      <c r="D8" s="12"/>
      <c r="E8" s="12"/>
      <c r="F8" s="12"/>
      <c r="G8" s="12"/>
      <c r="H8" s="12"/>
      <c r="I8" s="12"/>
      <c r="J8" s="12"/>
      <c r="K8" s="2"/>
      <c r="L8" s="29"/>
      <c r="M8" s="30"/>
      <c r="N8" s="31"/>
      <c r="O8" s="31"/>
      <c r="P8" s="31"/>
      <c r="Q8" s="31"/>
      <c r="R8" s="31"/>
      <c r="S8" s="31"/>
      <c r="T8" s="29"/>
    </row>
    <row r="9" spans="1:20" ht="16.5" customHeight="1" x14ac:dyDescent="0.2">
      <c r="A9" s="11"/>
      <c r="B9" s="10" t="s">
        <v>39</v>
      </c>
      <c r="C9" s="12"/>
      <c r="D9" s="13" t="s">
        <v>1</v>
      </c>
      <c r="E9" s="10" t="s">
        <v>18</v>
      </c>
      <c r="F9" s="14"/>
      <c r="G9" s="13" t="s">
        <v>19</v>
      </c>
      <c r="H9" s="14"/>
      <c r="I9" s="10" t="s">
        <v>9</v>
      </c>
      <c r="J9" s="38">
        <v>0</v>
      </c>
      <c r="K9" s="2"/>
      <c r="L9" s="29"/>
      <c r="M9" s="30"/>
      <c r="N9" s="78" t="s">
        <v>51</v>
      </c>
      <c r="O9" s="78"/>
      <c r="P9" s="78"/>
      <c r="Q9" s="78"/>
      <c r="R9" s="78"/>
      <c r="S9" s="31"/>
      <c r="T9" s="29"/>
    </row>
    <row r="10" spans="1:20" ht="2.25" customHeight="1" x14ac:dyDescent="0.25">
      <c r="A10" s="2"/>
      <c r="B10" s="10"/>
      <c r="C10" s="10"/>
      <c r="D10" s="10"/>
      <c r="E10" s="8"/>
      <c r="F10" s="12"/>
      <c r="G10" s="12"/>
      <c r="H10" s="12"/>
      <c r="I10" s="8"/>
      <c r="J10" s="25"/>
      <c r="K10" s="2"/>
      <c r="L10" s="29"/>
      <c r="M10" s="30"/>
      <c r="N10" s="31"/>
      <c r="O10" s="31"/>
      <c r="P10" s="31"/>
      <c r="Q10" s="31"/>
      <c r="R10" s="31"/>
      <c r="S10" s="31"/>
      <c r="T10" s="29"/>
    </row>
    <row r="11" spans="1:20" ht="16.5" customHeight="1" x14ac:dyDescent="0.2">
      <c r="A11" s="11"/>
      <c r="B11" s="10" t="s">
        <v>12</v>
      </c>
      <c r="C11" s="12"/>
      <c r="D11" s="13" t="s">
        <v>13</v>
      </c>
      <c r="E11" s="10" t="s">
        <v>8</v>
      </c>
      <c r="F11" s="14"/>
      <c r="G11" s="35">
        <f>(((BaseWatts-Eff.Watts)*OperatingHours)/1000)*HCIF</f>
        <v>51.36</v>
      </c>
      <c r="H11" s="14"/>
      <c r="I11" s="10" t="s">
        <v>11</v>
      </c>
      <c r="J11" s="38">
        <v>24</v>
      </c>
      <c r="K11" s="2"/>
      <c r="L11" s="29"/>
      <c r="M11" s="30"/>
      <c r="N11" s="77" t="s">
        <v>53</v>
      </c>
      <c r="O11" s="77"/>
      <c r="P11" s="77"/>
      <c r="Q11" s="77"/>
      <c r="R11" s="77"/>
      <c r="S11" s="31"/>
      <c r="T11" s="29"/>
    </row>
    <row r="12" spans="1:20" ht="2.25" customHeight="1" x14ac:dyDescent="0.25">
      <c r="A12" s="2"/>
      <c r="B12" s="8"/>
      <c r="C12" s="12"/>
      <c r="D12" s="12"/>
      <c r="E12" s="8"/>
      <c r="F12" s="12"/>
      <c r="G12" s="12"/>
      <c r="H12" s="12"/>
      <c r="I12" s="8"/>
      <c r="J12" s="25"/>
      <c r="K12" s="2"/>
      <c r="L12" s="29"/>
      <c r="M12" s="30"/>
      <c r="N12" s="77"/>
      <c r="O12" s="77"/>
      <c r="P12" s="77"/>
      <c r="Q12" s="77"/>
      <c r="R12" s="77"/>
      <c r="S12" s="31"/>
      <c r="T12" s="29"/>
    </row>
    <row r="13" spans="1:20" ht="16.5" customHeight="1" x14ac:dyDescent="0.2">
      <c r="A13" s="11"/>
      <c r="B13" s="10" t="s">
        <v>16</v>
      </c>
      <c r="C13" s="12"/>
      <c r="D13" s="13" t="s">
        <v>17</v>
      </c>
      <c r="E13" s="10" t="s">
        <v>70</v>
      </c>
      <c r="F13" s="14"/>
      <c r="G13" s="37">
        <f>VLOOKUP(G9,'End Use Categories'!$A$2:$B$14,2,FALSE)</f>
        <v>1.89963546210424E-4</v>
      </c>
      <c r="H13" s="14"/>
      <c r="I13" s="10" t="s">
        <v>15</v>
      </c>
      <c r="J13" s="38">
        <v>0</v>
      </c>
      <c r="K13" s="2"/>
      <c r="L13" s="29"/>
      <c r="M13" s="30"/>
      <c r="N13" s="77"/>
      <c r="O13" s="77"/>
      <c r="P13" s="77"/>
      <c r="Q13" s="77"/>
      <c r="R13" s="77"/>
      <c r="S13" s="31"/>
      <c r="T13" s="29"/>
    </row>
    <row r="14" spans="1:20" ht="2.25" customHeight="1" x14ac:dyDescent="0.25">
      <c r="A14" s="2"/>
      <c r="B14" s="8"/>
      <c r="C14" s="12"/>
      <c r="D14" s="12"/>
      <c r="E14" s="8"/>
      <c r="F14" s="8"/>
      <c r="G14" s="8"/>
      <c r="H14" s="8"/>
      <c r="I14" s="8"/>
      <c r="J14" s="25"/>
      <c r="K14" s="2"/>
      <c r="L14" s="29"/>
      <c r="M14" s="30"/>
      <c r="N14" s="77"/>
      <c r="O14" s="77"/>
      <c r="P14" s="77"/>
      <c r="Q14" s="77"/>
      <c r="R14" s="77"/>
      <c r="S14" s="31"/>
      <c r="T14" s="29"/>
    </row>
    <row r="15" spans="1:20" ht="16.5" customHeight="1" x14ac:dyDescent="0.2">
      <c r="A15" s="11"/>
      <c r="B15" s="10" t="s">
        <v>21</v>
      </c>
      <c r="C15" s="12"/>
      <c r="D15" s="13">
        <v>17</v>
      </c>
      <c r="E15" s="10" t="s">
        <v>10</v>
      </c>
      <c r="F15" s="14"/>
      <c r="G15" s="26">
        <f>G13*G11</f>
        <v>9.7565277333673765E-3</v>
      </c>
      <c r="H15" s="14"/>
      <c r="I15" s="10" t="s">
        <v>20</v>
      </c>
      <c r="J15" s="39">
        <f>SUM(J9,J11,J13)</f>
        <v>24</v>
      </c>
      <c r="K15" s="2"/>
      <c r="L15" s="29"/>
      <c r="M15" s="30"/>
      <c r="N15" s="77"/>
      <c r="O15" s="77"/>
      <c r="P15" s="77"/>
      <c r="Q15" s="77"/>
      <c r="R15" s="77"/>
      <c r="S15" s="31"/>
      <c r="T15" s="29"/>
    </row>
    <row r="16" spans="1:20" ht="2.25" customHeight="1" x14ac:dyDescent="0.25">
      <c r="A16" s="2"/>
      <c r="B16" s="8"/>
      <c r="C16" s="12"/>
      <c r="D16" s="12"/>
      <c r="E16" s="8"/>
      <c r="F16" s="12"/>
      <c r="G16" s="12"/>
      <c r="H16" s="12"/>
      <c r="I16" s="2"/>
      <c r="J16" s="2"/>
      <c r="K16" s="2"/>
      <c r="L16" s="29"/>
      <c r="M16" s="30"/>
      <c r="N16" s="77"/>
      <c r="O16" s="77"/>
      <c r="P16" s="77"/>
      <c r="Q16" s="77"/>
      <c r="R16" s="77"/>
      <c r="S16" s="31"/>
      <c r="T16" s="29"/>
    </row>
    <row r="17" spans="1:20" ht="16.5" customHeight="1" x14ac:dyDescent="0.2">
      <c r="A17" s="11"/>
      <c r="B17" s="16" t="s">
        <v>4</v>
      </c>
      <c r="C17" s="14"/>
      <c r="D17" s="13" t="s">
        <v>5</v>
      </c>
      <c r="E17" s="10" t="s">
        <v>14</v>
      </c>
      <c r="F17" s="14"/>
      <c r="G17" s="15">
        <v>1.07</v>
      </c>
      <c r="H17" s="14"/>
      <c r="I17" s="2"/>
      <c r="J17" s="2"/>
      <c r="K17" s="2"/>
      <c r="L17" s="29"/>
      <c r="M17" s="30"/>
      <c r="N17" s="77"/>
      <c r="O17" s="77"/>
      <c r="P17" s="77"/>
      <c r="Q17" s="77"/>
      <c r="R17" s="77"/>
      <c r="S17" s="31"/>
      <c r="T17" s="29"/>
    </row>
    <row r="18" spans="1:20" ht="2.25" customHeight="1" x14ac:dyDescent="0.25">
      <c r="A18" s="2"/>
      <c r="B18" s="8"/>
      <c r="C18" s="17"/>
      <c r="D18" s="12"/>
      <c r="E18" s="8"/>
      <c r="F18" s="12"/>
      <c r="G18" s="12"/>
      <c r="H18" s="12"/>
      <c r="I18" s="2"/>
      <c r="J18" s="2"/>
      <c r="K18" s="2"/>
      <c r="L18" s="29"/>
      <c r="M18" s="30"/>
      <c r="N18" s="77"/>
      <c r="O18" s="77"/>
      <c r="P18" s="77"/>
      <c r="Q18" s="77"/>
      <c r="R18" s="77"/>
      <c r="S18" s="31"/>
      <c r="T18" s="29"/>
    </row>
    <row r="19" spans="1:20" ht="16.5" customHeight="1" x14ac:dyDescent="0.2">
      <c r="A19" s="11"/>
      <c r="B19" s="10" t="s">
        <v>23</v>
      </c>
      <c r="C19" s="14"/>
      <c r="D19" s="37" t="str">
        <f>VLOOKUP(D17,Vintage!$A$2:$B$14,2,FALSE)</f>
        <v>Total</v>
      </c>
      <c r="E19" s="10" t="s">
        <v>6</v>
      </c>
      <c r="F19" s="14"/>
      <c r="G19" s="13" t="s">
        <v>127</v>
      </c>
      <c r="H19" s="10"/>
      <c r="I19" s="2"/>
      <c r="J19" s="2"/>
      <c r="K19" s="2"/>
      <c r="L19" s="29"/>
      <c r="M19" s="30"/>
      <c r="N19" s="77"/>
      <c r="O19" s="77"/>
      <c r="P19" s="77"/>
      <c r="Q19" s="77"/>
      <c r="R19" s="77"/>
      <c r="S19" s="31"/>
      <c r="T19" s="29"/>
    </row>
    <row r="20" spans="1:20" ht="12" customHeight="1" x14ac:dyDescent="0.2">
      <c r="A20" s="11"/>
      <c r="B20" s="10"/>
      <c r="C20" s="12"/>
      <c r="D20" s="14"/>
      <c r="E20" s="18"/>
      <c r="F20" s="14"/>
      <c r="G20" s="12"/>
      <c r="H20" s="14"/>
      <c r="I20" s="18"/>
      <c r="J20" s="12"/>
      <c r="K20" s="2"/>
      <c r="L20" s="29"/>
      <c r="M20" s="30"/>
      <c r="N20" s="77"/>
      <c r="O20" s="77"/>
      <c r="P20" s="77"/>
      <c r="Q20" s="77"/>
      <c r="R20" s="77"/>
      <c r="S20" s="31"/>
      <c r="T20" s="29"/>
    </row>
    <row r="21" spans="1:20" ht="15" customHeight="1" x14ac:dyDescent="0.3">
      <c r="A21" s="11"/>
      <c r="B21" s="58" t="s">
        <v>25</v>
      </c>
      <c r="C21" s="59"/>
      <c r="D21" s="59"/>
      <c r="E21" s="59"/>
      <c r="F21" s="59"/>
      <c r="G21" s="59"/>
      <c r="H21" s="59"/>
      <c r="I21" s="59"/>
      <c r="J21" s="60"/>
      <c r="K21" s="2"/>
      <c r="L21" s="29"/>
      <c r="M21" s="30"/>
      <c r="N21" s="77"/>
      <c r="O21" s="77"/>
      <c r="P21" s="77"/>
      <c r="Q21" s="77"/>
      <c r="R21" s="77"/>
      <c r="S21" s="31"/>
      <c r="T21" s="29"/>
    </row>
    <row r="22" spans="1:20" ht="3" customHeight="1" x14ac:dyDescent="0.2">
      <c r="A22" s="11"/>
      <c r="B22" s="8"/>
      <c r="C22" s="12"/>
      <c r="D22" s="12"/>
      <c r="E22" s="18"/>
      <c r="F22" s="19"/>
      <c r="G22" s="20"/>
      <c r="H22" s="20"/>
      <c r="I22" s="20"/>
      <c r="J22" s="20"/>
      <c r="K22" s="2"/>
      <c r="L22" s="29"/>
      <c r="M22" s="30"/>
      <c r="N22" s="77"/>
      <c r="O22" s="77"/>
      <c r="P22" s="77"/>
      <c r="Q22" s="77"/>
      <c r="R22" s="77"/>
      <c r="S22" s="31"/>
      <c r="T22" s="29"/>
    </row>
    <row r="23" spans="1:20" ht="16.5" customHeight="1" x14ac:dyDescent="0.2">
      <c r="A23" s="11"/>
      <c r="B23" s="21" t="s">
        <v>26</v>
      </c>
      <c r="C23" s="2"/>
      <c r="D23" s="22" t="s">
        <v>80</v>
      </c>
      <c r="E23" s="21" t="s">
        <v>28</v>
      </c>
      <c r="F23" s="2"/>
      <c r="G23" s="61" t="s">
        <v>79</v>
      </c>
      <c r="H23" s="61"/>
      <c r="I23" s="61"/>
      <c r="J23" s="61"/>
      <c r="K23" s="2"/>
      <c r="L23" s="29"/>
      <c r="M23" s="30"/>
      <c r="N23" s="77"/>
      <c r="O23" s="77"/>
      <c r="P23" s="77"/>
      <c r="Q23" s="77"/>
      <c r="R23" s="77"/>
      <c r="S23" s="31"/>
      <c r="T23" s="29"/>
    </row>
    <row r="24" spans="1:20" ht="3" customHeight="1" x14ac:dyDescent="0.2">
      <c r="A24" s="11"/>
      <c r="B24" s="8"/>
      <c r="C24" s="12"/>
      <c r="D24" s="12"/>
      <c r="E24" s="18"/>
      <c r="F24" s="14"/>
      <c r="G24" s="61"/>
      <c r="H24" s="61"/>
      <c r="I24" s="61"/>
      <c r="J24" s="61"/>
      <c r="K24" s="2"/>
      <c r="L24" s="29"/>
      <c r="M24" s="30"/>
      <c r="N24" s="77"/>
      <c r="O24" s="77"/>
      <c r="P24" s="77"/>
      <c r="Q24" s="77"/>
      <c r="R24" s="77"/>
      <c r="S24" s="31"/>
      <c r="T24" s="29"/>
    </row>
    <row r="25" spans="1:20" ht="15.75" customHeight="1" x14ac:dyDescent="0.2">
      <c r="A25" s="11"/>
      <c r="B25" s="63" t="s">
        <v>30</v>
      </c>
      <c r="C25" s="12"/>
      <c r="D25" s="62" t="s">
        <v>37</v>
      </c>
      <c r="E25" s="18"/>
      <c r="F25" s="14"/>
      <c r="G25" s="61"/>
      <c r="H25" s="61"/>
      <c r="I25" s="61"/>
      <c r="J25" s="61"/>
      <c r="K25" s="2"/>
      <c r="L25" s="29"/>
      <c r="M25" s="30"/>
      <c r="N25" s="77"/>
      <c r="O25" s="77"/>
      <c r="P25" s="77"/>
      <c r="Q25" s="77"/>
      <c r="R25" s="77"/>
      <c r="S25" s="31"/>
      <c r="T25" s="29"/>
    </row>
    <row r="26" spans="1:20" ht="15.75" customHeight="1" x14ac:dyDescent="0.2">
      <c r="A26" s="11"/>
      <c r="B26" s="63"/>
      <c r="C26" s="12"/>
      <c r="D26" s="62"/>
      <c r="E26" s="18"/>
      <c r="F26" s="14"/>
      <c r="G26" s="61"/>
      <c r="H26" s="61"/>
      <c r="I26" s="61"/>
      <c r="J26" s="61"/>
      <c r="K26" s="2"/>
      <c r="L26" s="29"/>
      <c r="M26" s="30"/>
      <c r="N26" s="77"/>
      <c r="O26" s="77"/>
      <c r="P26" s="77"/>
      <c r="Q26" s="77"/>
      <c r="R26" s="77"/>
      <c r="S26" s="31"/>
      <c r="T26" s="29"/>
    </row>
    <row r="27" spans="1:20" ht="15.75" customHeight="1" x14ac:dyDescent="0.2">
      <c r="A27" s="11"/>
      <c r="B27" s="12"/>
      <c r="C27" s="12"/>
      <c r="D27" s="14"/>
      <c r="E27" s="18"/>
      <c r="F27" s="14"/>
      <c r="G27" s="12"/>
      <c r="H27" s="14"/>
      <c r="I27" s="2"/>
      <c r="J27" s="2"/>
      <c r="K27" s="2"/>
      <c r="L27" s="29"/>
      <c r="M27" s="30"/>
      <c r="N27" s="31"/>
      <c r="O27" s="31"/>
      <c r="P27" s="31"/>
      <c r="Q27" s="31"/>
      <c r="R27" s="31"/>
      <c r="S27" s="31"/>
      <c r="T27" s="29"/>
    </row>
    <row r="28" spans="1:20" ht="15" customHeight="1" x14ac:dyDescent="0.2">
      <c r="A28" s="2"/>
      <c r="B28" s="27"/>
      <c r="C28" s="27"/>
      <c r="D28" s="79" t="s">
        <v>31</v>
      </c>
      <c r="E28" s="80"/>
      <c r="F28" s="18"/>
      <c r="G28" s="27"/>
      <c r="H28" s="27"/>
      <c r="I28" s="81" t="s">
        <v>32</v>
      </c>
      <c r="J28" s="82"/>
      <c r="K28" s="2"/>
      <c r="L28" s="29"/>
      <c r="M28" s="30"/>
      <c r="N28" s="31"/>
      <c r="O28" s="31"/>
      <c r="P28" s="31"/>
      <c r="Q28" s="31"/>
      <c r="R28" s="31"/>
      <c r="S28" s="31"/>
      <c r="T28" s="29"/>
    </row>
    <row r="29" spans="1:20" ht="2.25" customHeight="1" x14ac:dyDescent="0.25">
      <c r="A29" s="2"/>
      <c r="B29" s="23"/>
      <c r="C29" s="12"/>
      <c r="D29" s="12"/>
      <c r="E29" s="18"/>
      <c r="F29" s="18"/>
      <c r="G29" s="12"/>
      <c r="H29" s="12"/>
      <c r="I29" s="12"/>
      <c r="J29" s="2"/>
      <c r="K29" s="2"/>
      <c r="L29" s="29"/>
      <c r="M29" s="30"/>
      <c r="N29" s="31"/>
      <c r="O29" s="31"/>
      <c r="P29" s="31"/>
      <c r="Q29" s="31"/>
      <c r="R29" s="31"/>
      <c r="S29" s="31"/>
      <c r="T29" s="29"/>
    </row>
    <row r="30" spans="1:20" ht="27.75" customHeight="1" x14ac:dyDescent="0.25">
      <c r="A30" s="2"/>
      <c r="B30" s="36" t="s">
        <v>72</v>
      </c>
      <c r="C30" s="8"/>
      <c r="D30" s="74" t="s">
        <v>44</v>
      </c>
      <c r="E30" s="74"/>
      <c r="F30" s="18"/>
      <c r="G30" s="36" t="s">
        <v>71</v>
      </c>
      <c r="H30" s="8"/>
      <c r="I30" s="74" t="s">
        <v>45</v>
      </c>
      <c r="J30" s="74"/>
      <c r="K30" s="2"/>
      <c r="L30" s="29"/>
      <c r="M30" s="30"/>
      <c r="N30" s="78" t="s">
        <v>52</v>
      </c>
      <c r="O30" s="78"/>
      <c r="P30" s="78"/>
      <c r="Q30" s="78"/>
      <c r="R30" s="78"/>
      <c r="S30" s="31"/>
      <c r="T30" s="29"/>
    </row>
    <row r="31" spans="1:20" ht="3" customHeight="1" x14ac:dyDescent="0.25">
      <c r="A31" s="2"/>
      <c r="B31" s="8"/>
      <c r="C31" s="8"/>
      <c r="D31" s="8"/>
      <c r="E31" s="2"/>
      <c r="F31" s="18"/>
      <c r="G31" s="8"/>
      <c r="H31" s="8"/>
      <c r="I31" s="8"/>
      <c r="J31" s="2"/>
      <c r="K31" s="2"/>
      <c r="L31" s="29"/>
      <c r="M31" s="30"/>
      <c r="N31" s="31"/>
      <c r="O31" s="31"/>
      <c r="P31" s="31"/>
      <c r="Q31" s="31"/>
      <c r="R31" s="31"/>
      <c r="S31" s="31"/>
      <c r="T31" s="29"/>
    </row>
    <row r="32" spans="1:20" ht="15" customHeight="1" x14ac:dyDescent="0.25">
      <c r="A32" s="2"/>
      <c r="B32" s="21" t="s">
        <v>33</v>
      </c>
      <c r="C32" s="8"/>
      <c r="D32" s="75" t="s">
        <v>41</v>
      </c>
      <c r="E32" s="75"/>
      <c r="F32" s="18"/>
      <c r="G32" s="21" t="s">
        <v>33</v>
      </c>
      <c r="H32" s="8"/>
      <c r="I32" s="75" t="s">
        <v>41</v>
      </c>
      <c r="J32" s="75"/>
      <c r="K32" s="2"/>
      <c r="L32" s="29"/>
      <c r="M32" s="30"/>
      <c r="N32" s="77" t="s">
        <v>135</v>
      </c>
      <c r="O32" s="77"/>
      <c r="P32" s="77"/>
      <c r="Q32" s="77"/>
      <c r="R32" s="77"/>
      <c r="S32" s="31"/>
      <c r="T32" s="29"/>
    </row>
    <row r="33" spans="1:20" ht="3" customHeight="1" x14ac:dyDescent="0.25">
      <c r="A33" s="2"/>
      <c r="B33" s="8"/>
      <c r="C33" s="8"/>
      <c r="D33" s="8"/>
      <c r="E33" s="2"/>
      <c r="F33" s="18"/>
      <c r="G33" s="8"/>
      <c r="H33" s="8"/>
      <c r="I33" s="8"/>
      <c r="J33" s="2"/>
      <c r="K33" s="2"/>
      <c r="L33" s="29"/>
      <c r="M33" s="30"/>
      <c r="N33" s="77"/>
      <c r="O33" s="77"/>
      <c r="P33" s="77"/>
      <c r="Q33" s="77"/>
      <c r="R33" s="77"/>
      <c r="S33" s="31"/>
      <c r="T33" s="29"/>
    </row>
    <row r="34" spans="1:20" ht="15" customHeight="1" x14ac:dyDescent="0.25">
      <c r="A34" s="2"/>
      <c r="B34" s="21" t="s">
        <v>34</v>
      </c>
      <c r="C34" s="8"/>
      <c r="D34" s="67" t="s">
        <v>35</v>
      </c>
      <c r="E34" s="67"/>
      <c r="F34" s="18"/>
      <c r="G34" s="21" t="s">
        <v>34</v>
      </c>
      <c r="H34" s="8"/>
      <c r="I34" s="67" t="s">
        <v>35</v>
      </c>
      <c r="J34" s="67"/>
      <c r="K34" s="2"/>
      <c r="L34" s="29"/>
      <c r="M34" s="30"/>
      <c r="N34" s="77"/>
      <c r="O34" s="77"/>
      <c r="P34" s="77"/>
      <c r="Q34" s="77"/>
      <c r="R34" s="77"/>
      <c r="S34" s="31"/>
      <c r="T34" s="29"/>
    </row>
    <row r="35" spans="1:20" ht="3" customHeight="1" x14ac:dyDescent="0.25">
      <c r="A35" s="2"/>
      <c r="B35" s="70"/>
      <c r="C35" s="70"/>
      <c r="D35" s="70"/>
      <c r="E35" s="2"/>
      <c r="F35" s="18"/>
      <c r="G35" s="70"/>
      <c r="H35" s="70"/>
      <c r="I35" s="70"/>
      <c r="J35" s="2"/>
      <c r="K35" s="2"/>
      <c r="L35" s="29"/>
      <c r="M35" s="30"/>
      <c r="N35" s="77"/>
      <c r="O35" s="77"/>
      <c r="P35" s="77"/>
      <c r="Q35" s="77"/>
      <c r="R35" s="77"/>
      <c r="S35" s="31"/>
      <c r="T35" s="29"/>
    </row>
    <row r="36" spans="1:20" ht="15" customHeight="1" x14ac:dyDescent="0.25">
      <c r="A36" s="2"/>
      <c r="B36" s="21" t="s">
        <v>36</v>
      </c>
      <c r="C36" s="12"/>
      <c r="D36" s="64">
        <f>(BaseWatts*OperatingHours)/1000</f>
        <v>84</v>
      </c>
      <c r="E36" s="64"/>
      <c r="F36" s="18"/>
      <c r="G36" s="21" t="s">
        <v>36</v>
      </c>
      <c r="H36" s="12"/>
      <c r="I36" s="64">
        <f>(Eff.Watts*OperatingHours)/1000</f>
        <v>36</v>
      </c>
      <c r="J36" s="64"/>
      <c r="K36" s="2"/>
      <c r="L36" s="29"/>
      <c r="M36" s="30"/>
      <c r="N36" s="77"/>
      <c r="O36" s="77"/>
      <c r="P36" s="77"/>
      <c r="Q36" s="77"/>
      <c r="R36" s="77"/>
      <c r="S36" s="31"/>
      <c r="T36" s="29"/>
    </row>
    <row r="37" spans="1:20" ht="3" customHeight="1" x14ac:dyDescent="0.25">
      <c r="A37" s="2"/>
      <c r="B37" s="8"/>
      <c r="C37" s="12"/>
      <c r="D37" s="12"/>
      <c r="E37" s="2"/>
      <c r="F37" s="18"/>
      <c r="G37" s="8"/>
      <c r="H37" s="12"/>
      <c r="I37" s="12"/>
      <c r="J37" s="2"/>
      <c r="K37" s="2"/>
      <c r="L37" s="29"/>
      <c r="M37" s="30"/>
      <c r="N37" s="77"/>
      <c r="O37" s="77"/>
      <c r="P37" s="77"/>
      <c r="Q37" s="77"/>
      <c r="R37" s="77"/>
      <c r="S37" s="31"/>
      <c r="T37" s="29"/>
    </row>
    <row r="38" spans="1:20" ht="15" customHeight="1" x14ac:dyDescent="0.25">
      <c r="A38" s="2"/>
      <c r="B38" s="21" t="s">
        <v>73</v>
      </c>
      <c r="C38" s="12"/>
      <c r="D38" s="65">
        <f>D36*G13</f>
        <v>1.5956937881675615E-2</v>
      </c>
      <c r="E38" s="65"/>
      <c r="F38" s="18"/>
      <c r="G38" s="21" t="s">
        <v>73</v>
      </c>
      <c r="H38" s="12"/>
      <c r="I38" s="65">
        <f>I36*G13</f>
        <v>6.8386876635752637E-3</v>
      </c>
      <c r="J38" s="65"/>
      <c r="K38" s="2"/>
      <c r="L38" s="29"/>
      <c r="M38" s="30"/>
      <c r="N38" s="77"/>
      <c r="O38" s="77"/>
      <c r="P38" s="77"/>
      <c r="Q38" s="77"/>
      <c r="R38" s="77"/>
      <c r="S38" s="31"/>
      <c r="T38" s="29"/>
    </row>
    <row r="39" spans="1:20" ht="3" customHeight="1" x14ac:dyDescent="0.25">
      <c r="A39" s="2"/>
      <c r="B39" s="8"/>
      <c r="C39" s="12"/>
      <c r="D39" s="12"/>
      <c r="E39" s="2"/>
      <c r="F39" s="18"/>
      <c r="G39" s="8"/>
      <c r="H39" s="12"/>
      <c r="I39" s="12"/>
      <c r="J39" s="2"/>
      <c r="K39" s="2"/>
      <c r="L39" s="29"/>
      <c r="M39" s="30"/>
      <c r="N39" s="77"/>
      <c r="O39" s="77"/>
      <c r="P39" s="77"/>
      <c r="Q39" s="77"/>
      <c r="R39" s="77"/>
      <c r="S39" s="31"/>
      <c r="T39" s="29"/>
    </row>
    <row r="40" spans="1:20" ht="15" customHeight="1" x14ac:dyDescent="0.25">
      <c r="A40" s="2"/>
      <c r="B40" s="21" t="s">
        <v>75</v>
      </c>
      <c r="C40" s="12"/>
      <c r="D40" s="68">
        <v>28</v>
      </c>
      <c r="E40" s="68"/>
      <c r="F40" s="18"/>
      <c r="G40" s="21" t="s">
        <v>75</v>
      </c>
      <c r="H40" s="12"/>
      <c r="I40" s="68">
        <v>12</v>
      </c>
      <c r="J40" s="68"/>
      <c r="K40" s="2"/>
      <c r="L40" s="29"/>
      <c r="M40" s="30"/>
      <c r="N40" s="77"/>
      <c r="O40" s="77"/>
      <c r="P40" s="77"/>
      <c r="Q40" s="77"/>
      <c r="R40" s="77"/>
      <c r="S40" s="31"/>
      <c r="T40" s="29"/>
    </row>
    <row r="41" spans="1:20" ht="3" customHeight="1" x14ac:dyDescent="0.25">
      <c r="A41" s="2"/>
      <c r="B41" s="8"/>
      <c r="C41" s="12"/>
      <c r="D41" s="12"/>
      <c r="E41" s="2"/>
      <c r="F41" s="18"/>
      <c r="G41" s="8"/>
      <c r="H41" s="12"/>
      <c r="I41" s="12"/>
      <c r="J41" s="2"/>
      <c r="K41" s="2"/>
      <c r="L41" s="29"/>
      <c r="M41" s="30"/>
      <c r="N41" s="77"/>
      <c r="O41" s="77"/>
      <c r="P41" s="77"/>
      <c r="Q41" s="77"/>
      <c r="R41" s="77"/>
      <c r="S41" s="31"/>
      <c r="T41" s="29"/>
    </row>
    <row r="42" spans="1:20" ht="15" customHeight="1" x14ac:dyDescent="0.25">
      <c r="A42" s="2"/>
      <c r="B42" s="21" t="s">
        <v>74</v>
      </c>
      <c r="C42" s="12"/>
      <c r="D42" s="83">
        <v>3000</v>
      </c>
      <c r="E42" s="83"/>
      <c r="F42" s="18"/>
      <c r="G42" s="21" t="s">
        <v>74</v>
      </c>
      <c r="H42" s="12"/>
      <c r="I42" s="69">
        <f>OperatingHours</f>
        <v>3000</v>
      </c>
      <c r="J42" s="69"/>
      <c r="K42" s="2"/>
      <c r="L42" s="29"/>
      <c r="M42" s="30"/>
      <c r="N42" s="77"/>
      <c r="O42" s="77"/>
      <c r="P42" s="77"/>
      <c r="Q42" s="77"/>
      <c r="R42" s="77"/>
      <c r="S42" s="31"/>
      <c r="T42" s="29"/>
    </row>
    <row r="43" spans="1:20" ht="3" customHeight="1" x14ac:dyDescent="0.25">
      <c r="A43" s="2"/>
      <c r="B43" s="8"/>
      <c r="C43" s="12"/>
      <c r="D43" s="12"/>
      <c r="E43" s="2"/>
      <c r="F43" s="18"/>
      <c r="G43" s="8"/>
      <c r="H43" s="12"/>
      <c r="I43" s="12"/>
      <c r="J43" s="2"/>
      <c r="K43" s="2"/>
      <c r="L43" s="29"/>
      <c r="M43" s="30"/>
      <c r="N43" s="77"/>
      <c r="O43" s="77"/>
      <c r="P43" s="77"/>
      <c r="Q43" s="77"/>
      <c r="R43" s="77"/>
      <c r="S43" s="31"/>
      <c r="T43" s="29"/>
    </row>
    <row r="44" spans="1:20" ht="15" customHeight="1" x14ac:dyDescent="0.25">
      <c r="A44" s="2"/>
      <c r="B44" s="42" t="s">
        <v>104</v>
      </c>
      <c r="C44" s="43"/>
      <c r="D44" s="67"/>
      <c r="E44" s="67"/>
      <c r="F44" s="44"/>
      <c r="G44" s="42" t="s">
        <v>104</v>
      </c>
      <c r="H44" s="12"/>
      <c r="I44" s="67"/>
      <c r="J44" s="67"/>
      <c r="K44" s="2"/>
      <c r="L44" s="29"/>
      <c r="M44" s="30"/>
      <c r="N44" s="77"/>
      <c r="O44" s="77"/>
      <c r="P44" s="77"/>
      <c r="Q44" s="77"/>
      <c r="R44" s="77"/>
      <c r="S44" s="31"/>
      <c r="T44" s="29"/>
    </row>
    <row r="45" spans="1:20" ht="3" customHeight="1" x14ac:dyDescent="0.25">
      <c r="A45" s="2"/>
      <c r="B45" s="8"/>
      <c r="C45" s="12"/>
      <c r="D45" s="12"/>
      <c r="E45" s="2"/>
      <c r="F45" s="18"/>
      <c r="G45" s="8"/>
      <c r="H45" s="12"/>
      <c r="I45" s="12"/>
      <c r="J45" s="2"/>
      <c r="K45" s="2"/>
      <c r="L45" s="29"/>
      <c r="M45" s="30"/>
      <c r="N45" s="77"/>
      <c r="O45" s="77"/>
      <c r="P45" s="77"/>
      <c r="Q45" s="77"/>
      <c r="R45" s="77"/>
      <c r="S45" s="31"/>
      <c r="T45" s="29"/>
    </row>
    <row r="46" spans="1:20" ht="15" customHeight="1" x14ac:dyDescent="0.25">
      <c r="A46" s="2"/>
      <c r="B46" s="21" t="s">
        <v>76</v>
      </c>
      <c r="C46" s="12"/>
      <c r="D46" s="66" t="s">
        <v>81</v>
      </c>
      <c r="E46" s="66"/>
      <c r="F46" s="18"/>
      <c r="G46" s="21" t="s">
        <v>76</v>
      </c>
      <c r="H46" s="12"/>
      <c r="I46" s="66" t="s">
        <v>81</v>
      </c>
      <c r="J46" s="66"/>
      <c r="K46" s="2"/>
      <c r="L46" s="29"/>
      <c r="M46" s="30"/>
      <c r="N46" s="77"/>
      <c r="O46" s="77"/>
      <c r="P46" s="77"/>
      <c r="Q46" s="77"/>
      <c r="R46" s="77"/>
      <c r="S46" s="31"/>
      <c r="T46" s="29"/>
    </row>
    <row r="47" spans="1:20" ht="3" customHeight="1" x14ac:dyDescent="0.25">
      <c r="A47" s="2"/>
      <c r="B47" s="8"/>
      <c r="C47" s="12"/>
      <c r="D47" s="66"/>
      <c r="E47" s="66"/>
      <c r="F47" s="18"/>
      <c r="G47" s="8"/>
      <c r="H47" s="12"/>
      <c r="I47" s="66"/>
      <c r="J47" s="66"/>
      <c r="K47" s="2"/>
      <c r="L47" s="29"/>
      <c r="M47" s="30"/>
      <c r="N47" s="77"/>
      <c r="O47" s="77"/>
      <c r="P47" s="77"/>
      <c r="Q47" s="77"/>
      <c r="R47" s="77"/>
      <c r="S47" s="31"/>
      <c r="T47" s="29"/>
    </row>
    <row r="48" spans="1:20" ht="15" customHeight="1" x14ac:dyDescent="0.25">
      <c r="A48" s="2"/>
      <c r="B48" s="21"/>
      <c r="C48" s="12"/>
      <c r="D48" s="66"/>
      <c r="E48" s="66"/>
      <c r="F48" s="18"/>
      <c r="G48" s="21"/>
      <c r="H48" s="12"/>
      <c r="I48" s="66"/>
      <c r="J48" s="66"/>
      <c r="K48" s="2"/>
      <c r="L48" s="29"/>
      <c r="M48" s="30"/>
      <c r="N48" s="77"/>
      <c r="O48" s="77"/>
      <c r="P48" s="77"/>
      <c r="Q48" s="77"/>
      <c r="R48" s="77"/>
      <c r="S48" s="31"/>
      <c r="T48" s="29"/>
    </row>
    <row r="49" spans="1:20" ht="14.25" customHeight="1" x14ac:dyDescent="0.25">
      <c r="A49" s="2"/>
      <c r="B49" s="57"/>
      <c r="C49" s="57"/>
      <c r="D49" s="57"/>
      <c r="E49" s="2"/>
      <c r="F49" s="18"/>
      <c r="G49" s="57"/>
      <c r="H49" s="57"/>
      <c r="I49" s="57"/>
      <c r="J49" s="2"/>
      <c r="K49" s="2"/>
      <c r="L49" s="29"/>
      <c r="M49" s="30"/>
      <c r="N49" s="77"/>
      <c r="O49" s="77"/>
      <c r="P49" s="77"/>
      <c r="Q49" s="77"/>
      <c r="R49" s="77"/>
      <c r="S49" s="31"/>
      <c r="T49" s="29"/>
    </row>
    <row r="50" spans="1:20" ht="15" customHeight="1" x14ac:dyDescent="0.3">
      <c r="A50" s="11"/>
      <c r="B50" s="58" t="s">
        <v>47</v>
      </c>
      <c r="C50" s="59"/>
      <c r="D50" s="59"/>
      <c r="E50" s="59"/>
      <c r="F50" s="59"/>
      <c r="G50" s="59"/>
      <c r="H50" s="59"/>
      <c r="I50" s="59"/>
      <c r="J50" s="60"/>
      <c r="K50" s="2"/>
      <c r="L50" s="29"/>
      <c r="M50" s="30"/>
      <c r="N50" s="77"/>
      <c r="O50" s="77"/>
      <c r="P50" s="77"/>
      <c r="Q50" s="77"/>
      <c r="R50" s="77"/>
      <c r="S50" s="31"/>
      <c r="T50" s="29"/>
    </row>
    <row r="51" spans="1:20" ht="3" customHeight="1" x14ac:dyDescent="0.2">
      <c r="A51" s="11"/>
      <c r="B51" s="8"/>
      <c r="C51" s="12"/>
      <c r="D51" s="12"/>
      <c r="E51" s="18"/>
      <c r="F51" s="19"/>
      <c r="G51" s="20"/>
      <c r="H51" s="20"/>
      <c r="I51" s="20"/>
      <c r="J51" s="20"/>
      <c r="K51" s="2"/>
      <c r="L51" s="29"/>
      <c r="M51" s="30"/>
      <c r="N51" s="77"/>
      <c r="O51" s="77"/>
      <c r="P51" s="77"/>
      <c r="Q51" s="77"/>
      <c r="R51" s="77"/>
      <c r="S51" s="31"/>
      <c r="T51" s="29"/>
    </row>
    <row r="52" spans="1:20" ht="16.5" customHeight="1" x14ac:dyDescent="0.2">
      <c r="A52" s="11"/>
      <c r="B52" s="21" t="s">
        <v>48</v>
      </c>
      <c r="C52" s="2"/>
      <c r="D52" s="61" t="s">
        <v>89</v>
      </c>
      <c r="E52" s="61"/>
      <c r="F52" s="61"/>
      <c r="G52" s="61"/>
      <c r="H52" s="28"/>
      <c r="I52" s="10" t="s">
        <v>42</v>
      </c>
      <c r="J52" s="38">
        <v>0.08</v>
      </c>
      <c r="K52" s="2"/>
      <c r="L52" s="29"/>
      <c r="M52" s="30"/>
      <c r="N52" s="77"/>
      <c r="O52" s="77"/>
      <c r="P52" s="77"/>
      <c r="Q52" s="77"/>
      <c r="R52" s="77"/>
      <c r="S52" s="31"/>
      <c r="T52" s="29"/>
    </row>
    <row r="53" spans="1:20" ht="3" customHeight="1" x14ac:dyDescent="0.2">
      <c r="A53" s="11"/>
      <c r="B53" s="18"/>
      <c r="C53" s="14"/>
      <c r="D53" s="61"/>
      <c r="E53" s="61"/>
      <c r="F53" s="61"/>
      <c r="G53" s="61"/>
      <c r="H53" s="28"/>
      <c r="I53" s="2"/>
      <c r="J53" s="2"/>
      <c r="K53" s="2"/>
      <c r="L53" s="29"/>
      <c r="M53" s="30"/>
      <c r="N53" s="77"/>
      <c r="O53" s="77"/>
      <c r="P53" s="77"/>
      <c r="Q53" s="77"/>
      <c r="R53" s="77"/>
      <c r="S53" s="31"/>
      <c r="T53" s="29"/>
    </row>
    <row r="54" spans="1:20" ht="15.75" customHeight="1" x14ac:dyDescent="0.2">
      <c r="A54" s="11"/>
      <c r="B54" s="18"/>
      <c r="C54" s="14"/>
      <c r="D54" s="61"/>
      <c r="E54" s="61"/>
      <c r="F54" s="61"/>
      <c r="G54" s="61"/>
      <c r="H54" s="28"/>
      <c r="I54" s="10" t="s">
        <v>43</v>
      </c>
      <c r="J54" s="39">
        <f>J52*G11</f>
        <v>4.1088000000000005</v>
      </c>
      <c r="K54" s="2"/>
      <c r="L54" s="29"/>
      <c r="M54" s="30"/>
      <c r="N54" s="31"/>
      <c r="O54" s="31"/>
      <c r="P54" s="31"/>
      <c r="Q54" s="31"/>
      <c r="R54" s="31"/>
      <c r="S54" s="31"/>
      <c r="T54" s="29"/>
    </row>
    <row r="55" spans="1:20" ht="3" customHeight="1" x14ac:dyDescent="0.2">
      <c r="A55" s="11"/>
      <c r="B55" s="18"/>
      <c r="C55" s="14"/>
      <c r="D55" s="61"/>
      <c r="E55" s="61"/>
      <c r="F55" s="61"/>
      <c r="G55" s="61"/>
      <c r="H55" s="28"/>
      <c r="I55" s="2"/>
      <c r="J55" s="2"/>
      <c r="K55" s="2"/>
      <c r="L55" s="29"/>
      <c r="M55" s="30"/>
      <c r="N55" s="31"/>
      <c r="O55" s="31"/>
      <c r="P55" s="31"/>
      <c r="Q55" s="31"/>
      <c r="R55" s="31"/>
      <c r="S55" s="31"/>
      <c r="T55" s="29"/>
    </row>
    <row r="56" spans="1:20" ht="15" customHeight="1" x14ac:dyDescent="0.25">
      <c r="A56" s="24"/>
      <c r="B56" s="24"/>
      <c r="C56" s="24"/>
      <c r="D56" s="24"/>
      <c r="E56" s="24"/>
      <c r="F56" s="24"/>
      <c r="G56" s="24"/>
      <c r="H56" s="24"/>
      <c r="I56" s="10" t="s">
        <v>49</v>
      </c>
      <c r="J56" s="40">
        <f>J54/J15</f>
        <v>0.17120000000000002</v>
      </c>
      <c r="K56" s="24"/>
      <c r="L56" s="29"/>
      <c r="M56" s="30"/>
      <c r="N56" s="31"/>
      <c r="O56" s="31"/>
      <c r="P56" s="31"/>
      <c r="Q56" s="31"/>
      <c r="R56" s="31"/>
      <c r="S56" s="31"/>
      <c r="T56" s="29"/>
    </row>
    <row r="57" spans="1:20" ht="1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9"/>
      <c r="M57" s="30"/>
      <c r="N57" s="31"/>
      <c r="O57" s="31"/>
      <c r="P57" s="31"/>
      <c r="Q57" s="31"/>
      <c r="R57" s="31"/>
      <c r="S57" s="31"/>
      <c r="T57" s="29"/>
    </row>
    <row r="58" spans="1:20" ht="15" hidden="1" customHeight="1" x14ac:dyDescent="0.25"/>
    <row r="59" spans="1:20" ht="15" hidden="1" customHeight="1" x14ac:dyDescent="0.25"/>
    <row r="60" spans="1:20" ht="15" hidden="1" customHeight="1" x14ac:dyDescent="0.25"/>
    <row r="61" spans="1:20" ht="15" hidden="1" customHeight="1" x14ac:dyDescent="0.25"/>
    <row r="62" spans="1:20" ht="15" hidden="1" customHeight="1" x14ac:dyDescent="0.25"/>
    <row r="63" spans="1:20" ht="15" hidden="1" customHeight="1" x14ac:dyDescent="0.25"/>
    <row r="64" spans="1:20" ht="15" hidden="1" customHeight="1" x14ac:dyDescent="0.25"/>
  </sheetData>
  <sheetProtection sheet="1" objects="1" scenarios="1" selectLockedCells="1"/>
  <dataConsolidate/>
  <mergeCells count="40">
    <mergeCell ref="P7:Q7"/>
    <mergeCell ref="B2:J2"/>
    <mergeCell ref="D3:J3"/>
    <mergeCell ref="D5:J5"/>
    <mergeCell ref="B7:J7"/>
    <mergeCell ref="N7:O7"/>
    <mergeCell ref="N9:R9"/>
    <mergeCell ref="N11:R26"/>
    <mergeCell ref="B21:J21"/>
    <mergeCell ref="G23:J26"/>
    <mergeCell ref="B25:B26"/>
    <mergeCell ref="D25:D26"/>
    <mergeCell ref="N30:R30"/>
    <mergeCell ref="D32:E32"/>
    <mergeCell ref="I32:J32"/>
    <mergeCell ref="N32:R53"/>
    <mergeCell ref="D34:E34"/>
    <mergeCell ref="I34:J34"/>
    <mergeCell ref="B35:D35"/>
    <mergeCell ref="G35:I35"/>
    <mergeCell ref="D36:E36"/>
    <mergeCell ref="I36:J36"/>
    <mergeCell ref="D38:E38"/>
    <mergeCell ref="I38:J38"/>
    <mergeCell ref="D40:E40"/>
    <mergeCell ref="I40:J40"/>
    <mergeCell ref="D42:E42"/>
    <mergeCell ref="I42:J42"/>
    <mergeCell ref="B50:J50"/>
    <mergeCell ref="D52:G55"/>
    <mergeCell ref="D28:E28"/>
    <mergeCell ref="I28:J28"/>
    <mergeCell ref="D30:E30"/>
    <mergeCell ref="I30:J30"/>
    <mergeCell ref="D46:E48"/>
    <mergeCell ref="D44:E44"/>
    <mergeCell ref="I44:J44"/>
    <mergeCell ref="I46:J48"/>
    <mergeCell ref="B49:D49"/>
    <mergeCell ref="G49:I49"/>
  </mergeCells>
  <dataValidations count="3">
    <dataValidation type="list" allowBlank="1" showInputMessage="1" showErrorMessage="1" sqref="G9">
      <formula1>EU</formula1>
    </dataValidation>
    <dataValidation type="list" allowBlank="1" showInputMessage="1" showErrorMessage="1" sqref="D17">
      <formula1>Vintage</formula1>
    </dataValidation>
    <dataValidation type="list" allowBlank="1" showInputMessage="1" showErrorMessage="1" sqref="D9">
      <formula1>"(Select),Standard,SBDI,Standard and SBDI"</formula1>
    </dataValidation>
  </dataValidations>
  <printOptions horizontalCentered="1"/>
  <pageMargins left="0.4" right="0.4" top="0.4" bottom="0.4" header="0.5" footer="0.5"/>
  <pageSetup scale="58" fitToHeight="0" orientation="landscape" horizontalDpi="1200" r:id="rId1"/>
  <headerFooter>
    <oddFooter>&amp;C&amp;14ATTACHMENT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9.9978637043366805E-2"/>
    <pageSetUpPr autoPageBreaks="0" fitToPage="1"/>
  </sheetPr>
  <dimension ref="A1:V64"/>
  <sheetViews>
    <sheetView showGridLines="0" showRowColHeaders="0" tabSelected="1" topLeftCell="A4" zoomScaleNormal="100" workbookViewId="0">
      <selection activeCell="J9" sqref="J9"/>
    </sheetView>
  </sheetViews>
  <sheetFormatPr defaultColWidth="0" defaultRowHeight="15" customHeight="1" zeroHeight="1" x14ac:dyDescent="0.25"/>
  <cols>
    <col min="1" max="1" width="4.7109375" style="3" customWidth="1"/>
    <col min="2" max="2" width="20.7109375" style="3" customWidth="1"/>
    <col min="3" max="3" width="0.42578125" style="3" customWidth="1"/>
    <col min="4" max="4" width="28" style="3" customWidth="1"/>
    <col min="5" max="5" width="20.7109375" style="3" customWidth="1"/>
    <col min="6" max="6" width="0.42578125" style="3" customWidth="1"/>
    <col min="7" max="7" width="28" style="3" customWidth="1"/>
    <col min="8" max="8" width="0.7109375" style="3" customWidth="1"/>
    <col min="9" max="9" width="20.7109375" style="3" customWidth="1"/>
    <col min="10" max="10" width="28" style="3" customWidth="1"/>
    <col min="11" max="11" width="8.85546875" style="3" customWidth="1"/>
    <col min="12" max="12" width="1.7109375" style="3" customWidth="1"/>
    <col min="13" max="13" width="4" style="3" customWidth="1"/>
    <col min="14" max="19" width="8.85546875" style="3" customWidth="1"/>
    <col min="20" max="20" width="1.7109375" style="3" customWidth="1"/>
    <col min="21" max="22" width="0" style="3" hidden="1" customWidth="1"/>
    <col min="23" max="16384" width="8.85546875" style="3" hidden="1"/>
  </cols>
  <sheetData>
    <row r="1" spans="1:20" ht="4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9"/>
      <c r="M1" s="30"/>
      <c r="N1" s="31"/>
      <c r="O1" s="31"/>
      <c r="P1" s="31"/>
      <c r="Q1" s="31"/>
      <c r="R1" s="31"/>
      <c r="S1" s="31"/>
      <c r="T1" s="29"/>
    </row>
    <row r="2" spans="1:20" ht="23.25" x14ac:dyDescent="0.25">
      <c r="A2" s="4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2"/>
      <c r="L2" s="29"/>
      <c r="M2" s="30"/>
      <c r="N2" s="31"/>
      <c r="O2" s="31"/>
      <c r="P2" s="31"/>
      <c r="Q2" s="31"/>
      <c r="R2" s="31"/>
      <c r="S2" s="31"/>
      <c r="T2" s="29"/>
    </row>
    <row r="3" spans="1:20" ht="15" customHeight="1" x14ac:dyDescent="0.25">
      <c r="A3" s="5"/>
      <c r="B3" s="6" t="s">
        <v>3</v>
      </c>
      <c r="C3" s="7"/>
      <c r="D3" s="73" t="s">
        <v>128</v>
      </c>
      <c r="E3" s="73"/>
      <c r="F3" s="73"/>
      <c r="G3" s="73"/>
      <c r="H3" s="73"/>
      <c r="I3" s="73"/>
      <c r="J3" s="73"/>
      <c r="K3" s="2"/>
      <c r="L3" s="29"/>
      <c r="M3" s="30"/>
      <c r="N3" s="31"/>
      <c r="O3" s="31"/>
      <c r="P3" s="31"/>
      <c r="Q3" s="31"/>
      <c r="R3" s="31"/>
      <c r="S3" s="31"/>
      <c r="T3" s="29"/>
    </row>
    <row r="4" spans="1:20" ht="5.25" customHeight="1" x14ac:dyDescent="0.25">
      <c r="A4" s="5"/>
      <c r="B4" s="8"/>
      <c r="C4" s="7"/>
      <c r="D4" s="7"/>
      <c r="E4" s="9"/>
      <c r="F4" s="9"/>
      <c r="G4" s="9"/>
      <c r="H4" s="9"/>
      <c r="I4" s="9"/>
      <c r="J4" s="9"/>
      <c r="K4" s="2"/>
      <c r="L4" s="29"/>
      <c r="M4" s="30"/>
      <c r="N4" s="31"/>
      <c r="O4" s="31"/>
      <c r="P4" s="31"/>
      <c r="Q4" s="31"/>
      <c r="R4" s="31"/>
      <c r="S4" s="31"/>
      <c r="T4" s="29"/>
    </row>
    <row r="5" spans="1:20" ht="15" customHeight="1" x14ac:dyDescent="0.25">
      <c r="A5" s="5"/>
      <c r="B5" s="10" t="s">
        <v>7</v>
      </c>
      <c r="C5" s="7"/>
      <c r="D5" s="72" t="s">
        <v>87</v>
      </c>
      <c r="E5" s="72"/>
      <c r="F5" s="72"/>
      <c r="G5" s="72"/>
      <c r="H5" s="72"/>
      <c r="I5" s="72"/>
      <c r="J5" s="72"/>
      <c r="K5" s="2"/>
      <c r="L5" s="29"/>
      <c r="M5" s="30"/>
      <c r="N5" s="31"/>
      <c r="O5" s="31"/>
      <c r="P5" s="31"/>
      <c r="Q5" s="31"/>
      <c r="R5" s="31"/>
      <c r="S5" s="31"/>
      <c r="T5" s="29"/>
    </row>
    <row r="6" spans="1:20" ht="12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9"/>
      <c r="M6" s="30"/>
      <c r="N6" s="31"/>
      <c r="O6" s="31"/>
      <c r="P6" s="31"/>
      <c r="Q6" s="31"/>
      <c r="R6" s="31"/>
      <c r="S6" s="31"/>
      <c r="T6" s="29"/>
    </row>
    <row r="7" spans="1:20" ht="15" customHeight="1" x14ac:dyDescent="0.3">
      <c r="A7" s="11"/>
      <c r="B7" s="58" t="s">
        <v>2</v>
      </c>
      <c r="C7" s="59"/>
      <c r="D7" s="59"/>
      <c r="E7" s="59"/>
      <c r="F7" s="59"/>
      <c r="G7" s="59"/>
      <c r="H7" s="59"/>
      <c r="I7" s="59"/>
      <c r="J7" s="60"/>
      <c r="K7" s="2"/>
      <c r="L7" s="29"/>
      <c r="M7" s="30"/>
      <c r="N7" s="76" t="s">
        <v>50</v>
      </c>
      <c r="O7" s="76"/>
      <c r="P7" s="77"/>
      <c r="Q7" s="77"/>
      <c r="R7" s="31"/>
      <c r="S7" s="31"/>
      <c r="T7" s="29"/>
    </row>
    <row r="8" spans="1:20" ht="3.75" customHeight="1" x14ac:dyDescent="0.25">
      <c r="A8" s="2"/>
      <c r="B8" s="12"/>
      <c r="C8" s="12"/>
      <c r="D8" s="12"/>
      <c r="E8" s="12"/>
      <c r="F8" s="12"/>
      <c r="G8" s="12"/>
      <c r="H8" s="12"/>
      <c r="I8" s="12"/>
      <c r="J8" s="12"/>
      <c r="K8" s="2"/>
      <c r="L8" s="29"/>
      <c r="M8" s="30"/>
      <c r="N8" s="31"/>
      <c r="O8" s="31"/>
      <c r="P8" s="31"/>
      <c r="Q8" s="31"/>
      <c r="R8" s="31"/>
      <c r="S8" s="31"/>
      <c r="T8" s="29"/>
    </row>
    <row r="9" spans="1:20" ht="16.5" customHeight="1" x14ac:dyDescent="0.2">
      <c r="A9" s="11"/>
      <c r="B9" s="10" t="s">
        <v>39</v>
      </c>
      <c r="C9" s="12"/>
      <c r="D9" s="13" t="s">
        <v>1</v>
      </c>
      <c r="E9" s="10" t="s">
        <v>18</v>
      </c>
      <c r="F9" s="14"/>
      <c r="G9" s="13" t="s">
        <v>19</v>
      </c>
      <c r="H9" s="14"/>
      <c r="I9" s="10" t="s">
        <v>9</v>
      </c>
      <c r="J9" s="38">
        <v>25</v>
      </c>
      <c r="K9" s="2"/>
      <c r="L9" s="29"/>
      <c r="M9" s="30"/>
      <c r="N9" s="78" t="s">
        <v>51</v>
      </c>
      <c r="O9" s="78"/>
      <c r="P9" s="78"/>
      <c r="Q9" s="78"/>
      <c r="R9" s="78"/>
      <c r="S9" s="31"/>
      <c r="T9" s="29"/>
    </row>
    <row r="10" spans="1:20" ht="2.25" customHeight="1" x14ac:dyDescent="0.25">
      <c r="A10" s="2"/>
      <c r="B10" s="10"/>
      <c r="C10" s="10"/>
      <c r="D10" s="10"/>
      <c r="E10" s="8"/>
      <c r="F10" s="12"/>
      <c r="G10" s="12"/>
      <c r="H10" s="12"/>
      <c r="I10" s="8"/>
      <c r="J10" s="25"/>
      <c r="K10" s="2"/>
      <c r="L10" s="29"/>
      <c r="M10" s="30"/>
      <c r="N10" s="31"/>
      <c r="O10" s="31"/>
      <c r="P10" s="31"/>
      <c r="Q10" s="31"/>
      <c r="R10" s="31"/>
      <c r="S10" s="31"/>
      <c r="T10" s="29"/>
    </row>
    <row r="11" spans="1:20" ht="16.5" customHeight="1" x14ac:dyDescent="0.2">
      <c r="A11" s="11"/>
      <c r="B11" s="10" t="s">
        <v>12</v>
      </c>
      <c r="C11" s="12"/>
      <c r="D11" s="13" t="s">
        <v>83</v>
      </c>
      <c r="E11" s="10" t="s">
        <v>8</v>
      </c>
      <c r="F11" s="14"/>
      <c r="G11" s="35">
        <f>(((BaseWatts-Eff.Watts)*OperatingHours)/1000)*HCIF</f>
        <v>231.12</v>
      </c>
      <c r="H11" s="14"/>
      <c r="I11" s="10" t="s">
        <v>11</v>
      </c>
      <c r="J11" s="38">
        <v>0</v>
      </c>
      <c r="K11" s="2"/>
      <c r="L11" s="29"/>
      <c r="M11" s="30"/>
      <c r="N11" s="77" t="s">
        <v>53</v>
      </c>
      <c r="O11" s="77"/>
      <c r="P11" s="77"/>
      <c r="Q11" s="77"/>
      <c r="R11" s="77"/>
      <c r="S11" s="31"/>
      <c r="T11" s="29"/>
    </row>
    <row r="12" spans="1:20" ht="2.25" customHeight="1" x14ac:dyDescent="0.25">
      <c r="A12" s="2"/>
      <c r="B12" s="8"/>
      <c r="C12" s="12"/>
      <c r="D12" s="12"/>
      <c r="E12" s="8"/>
      <c r="F12" s="12"/>
      <c r="G12" s="12"/>
      <c r="H12" s="12"/>
      <c r="I12" s="8"/>
      <c r="J12" s="25"/>
      <c r="K12" s="2"/>
      <c r="L12" s="29"/>
      <c r="M12" s="30"/>
      <c r="N12" s="77"/>
      <c r="O12" s="77"/>
      <c r="P12" s="77"/>
      <c r="Q12" s="77"/>
      <c r="R12" s="77"/>
      <c r="S12" s="31"/>
      <c r="T12" s="29"/>
    </row>
    <row r="13" spans="1:20" ht="16.5" customHeight="1" x14ac:dyDescent="0.2">
      <c r="A13" s="11"/>
      <c r="B13" s="10" t="s">
        <v>16</v>
      </c>
      <c r="C13" s="12"/>
      <c r="D13" s="13" t="s">
        <v>17</v>
      </c>
      <c r="E13" s="10" t="s">
        <v>70</v>
      </c>
      <c r="F13" s="14"/>
      <c r="G13" s="37">
        <f>VLOOKUP(G9,'End Use Categories'!$A$2:$B$14,2,FALSE)</f>
        <v>1.89963546210424E-4</v>
      </c>
      <c r="H13" s="14"/>
      <c r="I13" s="10" t="s">
        <v>15</v>
      </c>
      <c r="J13" s="38">
        <v>0</v>
      </c>
      <c r="K13" s="2"/>
      <c r="L13" s="29"/>
      <c r="M13" s="30"/>
      <c r="N13" s="77"/>
      <c r="O13" s="77"/>
      <c r="P13" s="77"/>
      <c r="Q13" s="77"/>
      <c r="R13" s="77"/>
      <c r="S13" s="31"/>
      <c r="T13" s="29"/>
    </row>
    <row r="14" spans="1:20" ht="2.25" customHeight="1" x14ac:dyDescent="0.25">
      <c r="A14" s="2"/>
      <c r="B14" s="8"/>
      <c r="C14" s="12"/>
      <c r="D14" s="12"/>
      <c r="E14" s="8"/>
      <c r="F14" s="8"/>
      <c r="G14" s="8"/>
      <c r="H14" s="8"/>
      <c r="I14" s="8"/>
      <c r="J14" s="25"/>
      <c r="K14" s="2"/>
      <c r="L14" s="29"/>
      <c r="M14" s="30"/>
      <c r="N14" s="77"/>
      <c r="O14" s="77"/>
      <c r="P14" s="77"/>
      <c r="Q14" s="77"/>
      <c r="R14" s="77"/>
      <c r="S14" s="31"/>
      <c r="T14" s="29"/>
    </row>
    <row r="15" spans="1:20" ht="16.5" customHeight="1" x14ac:dyDescent="0.2">
      <c r="A15" s="11"/>
      <c r="B15" s="10" t="s">
        <v>21</v>
      </c>
      <c r="C15" s="12"/>
      <c r="D15" s="13">
        <v>17</v>
      </c>
      <c r="E15" s="10" t="s">
        <v>10</v>
      </c>
      <c r="F15" s="14"/>
      <c r="G15" s="26">
        <f>G13*G11</f>
        <v>4.3904374800153197E-2</v>
      </c>
      <c r="H15" s="14"/>
      <c r="I15" s="10" t="s">
        <v>20</v>
      </c>
      <c r="J15" s="39">
        <f>SUM(J9,J11,J13)</f>
        <v>25</v>
      </c>
      <c r="K15" s="2"/>
      <c r="L15" s="29"/>
      <c r="M15" s="30"/>
      <c r="N15" s="77"/>
      <c r="O15" s="77"/>
      <c r="P15" s="77"/>
      <c r="Q15" s="77"/>
      <c r="R15" s="77"/>
      <c r="S15" s="31"/>
      <c r="T15" s="29"/>
    </row>
    <row r="16" spans="1:20" ht="2.25" customHeight="1" x14ac:dyDescent="0.25">
      <c r="A16" s="2"/>
      <c r="B16" s="8"/>
      <c r="C16" s="12"/>
      <c r="D16" s="12"/>
      <c r="E16" s="8"/>
      <c r="F16" s="12"/>
      <c r="G16" s="12"/>
      <c r="H16" s="12"/>
      <c r="I16" s="2"/>
      <c r="J16" s="2"/>
      <c r="K16" s="2"/>
      <c r="L16" s="29"/>
      <c r="M16" s="30"/>
      <c r="N16" s="77"/>
      <c r="O16" s="77"/>
      <c r="P16" s="77"/>
      <c r="Q16" s="77"/>
      <c r="R16" s="77"/>
      <c r="S16" s="31"/>
      <c r="T16" s="29"/>
    </row>
    <row r="17" spans="1:20" ht="16.5" customHeight="1" x14ac:dyDescent="0.2">
      <c r="A17" s="11"/>
      <c r="B17" s="16" t="s">
        <v>4</v>
      </c>
      <c r="C17" s="14"/>
      <c r="D17" s="13" t="s">
        <v>5</v>
      </c>
      <c r="E17" s="10" t="s">
        <v>14</v>
      </c>
      <c r="F17" s="14"/>
      <c r="G17" s="15">
        <v>1.07</v>
      </c>
      <c r="H17" s="14"/>
      <c r="I17" s="2"/>
      <c r="J17" s="2"/>
      <c r="K17" s="2"/>
      <c r="L17" s="29"/>
      <c r="M17" s="30"/>
      <c r="N17" s="77"/>
      <c r="O17" s="77"/>
      <c r="P17" s="77"/>
      <c r="Q17" s="77"/>
      <c r="R17" s="77"/>
      <c r="S17" s="31"/>
      <c r="T17" s="29"/>
    </row>
    <row r="18" spans="1:20" ht="2.25" customHeight="1" x14ac:dyDescent="0.25">
      <c r="A18" s="2"/>
      <c r="B18" s="8"/>
      <c r="C18" s="17"/>
      <c r="D18" s="12"/>
      <c r="E18" s="8"/>
      <c r="F18" s="12"/>
      <c r="G18" s="12"/>
      <c r="H18" s="12"/>
      <c r="I18" s="2"/>
      <c r="J18" s="2"/>
      <c r="K18" s="2"/>
      <c r="L18" s="29"/>
      <c r="M18" s="30"/>
      <c r="N18" s="77"/>
      <c r="O18" s="77"/>
      <c r="P18" s="77"/>
      <c r="Q18" s="77"/>
      <c r="R18" s="77"/>
      <c r="S18" s="31"/>
      <c r="T18" s="29"/>
    </row>
    <row r="19" spans="1:20" ht="16.5" customHeight="1" x14ac:dyDescent="0.2">
      <c r="A19" s="11"/>
      <c r="B19" s="10" t="s">
        <v>23</v>
      </c>
      <c r="C19" s="14"/>
      <c r="D19" s="37" t="str">
        <f>VLOOKUP(D17,Vintage!$A$2:$B$14,2,FALSE)</f>
        <v>Total</v>
      </c>
      <c r="E19" s="10" t="s">
        <v>6</v>
      </c>
      <c r="F19" s="14"/>
      <c r="G19" s="13" t="s">
        <v>127</v>
      </c>
      <c r="H19" s="10"/>
      <c r="I19" s="2"/>
      <c r="J19" s="2"/>
      <c r="K19" s="2"/>
      <c r="L19" s="29"/>
      <c r="M19" s="30"/>
      <c r="N19" s="77"/>
      <c r="O19" s="77"/>
      <c r="P19" s="77"/>
      <c r="Q19" s="77"/>
      <c r="R19" s="77"/>
      <c r="S19" s="31"/>
      <c r="T19" s="29"/>
    </row>
    <row r="20" spans="1:20" ht="12" customHeight="1" x14ac:dyDescent="0.2">
      <c r="A20" s="11"/>
      <c r="B20" s="10"/>
      <c r="C20" s="12"/>
      <c r="D20" s="14"/>
      <c r="E20" s="18"/>
      <c r="F20" s="14"/>
      <c r="G20" s="12"/>
      <c r="H20" s="14"/>
      <c r="I20" s="18"/>
      <c r="J20" s="12"/>
      <c r="K20" s="2"/>
      <c r="L20" s="29"/>
      <c r="M20" s="30"/>
      <c r="N20" s="77"/>
      <c r="O20" s="77"/>
      <c r="P20" s="77"/>
      <c r="Q20" s="77"/>
      <c r="R20" s="77"/>
      <c r="S20" s="31"/>
      <c r="T20" s="29"/>
    </row>
    <row r="21" spans="1:20" ht="15" customHeight="1" x14ac:dyDescent="0.3">
      <c r="A21" s="11"/>
      <c r="B21" s="58" t="s">
        <v>25</v>
      </c>
      <c r="C21" s="59"/>
      <c r="D21" s="59"/>
      <c r="E21" s="59"/>
      <c r="F21" s="59"/>
      <c r="G21" s="59"/>
      <c r="H21" s="59"/>
      <c r="I21" s="59"/>
      <c r="J21" s="60"/>
      <c r="K21" s="2"/>
      <c r="L21" s="29"/>
      <c r="M21" s="30"/>
      <c r="N21" s="77"/>
      <c r="O21" s="77"/>
      <c r="P21" s="77"/>
      <c r="Q21" s="77"/>
      <c r="R21" s="77"/>
      <c r="S21" s="31"/>
      <c r="T21" s="29"/>
    </row>
    <row r="22" spans="1:20" ht="3" customHeight="1" x14ac:dyDescent="0.2">
      <c r="A22" s="11"/>
      <c r="B22" s="8"/>
      <c r="C22" s="12"/>
      <c r="D22" s="12"/>
      <c r="E22" s="18"/>
      <c r="F22" s="19"/>
      <c r="G22" s="20"/>
      <c r="H22" s="20"/>
      <c r="I22" s="20"/>
      <c r="J22" s="20"/>
      <c r="K22" s="2"/>
      <c r="L22" s="29"/>
      <c r="M22" s="30"/>
      <c r="N22" s="77"/>
      <c r="O22" s="77"/>
      <c r="P22" s="77"/>
      <c r="Q22" s="77"/>
      <c r="R22" s="77"/>
      <c r="S22" s="31"/>
      <c r="T22" s="29"/>
    </row>
    <row r="23" spans="1:20" ht="16.5" customHeight="1" x14ac:dyDescent="0.2">
      <c r="A23" s="11"/>
      <c r="B23" s="21" t="s">
        <v>26</v>
      </c>
      <c r="C23" s="2"/>
      <c r="D23" s="22" t="s">
        <v>27</v>
      </c>
      <c r="E23" s="21" t="s">
        <v>28</v>
      </c>
      <c r="F23" s="2"/>
      <c r="G23" s="61" t="s">
        <v>86</v>
      </c>
      <c r="H23" s="61"/>
      <c r="I23" s="61"/>
      <c r="J23" s="61"/>
      <c r="K23" s="2"/>
      <c r="L23" s="29"/>
      <c r="M23" s="30"/>
      <c r="N23" s="77"/>
      <c r="O23" s="77"/>
      <c r="P23" s="77"/>
      <c r="Q23" s="77"/>
      <c r="R23" s="77"/>
      <c r="S23" s="31"/>
      <c r="T23" s="29"/>
    </row>
    <row r="24" spans="1:20" ht="3" customHeight="1" x14ac:dyDescent="0.2">
      <c r="A24" s="11"/>
      <c r="B24" s="8"/>
      <c r="C24" s="12"/>
      <c r="D24" s="12"/>
      <c r="E24" s="18"/>
      <c r="F24" s="14"/>
      <c r="G24" s="61"/>
      <c r="H24" s="61"/>
      <c r="I24" s="61"/>
      <c r="J24" s="61"/>
      <c r="K24" s="2"/>
      <c r="L24" s="29"/>
      <c r="M24" s="30"/>
      <c r="N24" s="77"/>
      <c r="O24" s="77"/>
      <c r="P24" s="77"/>
      <c r="Q24" s="77"/>
      <c r="R24" s="77"/>
      <c r="S24" s="31"/>
      <c r="T24" s="29"/>
    </row>
    <row r="25" spans="1:20" ht="15.75" customHeight="1" x14ac:dyDescent="0.2">
      <c r="A25" s="11"/>
      <c r="B25" s="63" t="s">
        <v>30</v>
      </c>
      <c r="C25" s="12"/>
      <c r="D25" s="62" t="s">
        <v>37</v>
      </c>
      <c r="E25" s="18"/>
      <c r="F25" s="14"/>
      <c r="G25" s="61"/>
      <c r="H25" s="61"/>
      <c r="I25" s="61"/>
      <c r="J25" s="61"/>
      <c r="K25" s="2"/>
      <c r="L25" s="29"/>
      <c r="M25" s="30"/>
      <c r="N25" s="77"/>
      <c r="O25" s="77"/>
      <c r="P25" s="77"/>
      <c r="Q25" s="77"/>
      <c r="R25" s="77"/>
      <c r="S25" s="31"/>
      <c r="T25" s="29"/>
    </row>
    <row r="26" spans="1:20" ht="15.75" customHeight="1" x14ac:dyDescent="0.2">
      <c r="A26" s="11"/>
      <c r="B26" s="63"/>
      <c r="C26" s="12"/>
      <c r="D26" s="62"/>
      <c r="E26" s="18"/>
      <c r="F26" s="14"/>
      <c r="G26" s="61"/>
      <c r="H26" s="61"/>
      <c r="I26" s="61"/>
      <c r="J26" s="61"/>
      <c r="K26" s="2"/>
      <c r="L26" s="29"/>
      <c r="M26" s="30"/>
      <c r="N26" s="77"/>
      <c r="O26" s="77"/>
      <c r="P26" s="77"/>
      <c r="Q26" s="77"/>
      <c r="R26" s="77"/>
      <c r="S26" s="31"/>
      <c r="T26" s="29"/>
    </row>
    <row r="27" spans="1:20" ht="15.75" customHeight="1" x14ac:dyDescent="0.2">
      <c r="A27" s="11"/>
      <c r="B27" s="12"/>
      <c r="C27" s="12"/>
      <c r="D27" s="14"/>
      <c r="E27" s="18"/>
      <c r="F27" s="14"/>
      <c r="G27" s="12"/>
      <c r="H27" s="14"/>
      <c r="I27" s="2"/>
      <c r="J27" s="2"/>
      <c r="K27" s="2"/>
      <c r="L27" s="29"/>
      <c r="M27" s="30"/>
      <c r="N27" s="31"/>
      <c r="O27" s="31"/>
      <c r="P27" s="31"/>
      <c r="Q27" s="31"/>
      <c r="R27" s="31"/>
      <c r="S27" s="31"/>
      <c r="T27" s="29"/>
    </row>
    <row r="28" spans="1:20" ht="15" customHeight="1" x14ac:dyDescent="0.2">
      <c r="A28" s="2"/>
      <c r="B28" s="27"/>
      <c r="C28" s="27"/>
      <c r="D28" s="79" t="s">
        <v>31</v>
      </c>
      <c r="E28" s="80"/>
      <c r="F28" s="18"/>
      <c r="G28" s="27"/>
      <c r="H28" s="27"/>
      <c r="I28" s="81" t="s">
        <v>32</v>
      </c>
      <c r="J28" s="82"/>
      <c r="K28" s="2"/>
      <c r="L28" s="29"/>
      <c r="M28" s="30"/>
      <c r="N28" s="31"/>
      <c r="O28" s="31"/>
      <c r="P28" s="31"/>
      <c r="Q28" s="31"/>
      <c r="R28" s="31"/>
      <c r="S28" s="31"/>
      <c r="T28" s="29"/>
    </row>
    <row r="29" spans="1:20" ht="2.25" customHeight="1" x14ac:dyDescent="0.25">
      <c r="A29" s="2"/>
      <c r="B29" s="23"/>
      <c r="C29" s="12"/>
      <c r="D29" s="12"/>
      <c r="E29" s="18"/>
      <c r="F29" s="18"/>
      <c r="G29" s="12"/>
      <c r="H29" s="12"/>
      <c r="I29" s="12"/>
      <c r="J29" s="2"/>
      <c r="K29" s="2"/>
      <c r="L29" s="29"/>
      <c r="M29" s="30"/>
      <c r="N29" s="31"/>
      <c r="O29" s="31"/>
      <c r="P29" s="31"/>
      <c r="Q29" s="31"/>
      <c r="R29" s="31"/>
      <c r="S29" s="31"/>
      <c r="T29" s="29"/>
    </row>
    <row r="30" spans="1:20" ht="27.75" customHeight="1" x14ac:dyDescent="0.25">
      <c r="A30" s="2"/>
      <c r="B30" s="36" t="s">
        <v>72</v>
      </c>
      <c r="C30" s="8"/>
      <c r="D30" s="74" t="s">
        <v>84</v>
      </c>
      <c r="E30" s="74"/>
      <c r="F30" s="18"/>
      <c r="G30" s="36" t="s">
        <v>71</v>
      </c>
      <c r="H30" s="8"/>
      <c r="I30" s="74" t="s">
        <v>85</v>
      </c>
      <c r="J30" s="74"/>
      <c r="K30" s="2"/>
      <c r="L30" s="29"/>
      <c r="M30" s="30"/>
      <c r="N30" s="78" t="s">
        <v>52</v>
      </c>
      <c r="O30" s="78"/>
      <c r="P30" s="78"/>
      <c r="Q30" s="78"/>
      <c r="R30" s="78"/>
      <c r="S30" s="31"/>
      <c r="T30" s="29"/>
    </row>
    <row r="31" spans="1:20" ht="3" customHeight="1" x14ac:dyDescent="0.25">
      <c r="A31" s="2"/>
      <c r="B31" s="8"/>
      <c r="C31" s="8"/>
      <c r="D31" s="8"/>
      <c r="E31" s="2"/>
      <c r="F31" s="18"/>
      <c r="G31" s="8"/>
      <c r="H31" s="8"/>
      <c r="I31" s="8"/>
      <c r="J31" s="2"/>
      <c r="K31" s="2"/>
      <c r="L31" s="29"/>
      <c r="M31" s="30"/>
      <c r="N31" s="31"/>
      <c r="O31" s="31"/>
      <c r="P31" s="31"/>
      <c r="Q31" s="31"/>
      <c r="R31" s="31"/>
      <c r="S31" s="31"/>
      <c r="T31" s="29"/>
    </row>
    <row r="32" spans="1:20" ht="15" customHeight="1" x14ac:dyDescent="0.25">
      <c r="A32" s="2"/>
      <c r="B32" s="21" t="s">
        <v>33</v>
      </c>
      <c r="C32" s="8"/>
      <c r="D32" s="75" t="s">
        <v>41</v>
      </c>
      <c r="E32" s="75"/>
      <c r="F32" s="18"/>
      <c r="G32" s="21" t="s">
        <v>33</v>
      </c>
      <c r="H32" s="8"/>
      <c r="I32" s="75" t="s">
        <v>41</v>
      </c>
      <c r="J32" s="75"/>
      <c r="K32" s="2"/>
      <c r="L32" s="29"/>
      <c r="M32" s="30"/>
      <c r="N32" s="77" t="s">
        <v>133</v>
      </c>
      <c r="O32" s="77"/>
      <c r="P32" s="77"/>
      <c r="Q32" s="77"/>
      <c r="R32" s="77"/>
      <c r="S32" s="31"/>
      <c r="T32" s="29"/>
    </row>
    <row r="33" spans="1:20" ht="3" customHeight="1" x14ac:dyDescent="0.25">
      <c r="A33" s="2"/>
      <c r="B33" s="8"/>
      <c r="C33" s="8"/>
      <c r="D33" s="8"/>
      <c r="E33" s="2"/>
      <c r="F33" s="18"/>
      <c r="G33" s="8"/>
      <c r="H33" s="8"/>
      <c r="I33" s="8"/>
      <c r="J33" s="2"/>
      <c r="K33" s="2"/>
      <c r="L33" s="29"/>
      <c r="M33" s="30"/>
      <c r="N33" s="77"/>
      <c r="O33" s="77"/>
      <c r="P33" s="77"/>
      <c r="Q33" s="77"/>
      <c r="R33" s="77"/>
      <c r="S33" s="31"/>
      <c r="T33" s="29"/>
    </row>
    <row r="34" spans="1:20" ht="15" customHeight="1" x14ac:dyDescent="0.25">
      <c r="A34" s="2"/>
      <c r="B34" s="21" t="s">
        <v>34</v>
      </c>
      <c r="C34" s="8"/>
      <c r="D34" s="67" t="s">
        <v>35</v>
      </c>
      <c r="E34" s="67"/>
      <c r="F34" s="18"/>
      <c r="G34" s="21" t="s">
        <v>34</v>
      </c>
      <c r="H34" s="8"/>
      <c r="I34" s="67" t="s">
        <v>46</v>
      </c>
      <c r="J34" s="67"/>
      <c r="K34" s="2"/>
      <c r="L34" s="29"/>
      <c r="M34" s="30"/>
      <c r="N34" s="77"/>
      <c r="O34" s="77"/>
      <c r="P34" s="77"/>
      <c r="Q34" s="77"/>
      <c r="R34" s="77"/>
      <c r="S34" s="31"/>
      <c r="T34" s="29"/>
    </row>
    <row r="35" spans="1:20" ht="3" customHeight="1" x14ac:dyDescent="0.25">
      <c r="A35" s="2"/>
      <c r="B35" s="70"/>
      <c r="C35" s="70"/>
      <c r="D35" s="70"/>
      <c r="E35" s="2"/>
      <c r="F35" s="18"/>
      <c r="G35" s="70"/>
      <c r="H35" s="70"/>
      <c r="I35" s="70"/>
      <c r="J35" s="2"/>
      <c r="K35" s="2"/>
      <c r="L35" s="29"/>
      <c r="M35" s="30"/>
      <c r="N35" s="77"/>
      <c r="O35" s="77"/>
      <c r="P35" s="77"/>
      <c r="Q35" s="77"/>
      <c r="R35" s="77"/>
      <c r="S35" s="31"/>
      <c r="T35" s="29"/>
    </row>
    <row r="36" spans="1:20" ht="15" customHeight="1" x14ac:dyDescent="0.25">
      <c r="A36" s="2"/>
      <c r="B36" s="21" t="s">
        <v>36</v>
      </c>
      <c r="C36" s="12"/>
      <c r="D36" s="64">
        <f>(BaseWatts*OperatingHours)/1000</f>
        <v>216</v>
      </c>
      <c r="E36" s="64"/>
      <c r="F36" s="18"/>
      <c r="G36" s="21" t="s">
        <v>36</v>
      </c>
      <c r="H36" s="12"/>
      <c r="I36" s="64">
        <f>(Eff.Watts*OperatingHours)/1000</f>
        <v>0</v>
      </c>
      <c r="J36" s="64"/>
      <c r="K36" s="2"/>
      <c r="L36" s="29"/>
      <c r="M36" s="30"/>
      <c r="N36" s="77"/>
      <c r="O36" s="77"/>
      <c r="P36" s="77"/>
      <c r="Q36" s="77"/>
      <c r="R36" s="77"/>
      <c r="S36" s="31"/>
      <c r="T36" s="29"/>
    </row>
    <row r="37" spans="1:20" ht="3" customHeight="1" x14ac:dyDescent="0.25">
      <c r="A37" s="2"/>
      <c r="B37" s="8"/>
      <c r="C37" s="12"/>
      <c r="D37" s="12"/>
      <c r="E37" s="2"/>
      <c r="F37" s="18"/>
      <c r="G37" s="8"/>
      <c r="H37" s="12"/>
      <c r="I37" s="12"/>
      <c r="J37" s="2"/>
      <c r="K37" s="2"/>
      <c r="L37" s="29"/>
      <c r="M37" s="30"/>
      <c r="N37" s="77"/>
      <c r="O37" s="77"/>
      <c r="P37" s="77"/>
      <c r="Q37" s="77"/>
      <c r="R37" s="77"/>
      <c r="S37" s="31"/>
      <c r="T37" s="29"/>
    </row>
    <row r="38" spans="1:20" ht="15" customHeight="1" x14ac:dyDescent="0.25">
      <c r="A38" s="2"/>
      <c r="B38" s="21" t="s">
        <v>73</v>
      </c>
      <c r="C38" s="12"/>
      <c r="D38" s="65">
        <f>D36*G13</f>
        <v>4.1032125981451582E-2</v>
      </c>
      <c r="E38" s="65"/>
      <c r="F38" s="18"/>
      <c r="G38" s="21" t="s">
        <v>73</v>
      </c>
      <c r="H38" s="12"/>
      <c r="I38" s="65">
        <f>I36*G13</f>
        <v>0</v>
      </c>
      <c r="J38" s="65"/>
      <c r="K38" s="2"/>
      <c r="L38" s="29"/>
      <c r="M38" s="30"/>
      <c r="N38" s="77"/>
      <c r="O38" s="77"/>
      <c r="P38" s="77"/>
      <c r="Q38" s="77"/>
      <c r="R38" s="77"/>
      <c r="S38" s="31"/>
      <c r="T38" s="29"/>
    </row>
    <row r="39" spans="1:20" ht="3" customHeight="1" x14ac:dyDescent="0.25">
      <c r="A39" s="2"/>
      <c r="B39" s="8"/>
      <c r="C39" s="12"/>
      <c r="D39" s="12"/>
      <c r="E39" s="2"/>
      <c r="F39" s="18"/>
      <c r="G39" s="8"/>
      <c r="H39" s="12"/>
      <c r="I39" s="12"/>
      <c r="J39" s="2"/>
      <c r="K39" s="2"/>
      <c r="L39" s="29"/>
      <c r="M39" s="30"/>
      <c r="N39" s="77"/>
      <c r="O39" s="77"/>
      <c r="P39" s="77"/>
      <c r="Q39" s="77"/>
      <c r="R39" s="77"/>
      <c r="S39" s="31"/>
      <c r="T39" s="29"/>
    </row>
    <row r="40" spans="1:20" ht="15" customHeight="1" x14ac:dyDescent="0.25">
      <c r="A40" s="2"/>
      <c r="B40" s="21" t="s">
        <v>75</v>
      </c>
      <c r="C40" s="12"/>
      <c r="D40" s="68">
        <v>54</v>
      </c>
      <c r="E40" s="68"/>
      <c r="F40" s="18"/>
      <c r="G40" s="21" t="s">
        <v>75</v>
      </c>
      <c r="H40" s="12"/>
      <c r="I40" s="68">
        <v>0</v>
      </c>
      <c r="J40" s="68"/>
      <c r="K40" s="2"/>
      <c r="L40" s="29"/>
      <c r="M40" s="30"/>
      <c r="N40" s="77"/>
      <c r="O40" s="77"/>
      <c r="P40" s="77"/>
      <c r="Q40" s="77"/>
      <c r="R40" s="77"/>
      <c r="S40" s="31"/>
      <c r="T40" s="29"/>
    </row>
    <row r="41" spans="1:20" ht="3" customHeight="1" x14ac:dyDescent="0.25">
      <c r="A41" s="2"/>
      <c r="B41" s="8"/>
      <c r="C41" s="12"/>
      <c r="D41" s="12"/>
      <c r="E41" s="2"/>
      <c r="F41" s="18"/>
      <c r="G41" s="8"/>
      <c r="H41" s="12"/>
      <c r="I41" s="12"/>
      <c r="J41" s="2"/>
      <c r="K41" s="2"/>
      <c r="L41" s="29"/>
      <c r="M41" s="30"/>
      <c r="N41" s="77"/>
      <c r="O41" s="77"/>
      <c r="P41" s="77"/>
      <c r="Q41" s="77"/>
      <c r="R41" s="77"/>
      <c r="S41" s="31"/>
      <c r="T41" s="29"/>
    </row>
    <row r="42" spans="1:20" ht="15" customHeight="1" x14ac:dyDescent="0.25">
      <c r="A42" s="2"/>
      <c r="B42" s="21" t="s">
        <v>74</v>
      </c>
      <c r="C42" s="12"/>
      <c r="D42" s="83">
        <v>4000</v>
      </c>
      <c r="E42" s="83"/>
      <c r="F42" s="18"/>
      <c r="G42" s="21" t="s">
        <v>74</v>
      </c>
      <c r="H42" s="12"/>
      <c r="I42" s="69">
        <f>OperatingHours</f>
        <v>4000</v>
      </c>
      <c r="J42" s="69"/>
      <c r="K42" s="2"/>
      <c r="L42" s="29"/>
      <c r="M42" s="30"/>
      <c r="N42" s="77"/>
      <c r="O42" s="77"/>
      <c r="P42" s="77"/>
      <c r="Q42" s="77"/>
      <c r="R42" s="77"/>
      <c r="S42" s="31"/>
      <c r="T42" s="29"/>
    </row>
    <row r="43" spans="1:20" ht="3" customHeight="1" x14ac:dyDescent="0.25">
      <c r="A43" s="2"/>
      <c r="B43" s="8"/>
      <c r="C43" s="12"/>
      <c r="D43" s="12"/>
      <c r="E43" s="2"/>
      <c r="F43" s="18"/>
      <c r="G43" s="8"/>
      <c r="H43" s="12"/>
      <c r="I43" s="12"/>
      <c r="J43" s="2"/>
      <c r="K43" s="2"/>
      <c r="L43" s="29"/>
      <c r="M43" s="30"/>
      <c r="N43" s="77"/>
      <c r="O43" s="77"/>
      <c r="P43" s="77"/>
      <c r="Q43" s="77"/>
      <c r="R43" s="77"/>
      <c r="S43" s="31"/>
      <c r="T43" s="29"/>
    </row>
    <row r="44" spans="1:20" ht="15" customHeight="1" x14ac:dyDescent="0.25">
      <c r="A44" s="2"/>
      <c r="B44" s="42" t="s">
        <v>104</v>
      </c>
      <c r="C44" s="43"/>
      <c r="D44" s="67"/>
      <c r="E44" s="67"/>
      <c r="F44" s="44"/>
      <c r="G44" s="42" t="s">
        <v>104</v>
      </c>
      <c r="H44" s="12"/>
      <c r="I44" s="67"/>
      <c r="J44" s="67"/>
      <c r="K44" s="2"/>
      <c r="L44" s="29"/>
      <c r="M44" s="30"/>
      <c r="N44" s="77"/>
      <c r="O44" s="77"/>
      <c r="P44" s="77"/>
      <c r="Q44" s="77"/>
      <c r="R44" s="77"/>
      <c r="S44" s="31"/>
      <c r="T44" s="29"/>
    </row>
    <row r="45" spans="1:20" ht="3" customHeight="1" x14ac:dyDescent="0.25">
      <c r="A45" s="2"/>
      <c r="B45" s="8"/>
      <c r="C45" s="12"/>
      <c r="D45" s="12"/>
      <c r="E45" s="2"/>
      <c r="F45" s="18"/>
      <c r="G45" s="8"/>
      <c r="H45" s="12"/>
      <c r="I45" s="12"/>
      <c r="J45" s="2"/>
      <c r="K45" s="2"/>
      <c r="L45" s="29"/>
      <c r="M45" s="30"/>
      <c r="N45" s="77"/>
      <c r="O45" s="77"/>
      <c r="P45" s="77"/>
      <c r="Q45" s="77"/>
      <c r="R45" s="77"/>
      <c r="S45" s="31"/>
      <c r="T45" s="29"/>
    </row>
    <row r="46" spans="1:20" ht="15" customHeight="1" x14ac:dyDescent="0.25">
      <c r="A46" s="2"/>
      <c r="B46" s="21" t="s">
        <v>76</v>
      </c>
      <c r="C46" s="12"/>
      <c r="D46" s="66" t="s">
        <v>81</v>
      </c>
      <c r="E46" s="66"/>
      <c r="F46" s="18"/>
      <c r="G46" s="21" t="s">
        <v>76</v>
      </c>
      <c r="H46" s="12"/>
      <c r="I46" s="66" t="s">
        <v>82</v>
      </c>
      <c r="J46" s="66"/>
      <c r="K46" s="2"/>
      <c r="L46" s="29"/>
      <c r="M46" s="30"/>
      <c r="N46" s="77"/>
      <c r="O46" s="77"/>
      <c r="P46" s="77"/>
      <c r="Q46" s="77"/>
      <c r="R46" s="77"/>
      <c r="S46" s="31"/>
      <c r="T46" s="29"/>
    </row>
    <row r="47" spans="1:20" ht="3" customHeight="1" x14ac:dyDescent="0.25">
      <c r="A47" s="2"/>
      <c r="B47" s="8"/>
      <c r="C47" s="12"/>
      <c r="D47" s="66"/>
      <c r="E47" s="66"/>
      <c r="F47" s="18"/>
      <c r="G47" s="8"/>
      <c r="H47" s="12"/>
      <c r="I47" s="66"/>
      <c r="J47" s="66"/>
      <c r="K47" s="2"/>
      <c r="L47" s="29"/>
      <c r="M47" s="30"/>
      <c r="N47" s="77"/>
      <c r="O47" s="77"/>
      <c r="P47" s="77"/>
      <c r="Q47" s="77"/>
      <c r="R47" s="77"/>
      <c r="S47" s="31"/>
      <c r="T47" s="29"/>
    </row>
    <row r="48" spans="1:20" ht="15" customHeight="1" x14ac:dyDescent="0.25">
      <c r="A48" s="2"/>
      <c r="B48" s="21"/>
      <c r="C48" s="12"/>
      <c r="D48" s="66"/>
      <c r="E48" s="66"/>
      <c r="F48" s="18"/>
      <c r="G48" s="21"/>
      <c r="H48" s="12"/>
      <c r="I48" s="66"/>
      <c r="J48" s="66"/>
      <c r="K48" s="2"/>
      <c r="L48" s="29"/>
      <c r="M48" s="30"/>
      <c r="N48" s="77"/>
      <c r="O48" s="77"/>
      <c r="P48" s="77"/>
      <c r="Q48" s="77"/>
      <c r="R48" s="77"/>
      <c r="S48" s="31"/>
      <c r="T48" s="29"/>
    </row>
    <row r="49" spans="1:20" ht="14.25" customHeight="1" x14ac:dyDescent="0.25">
      <c r="A49" s="2"/>
      <c r="B49" s="57"/>
      <c r="C49" s="57"/>
      <c r="D49" s="57"/>
      <c r="E49" s="2"/>
      <c r="F49" s="18"/>
      <c r="G49" s="57"/>
      <c r="H49" s="57"/>
      <c r="I49" s="57"/>
      <c r="J49" s="2"/>
      <c r="K49" s="2"/>
      <c r="L49" s="29"/>
      <c r="M49" s="30"/>
      <c r="N49" s="77"/>
      <c r="O49" s="77"/>
      <c r="P49" s="77"/>
      <c r="Q49" s="77"/>
      <c r="R49" s="77"/>
      <c r="S49" s="31"/>
      <c r="T49" s="29"/>
    </row>
    <row r="50" spans="1:20" ht="15" customHeight="1" x14ac:dyDescent="0.3">
      <c r="A50" s="11"/>
      <c r="B50" s="58" t="s">
        <v>47</v>
      </c>
      <c r="C50" s="59"/>
      <c r="D50" s="59"/>
      <c r="E50" s="59"/>
      <c r="F50" s="59"/>
      <c r="G50" s="59"/>
      <c r="H50" s="59"/>
      <c r="I50" s="59"/>
      <c r="J50" s="60"/>
      <c r="K50" s="2"/>
      <c r="L50" s="29"/>
      <c r="M50" s="30"/>
      <c r="N50" s="77"/>
      <c r="O50" s="77"/>
      <c r="P50" s="77"/>
      <c r="Q50" s="77"/>
      <c r="R50" s="77"/>
      <c r="S50" s="31"/>
      <c r="T50" s="29"/>
    </row>
    <row r="51" spans="1:20" ht="3" customHeight="1" x14ac:dyDescent="0.2">
      <c r="A51" s="11"/>
      <c r="B51" s="8"/>
      <c r="C51" s="12"/>
      <c r="D51" s="12"/>
      <c r="E51" s="18"/>
      <c r="F51" s="19"/>
      <c r="G51" s="20"/>
      <c r="H51" s="20"/>
      <c r="I51" s="20"/>
      <c r="J51" s="20"/>
      <c r="K51" s="2"/>
      <c r="L51" s="29"/>
      <c r="M51" s="30"/>
      <c r="N51" s="77"/>
      <c r="O51" s="77"/>
      <c r="P51" s="77"/>
      <c r="Q51" s="77"/>
      <c r="R51" s="77"/>
      <c r="S51" s="31"/>
      <c r="T51" s="29"/>
    </row>
    <row r="52" spans="1:20" ht="16.5" customHeight="1" x14ac:dyDescent="0.2">
      <c r="A52" s="11"/>
      <c r="B52" s="21" t="s">
        <v>48</v>
      </c>
      <c r="C52" s="2"/>
      <c r="D52" s="61" t="s">
        <v>89</v>
      </c>
      <c r="E52" s="61"/>
      <c r="F52" s="61"/>
      <c r="G52" s="61"/>
      <c r="H52" s="28"/>
      <c r="I52" s="10" t="s">
        <v>42</v>
      </c>
      <c r="J52" s="38">
        <v>0.08</v>
      </c>
      <c r="K52" s="2"/>
      <c r="L52" s="29"/>
      <c r="M52" s="30"/>
      <c r="N52" s="77"/>
      <c r="O52" s="77"/>
      <c r="P52" s="77"/>
      <c r="Q52" s="77"/>
      <c r="R52" s="77"/>
      <c r="S52" s="31"/>
      <c r="T52" s="29"/>
    </row>
    <row r="53" spans="1:20" ht="3" customHeight="1" x14ac:dyDescent="0.2">
      <c r="A53" s="11"/>
      <c r="B53" s="18"/>
      <c r="C53" s="14"/>
      <c r="D53" s="61"/>
      <c r="E53" s="61"/>
      <c r="F53" s="61"/>
      <c r="G53" s="61"/>
      <c r="H53" s="28"/>
      <c r="I53" s="2"/>
      <c r="J53" s="2"/>
      <c r="K53" s="2"/>
      <c r="L53" s="29"/>
      <c r="M53" s="30"/>
      <c r="N53" s="77"/>
      <c r="O53" s="77"/>
      <c r="P53" s="77"/>
      <c r="Q53" s="77"/>
      <c r="R53" s="77"/>
      <c r="S53" s="31"/>
      <c r="T53" s="29"/>
    </row>
    <row r="54" spans="1:20" ht="15.75" customHeight="1" x14ac:dyDescent="0.2">
      <c r="A54" s="11"/>
      <c r="B54" s="18"/>
      <c r="C54" s="14"/>
      <c r="D54" s="61"/>
      <c r="E54" s="61"/>
      <c r="F54" s="61"/>
      <c r="G54" s="61"/>
      <c r="H54" s="28"/>
      <c r="I54" s="10" t="s">
        <v>43</v>
      </c>
      <c r="J54" s="39">
        <f>J52*G11</f>
        <v>18.489599999999999</v>
      </c>
      <c r="K54" s="2"/>
      <c r="L54" s="29"/>
      <c r="M54" s="30"/>
      <c r="N54" s="31"/>
      <c r="O54" s="31"/>
      <c r="P54" s="31"/>
      <c r="Q54" s="31"/>
      <c r="R54" s="31"/>
      <c r="S54" s="31"/>
      <c r="T54" s="29"/>
    </row>
    <row r="55" spans="1:20" ht="3" customHeight="1" x14ac:dyDescent="0.2">
      <c r="A55" s="11"/>
      <c r="B55" s="18"/>
      <c r="C55" s="14"/>
      <c r="D55" s="61"/>
      <c r="E55" s="61"/>
      <c r="F55" s="61"/>
      <c r="G55" s="61"/>
      <c r="H55" s="28"/>
      <c r="I55" s="2"/>
      <c r="J55" s="2"/>
      <c r="K55" s="2"/>
      <c r="L55" s="29"/>
      <c r="M55" s="30"/>
      <c r="N55" s="31"/>
      <c r="O55" s="31"/>
      <c r="P55" s="31"/>
      <c r="Q55" s="31"/>
      <c r="R55" s="31"/>
      <c r="S55" s="31"/>
      <c r="T55" s="29"/>
    </row>
    <row r="56" spans="1:20" ht="15" customHeight="1" x14ac:dyDescent="0.25">
      <c r="A56" s="24"/>
      <c r="B56" s="24"/>
      <c r="C56" s="24"/>
      <c r="D56" s="24"/>
      <c r="E56" s="24"/>
      <c r="F56" s="24"/>
      <c r="G56" s="24"/>
      <c r="H56" s="24"/>
      <c r="I56" s="10" t="s">
        <v>49</v>
      </c>
      <c r="J56" s="40">
        <f>J54/J15</f>
        <v>0.73958400000000002</v>
      </c>
      <c r="K56" s="24"/>
      <c r="L56" s="29"/>
      <c r="M56" s="30"/>
      <c r="N56" s="31"/>
      <c r="O56" s="31"/>
      <c r="P56" s="31"/>
      <c r="Q56" s="31"/>
      <c r="R56" s="31"/>
      <c r="S56" s="31"/>
      <c r="T56" s="29"/>
    </row>
    <row r="57" spans="1:20" ht="1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9"/>
      <c r="M57" s="30"/>
      <c r="N57" s="31"/>
      <c r="O57" s="31"/>
      <c r="P57" s="31"/>
      <c r="Q57" s="31"/>
      <c r="R57" s="31"/>
      <c r="S57" s="31"/>
      <c r="T57" s="29"/>
    </row>
    <row r="58" spans="1:20" ht="15" hidden="1" customHeight="1" x14ac:dyDescent="0.25"/>
    <row r="59" spans="1:20" ht="15" hidden="1" customHeight="1" x14ac:dyDescent="0.25"/>
    <row r="60" spans="1:20" ht="15" hidden="1" customHeight="1" x14ac:dyDescent="0.25"/>
    <row r="61" spans="1:20" ht="15" hidden="1" customHeight="1" x14ac:dyDescent="0.25"/>
    <row r="62" spans="1:20" ht="15" hidden="1" customHeight="1" x14ac:dyDescent="0.25"/>
    <row r="63" spans="1:20" ht="15" hidden="1" customHeight="1" x14ac:dyDescent="0.25"/>
    <row r="64" spans="1:20" ht="15" hidden="1" customHeight="1" x14ac:dyDescent="0.25"/>
  </sheetData>
  <sheetProtection sheet="1" objects="1" scenarios="1" selectLockedCells="1"/>
  <dataConsolidate/>
  <mergeCells count="40">
    <mergeCell ref="P7:Q7"/>
    <mergeCell ref="B2:J2"/>
    <mergeCell ref="D3:J3"/>
    <mergeCell ref="D5:J5"/>
    <mergeCell ref="B7:J7"/>
    <mergeCell ref="N7:O7"/>
    <mergeCell ref="N9:R9"/>
    <mergeCell ref="N11:R26"/>
    <mergeCell ref="B21:J21"/>
    <mergeCell ref="G23:J26"/>
    <mergeCell ref="B25:B26"/>
    <mergeCell ref="D25:D26"/>
    <mergeCell ref="N30:R30"/>
    <mergeCell ref="D32:E32"/>
    <mergeCell ref="I32:J32"/>
    <mergeCell ref="N32:R53"/>
    <mergeCell ref="D34:E34"/>
    <mergeCell ref="I34:J34"/>
    <mergeCell ref="B35:D35"/>
    <mergeCell ref="G35:I35"/>
    <mergeCell ref="D36:E36"/>
    <mergeCell ref="I36:J36"/>
    <mergeCell ref="D38:E38"/>
    <mergeCell ref="I38:J38"/>
    <mergeCell ref="D40:E40"/>
    <mergeCell ref="I40:J40"/>
    <mergeCell ref="D42:E42"/>
    <mergeCell ref="I42:J42"/>
    <mergeCell ref="B50:J50"/>
    <mergeCell ref="D52:G55"/>
    <mergeCell ref="D28:E28"/>
    <mergeCell ref="I28:J28"/>
    <mergeCell ref="D30:E30"/>
    <mergeCell ref="I30:J30"/>
    <mergeCell ref="D46:E48"/>
    <mergeCell ref="D44:E44"/>
    <mergeCell ref="I44:J44"/>
    <mergeCell ref="I46:J48"/>
    <mergeCell ref="B49:D49"/>
    <mergeCell ref="G49:I49"/>
  </mergeCells>
  <dataValidations count="3">
    <dataValidation type="list" allowBlank="1" showInputMessage="1" showErrorMessage="1" sqref="G9">
      <formula1>EU</formula1>
    </dataValidation>
    <dataValidation type="list" allowBlank="1" showInputMessage="1" showErrorMessage="1" sqref="D17">
      <formula1>Vintage</formula1>
    </dataValidation>
    <dataValidation type="list" allowBlank="1" showInputMessage="1" showErrorMessage="1" sqref="D9">
      <formula1>"(Select),Standard,SBDI,Standard and SBDI"</formula1>
    </dataValidation>
  </dataValidations>
  <printOptions horizontalCentered="1"/>
  <pageMargins left="0.4" right="0.4" top="0.4" bottom="0.4" header="0.5" footer="0.5"/>
  <pageSetup scale="58" fitToHeight="0" orientation="landscape" horizontalDpi="1200" r:id="rId1"/>
  <headerFooter>
    <oddFooter>&amp;C&amp;14ATTACHMENT 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9.9978637043366805E-2"/>
    <pageSetUpPr autoPageBreaks="0" fitToPage="1"/>
  </sheetPr>
  <dimension ref="A1:V64"/>
  <sheetViews>
    <sheetView showGridLines="0" showRowColHeaders="0" tabSelected="1" topLeftCell="C4" zoomScaleNormal="100" workbookViewId="0">
      <selection activeCell="J9" sqref="J9"/>
    </sheetView>
  </sheetViews>
  <sheetFormatPr defaultColWidth="0" defaultRowHeight="15" customHeight="1" zeroHeight="1" x14ac:dyDescent="0.25"/>
  <cols>
    <col min="1" max="1" width="4.7109375" style="3" customWidth="1"/>
    <col min="2" max="2" width="20.7109375" style="3" customWidth="1"/>
    <col min="3" max="3" width="0.42578125" style="3" customWidth="1"/>
    <col min="4" max="4" width="28" style="3" customWidth="1"/>
    <col min="5" max="5" width="20.7109375" style="3" customWidth="1"/>
    <col min="6" max="6" width="0.42578125" style="3" customWidth="1"/>
    <col min="7" max="7" width="28" style="3" customWidth="1"/>
    <col min="8" max="8" width="0.7109375" style="3" customWidth="1"/>
    <col min="9" max="9" width="20.7109375" style="3" customWidth="1"/>
    <col min="10" max="10" width="28" style="3" customWidth="1"/>
    <col min="11" max="11" width="8.85546875" style="3" customWidth="1"/>
    <col min="12" max="12" width="1.7109375" style="3" customWidth="1"/>
    <col min="13" max="13" width="4" style="3" customWidth="1"/>
    <col min="14" max="19" width="8.85546875" style="3" customWidth="1"/>
    <col min="20" max="20" width="1.7109375" style="3" customWidth="1"/>
    <col min="21" max="22" width="0" style="3" hidden="1" customWidth="1"/>
    <col min="23" max="16384" width="8.85546875" style="3" hidden="1"/>
  </cols>
  <sheetData>
    <row r="1" spans="1:20" ht="4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9"/>
      <c r="M1" s="30"/>
      <c r="N1" s="31"/>
      <c r="O1" s="31"/>
      <c r="P1" s="31"/>
      <c r="Q1" s="31"/>
      <c r="R1" s="31"/>
      <c r="S1" s="31"/>
      <c r="T1" s="29"/>
    </row>
    <row r="2" spans="1:20" ht="23.25" x14ac:dyDescent="0.25">
      <c r="A2" s="4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2"/>
      <c r="L2" s="29"/>
      <c r="M2" s="30"/>
      <c r="N2" s="31"/>
      <c r="O2" s="31"/>
      <c r="P2" s="31"/>
      <c r="Q2" s="31"/>
      <c r="R2" s="31"/>
      <c r="S2" s="31"/>
      <c r="T2" s="29"/>
    </row>
    <row r="3" spans="1:20" ht="15" customHeight="1" x14ac:dyDescent="0.25">
      <c r="A3" s="5"/>
      <c r="B3" s="6" t="s">
        <v>3</v>
      </c>
      <c r="C3" s="7"/>
      <c r="D3" s="73" t="s">
        <v>129</v>
      </c>
      <c r="E3" s="73"/>
      <c r="F3" s="73"/>
      <c r="G3" s="73"/>
      <c r="H3" s="73"/>
      <c r="I3" s="73"/>
      <c r="J3" s="73"/>
      <c r="K3" s="2"/>
      <c r="L3" s="29"/>
      <c r="M3" s="30"/>
      <c r="N3" s="31"/>
      <c r="O3" s="31"/>
      <c r="P3" s="31"/>
      <c r="Q3" s="31"/>
      <c r="R3" s="31"/>
      <c r="S3" s="31"/>
      <c r="T3" s="29"/>
    </row>
    <row r="4" spans="1:20" ht="5.25" customHeight="1" x14ac:dyDescent="0.25">
      <c r="A4" s="5"/>
      <c r="B4" s="8"/>
      <c r="C4" s="7"/>
      <c r="D4" s="7"/>
      <c r="E4" s="9"/>
      <c r="F4" s="9"/>
      <c r="G4" s="9"/>
      <c r="H4" s="9"/>
      <c r="I4" s="9"/>
      <c r="J4" s="9"/>
      <c r="K4" s="2"/>
      <c r="L4" s="29"/>
      <c r="M4" s="30"/>
      <c r="N4" s="31"/>
      <c r="O4" s="31"/>
      <c r="P4" s="31"/>
      <c r="Q4" s="31"/>
      <c r="R4" s="31"/>
      <c r="S4" s="31"/>
      <c r="T4" s="29"/>
    </row>
    <row r="5" spans="1:20" ht="15" customHeight="1" x14ac:dyDescent="0.25">
      <c r="A5" s="5"/>
      <c r="B5" s="10" t="s">
        <v>7</v>
      </c>
      <c r="C5" s="7"/>
      <c r="D5" s="72" t="s">
        <v>88</v>
      </c>
      <c r="E5" s="72"/>
      <c r="F5" s="72"/>
      <c r="G5" s="72"/>
      <c r="H5" s="72"/>
      <c r="I5" s="72"/>
      <c r="J5" s="72"/>
      <c r="K5" s="2"/>
      <c r="L5" s="29"/>
      <c r="M5" s="30"/>
      <c r="N5" s="31"/>
      <c r="O5" s="31"/>
      <c r="P5" s="31"/>
      <c r="Q5" s="31"/>
      <c r="R5" s="31"/>
      <c r="S5" s="31"/>
      <c r="T5" s="29"/>
    </row>
    <row r="6" spans="1:20" ht="12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9"/>
      <c r="M6" s="30"/>
      <c r="N6" s="31"/>
      <c r="O6" s="31"/>
      <c r="P6" s="31"/>
      <c r="Q6" s="31"/>
      <c r="R6" s="31"/>
      <c r="S6" s="31"/>
      <c r="T6" s="29"/>
    </row>
    <row r="7" spans="1:20" ht="15" customHeight="1" x14ac:dyDescent="0.3">
      <c r="A7" s="11"/>
      <c r="B7" s="58" t="s">
        <v>2</v>
      </c>
      <c r="C7" s="59"/>
      <c r="D7" s="59"/>
      <c r="E7" s="59"/>
      <c r="F7" s="59"/>
      <c r="G7" s="59"/>
      <c r="H7" s="59"/>
      <c r="I7" s="59"/>
      <c r="J7" s="60"/>
      <c r="K7" s="2"/>
      <c r="L7" s="29"/>
      <c r="M7" s="30"/>
      <c r="N7" s="76" t="s">
        <v>50</v>
      </c>
      <c r="O7" s="76"/>
      <c r="P7" s="77"/>
      <c r="Q7" s="77"/>
      <c r="R7" s="31"/>
      <c r="S7" s="31"/>
      <c r="T7" s="29"/>
    </row>
    <row r="8" spans="1:20" ht="3.75" customHeight="1" x14ac:dyDescent="0.25">
      <c r="A8" s="2"/>
      <c r="B8" s="12"/>
      <c r="C8" s="12"/>
      <c r="D8" s="12"/>
      <c r="E8" s="12"/>
      <c r="F8" s="12"/>
      <c r="G8" s="12"/>
      <c r="H8" s="12"/>
      <c r="I8" s="12"/>
      <c r="J8" s="12"/>
      <c r="K8" s="2"/>
      <c r="L8" s="29"/>
      <c r="M8" s="30"/>
      <c r="N8" s="31"/>
      <c r="O8" s="31"/>
      <c r="P8" s="31"/>
      <c r="Q8" s="31"/>
      <c r="R8" s="31"/>
      <c r="S8" s="31"/>
      <c r="T8" s="29"/>
    </row>
    <row r="9" spans="1:20" ht="16.5" customHeight="1" x14ac:dyDescent="0.2">
      <c r="A9" s="11"/>
      <c r="B9" s="10" t="s">
        <v>39</v>
      </c>
      <c r="C9" s="12"/>
      <c r="D9" s="13" t="s">
        <v>1</v>
      </c>
      <c r="E9" s="10" t="s">
        <v>18</v>
      </c>
      <c r="F9" s="14"/>
      <c r="G9" s="13" t="s">
        <v>19</v>
      </c>
      <c r="H9" s="14"/>
      <c r="I9" s="10" t="s">
        <v>9</v>
      </c>
      <c r="J9" s="38">
        <v>5</v>
      </c>
      <c r="K9" s="2"/>
      <c r="L9" s="29"/>
      <c r="M9" s="30"/>
      <c r="N9" s="78" t="s">
        <v>51</v>
      </c>
      <c r="O9" s="78"/>
      <c r="P9" s="78"/>
      <c r="Q9" s="78"/>
      <c r="R9" s="78"/>
      <c r="S9" s="31"/>
      <c r="T9" s="29"/>
    </row>
    <row r="10" spans="1:20" ht="2.25" customHeight="1" x14ac:dyDescent="0.25">
      <c r="A10" s="2"/>
      <c r="B10" s="10"/>
      <c r="C10" s="10"/>
      <c r="D10" s="10"/>
      <c r="E10" s="8"/>
      <c r="F10" s="12"/>
      <c r="G10" s="12"/>
      <c r="H10" s="12"/>
      <c r="I10" s="8"/>
      <c r="J10" s="25"/>
      <c r="K10" s="2"/>
      <c r="L10" s="29"/>
      <c r="M10" s="30"/>
      <c r="N10" s="31"/>
      <c r="O10" s="31"/>
      <c r="P10" s="31"/>
      <c r="Q10" s="31"/>
      <c r="R10" s="31"/>
      <c r="S10" s="31"/>
      <c r="T10" s="29"/>
    </row>
    <row r="11" spans="1:20" ht="16.5" customHeight="1" x14ac:dyDescent="0.2">
      <c r="A11" s="11"/>
      <c r="B11" s="10" t="s">
        <v>12</v>
      </c>
      <c r="C11" s="12"/>
      <c r="D11" s="13" t="s">
        <v>13</v>
      </c>
      <c r="E11" s="10" t="s">
        <v>8</v>
      </c>
      <c r="F11" s="14"/>
      <c r="G11" s="35">
        <f>(((BaseWatts-Eff.Watts)*OperatingHours)/1000)*HCIF</f>
        <v>124.12</v>
      </c>
      <c r="H11" s="14"/>
      <c r="I11" s="10" t="s">
        <v>11</v>
      </c>
      <c r="J11" s="38">
        <v>30</v>
      </c>
      <c r="K11" s="2"/>
      <c r="L11" s="29"/>
      <c r="M11" s="30"/>
      <c r="N11" s="77" t="s">
        <v>53</v>
      </c>
      <c r="O11" s="77"/>
      <c r="P11" s="77"/>
      <c r="Q11" s="77"/>
      <c r="R11" s="77"/>
      <c r="S11" s="31"/>
      <c r="T11" s="29"/>
    </row>
    <row r="12" spans="1:20" ht="2.25" customHeight="1" x14ac:dyDescent="0.25">
      <c r="A12" s="2"/>
      <c r="B12" s="8"/>
      <c r="C12" s="12"/>
      <c r="D12" s="12"/>
      <c r="E12" s="8"/>
      <c r="F12" s="12"/>
      <c r="G12" s="12"/>
      <c r="H12" s="12"/>
      <c r="I12" s="8"/>
      <c r="J12" s="25"/>
      <c r="K12" s="2"/>
      <c r="L12" s="29"/>
      <c r="M12" s="30"/>
      <c r="N12" s="77"/>
      <c r="O12" s="77"/>
      <c r="P12" s="77"/>
      <c r="Q12" s="77"/>
      <c r="R12" s="77"/>
      <c r="S12" s="31"/>
      <c r="T12" s="29"/>
    </row>
    <row r="13" spans="1:20" ht="16.5" customHeight="1" x14ac:dyDescent="0.2">
      <c r="A13" s="11"/>
      <c r="B13" s="10" t="s">
        <v>16</v>
      </c>
      <c r="C13" s="12"/>
      <c r="D13" s="13" t="s">
        <v>17</v>
      </c>
      <c r="E13" s="10" t="s">
        <v>70</v>
      </c>
      <c r="F13" s="14"/>
      <c r="G13" s="37">
        <f>VLOOKUP(G9,'End Use Categories'!$A$2:$B$14,2,FALSE)</f>
        <v>1.89963546210424E-4</v>
      </c>
      <c r="H13" s="14"/>
      <c r="I13" s="10" t="s">
        <v>15</v>
      </c>
      <c r="J13" s="38">
        <v>0</v>
      </c>
      <c r="K13" s="2"/>
      <c r="L13" s="29"/>
      <c r="M13" s="30"/>
      <c r="N13" s="77"/>
      <c r="O13" s="77"/>
      <c r="P13" s="77"/>
      <c r="Q13" s="77"/>
      <c r="R13" s="77"/>
      <c r="S13" s="31"/>
      <c r="T13" s="29"/>
    </row>
    <row r="14" spans="1:20" ht="2.25" customHeight="1" x14ac:dyDescent="0.25">
      <c r="A14" s="2"/>
      <c r="B14" s="8"/>
      <c r="C14" s="12"/>
      <c r="D14" s="12"/>
      <c r="E14" s="8"/>
      <c r="F14" s="8"/>
      <c r="G14" s="8"/>
      <c r="H14" s="8"/>
      <c r="I14" s="8"/>
      <c r="J14" s="25"/>
      <c r="K14" s="2"/>
      <c r="L14" s="29"/>
      <c r="M14" s="30"/>
      <c r="N14" s="77"/>
      <c r="O14" s="77"/>
      <c r="P14" s="77"/>
      <c r="Q14" s="77"/>
      <c r="R14" s="77"/>
      <c r="S14" s="31"/>
      <c r="T14" s="29"/>
    </row>
    <row r="15" spans="1:20" ht="16.5" customHeight="1" x14ac:dyDescent="0.2">
      <c r="A15" s="11"/>
      <c r="B15" s="10" t="s">
        <v>21</v>
      </c>
      <c r="C15" s="12"/>
      <c r="D15" s="13">
        <v>17</v>
      </c>
      <c r="E15" s="10" t="s">
        <v>10</v>
      </c>
      <c r="F15" s="14"/>
      <c r="G15" s="26">
        <f>G13*G11</f>
        <v>2.3578275355637827E-2</v>
      </c>
      <c r="H15" s="14"/>
      <c r="I15" s="10" t="s">
        <v>20</v>
      </c>
      <c r="J15" s="39">
        <f>SUM(J9,J11,J13)</f>
        <v>35</v>
      </c>
      <c r="K15" s="2"/>
      <c r="L15" s="29"/>
      <c r="M15" s="30"/>
      <c r="N15" s="77"/>
      <c r="O15" s="77"/>
      <c r="P15" s="77"/>
      <c r="Q15" s="77"/>
      <c r="R15" s="77"/>
      <c r="S15" s="31"/>
      <c r="T15" s="29"/>
    </row>
    <row r="16" spans="1:20" ht="2.25" customHeight="1" x14ac:dyDescent="0.25">
      <c r="A16" s="2"/>
      <c r="B16" s="8"/>
      <c r="C16" s="12"/>
      <c r="D16" s="12"/>
      <c r="E16" s="8"/>
      <c r="F16" s="12"/>
      <c r="G16" s="12"/>
      <c r="H16" s="12"/>
      <c r="I16" s="2"/>
      <c r="J16" s="2"/>
      <c r="K16" s="2"/>
      <c r="L16" s="29"/>
      <c r="M16" s="30"/>
      <c r="N16" s="77"/>
      <c r="O16" s="77"/>
      <c r="P16" s="77"/>
      <c r="Q16" s="77"/>
      <c r="R16" s="77"/>
      <c r="S16" s="31"/>
      <c r="T16" s="29"/>
    </row>
    <row r="17" spans="1:20" ht="16.5" customHeight="1" x14ac:dyDescent="0.2">
      <c r="A17" s="11"/>
      <c r="B17" s="16" t="s">
        <v>4</v>
      </c>
      <c r="C17" s="14"/>
      <c r="D17" s="13" t="s">
        <v>5</v>
      </c>
      <c r="E17" s="10" t="s">
        <v>14</v>
      </c>
      <c r="F17" s="14"/>
      <c r="G17" s="15">
        <v>1.07</v>
      </c>
      <c r="H17" s="14"/>
      <c r="I17" s="2"/>
      <c r="J17" s="2"/>
      <c r="K17" s="2"/>
      <c r="L17" s="29"/>
      <c r="M17" s="30"/>
      <c r="N17" s="77"/>
      <c r="O17" s="77"/>
      <c r="P17" s="77"/>
      <c r="Q17" s="77"/>
      <c r="R17" s="77"/>
      <c r="S17" s="31"/>
      <c r="T17" s="29"/>
    </row>
    <row r="18" spans="1:20" ht="2.25" customHeight="1" x14ac:dyDescent="0.25">
      <c r="A18" s="2"/>
      <c r="B18" s="8"/>
      <c r="C18" s="17"/>
      <c r="D18" s="12"/>
      <c r="E18" s="8"/>
      <c r="F18" s="12"/>
      <c r="G18" s="12"/>
      <c r="H18" s="12"/>
      <c r="I18" s="2"/>
      <c r="J18" s="2"/>
      <c r="K18" s="2"/>
      <c r="L18" s="29"/>
      <c r="M18" s="30"/>
      <c r="N18" s="77"/>
      <c r="O18" s="77"/>
      <c r="P18" s="77"/>
      <c r="Q18" s="77"/>
      <c r="R18" s="77"/>
      <c r="S18" s="31"/>
      <c r="T18" s="29"/>
    </row>
    <row r="19" spans="1:20" ht="16.5" customHeight="1" x14ac:dyDescent="0.2">
      <c r="A19" s="11"/>
      <c r="B19" s="10" t="s">
        <v>23</v>
      </c>
      <c r="C19" s="14"/>
      <c r="D19" s="37" t="str">
        <f>VLOOKUP(D17,Vintage!$A$2:$B$14,2,FALSE)</f>
        <v>Total</v>
      </c>
      <c r="E19" s="10" t="s">
        <v>6</v>
      </c>
      <c r="F19" s="14"/>
      <c r="G19" s="41" t="s">
        <v>127</v>
      </c>
      <c r="H19" s="10"/>
      <c r="I19" s="2"/>
      <c r="J19" s="2"/>
      <c r="K19" s="2"/>
      <c r="L19" s="29"/>
      <c r="M19" s="30"/>
      <c r="N19" s="77"/>
      <c r="O19" s="77"/>
      <c r="P19" s="77"/>
      <c r="Q19" s="77"/>
      <c r="R19" s="77"/>
      <c r="S19" s="31"/>
      <c r="T19" s="29"/>
    </row>
    <row r="20" spans="1:20" ht="12" customHeight="1" x14ac:dyDescent="0.2">
      <c r="A20" s="11"/>
      <c r="B20" s="10"/>
      <c r="C20" s="12"/>
      <c r="D20" s="14"/>
      <c r="E20" s="18"/>
      <c r="F20" s="14"/>
      <c r="G20" s="12"/>
      <c r="H20" s="14"/>
      <c r="I20" s="18"/>
      <c r="J20" s="12"/>
      <c r="K20" s="2"/>
      <c r="L20" s="29"/>
      <c r="M20" s="30"/>
      <c r="N20" s="77"/>
      <c r="O20" s="77"/>
      <c r="P20" s="77"/>
      <c r="Q20" s="77"/>
      <c r="R20" s="77"/>
      <c r="S20" s="31"/>
      <c r="T20" s="29"/>
    </row>
    <row r="21" spans="1:20" ht="15" customHeight="1" x14ac:dyDescent="0.3">
      <c r="A21" s="11"/>
      <c r="B21" s="58" t="s">
        <v>25</v>
      </c>
      <c r="C21" s="59"/>
      <c r="D21" s="59"/>
      <c r="E21" s="59"/>
      <c r="F21" s="59"/>
      <c r="G21" s="59"/>
      <c r="H21" s="59"/>
      <c r="I21" s="59"/>
      <c r="J21" s="60"/>
      <c r="K21" s="2"/>
      <c r="L21" s="29"/>
      <c r="M21" s="30"/>
      <c r="N21" s="77"/>
      <c r="O21" s="77"/>
      <c r="P21" s="77"/>
      <c r="Q21" s="77"/>
      <c r="R21" s="77"/>
      <c r="S21" s="31"/>
      <c r="T21" s="29"/>
    </row>
    <row r="22" spans="1:20" ht="3" customHeight="1" x14ac:dyDescent="0.2">
      <c r="A22" s="11"/>
      <c r="B22" s="8"/>
      <c r="C22" s="12"/>
      <c r="D22" s="12"/>
      <c r="E22" s="18"/>
      <c r="F22" s="19"/>
      <c r="G22" s="20"/>
      <c r="H22" s="20"/>
      <c r="I22" s="20"/>
      <c r="J22" s="20"/>
      <c r="K22" s="2"/>
      <c r="L22" s="29"/>
      <c r="M22" s="30"/>
      <c r="N22" s="77"/>
      <c r="O22" s="77"/>
      <c r="P22" s="77"/>
      <c r="Q22" s="77"/>
      <c r="R22" s="77"/>
      <c r="S22" s="31"/>
      <c r="T22" s="29"/>
    </row>
    <row r="23" spans="1:20" ht="16.5" customHeight="1" x14ac:dyDescent="0.2">
      <c r="A23" s="11"/>
      <c r="B23" s="21" t="s">
        <v>26</v>
      </c>
      <c r="C23" s="2"/>
      <c r="D23" s="22" t="s">
        <v>80</v>
      </c>
      <c r="E23" s="21" t="s">
        <v>28</v>
      </c>
      <c r="F23" s="2"/>
      <c r="G23" s="61" t="s">
        <v>79</v>
      </c>
      <c r="H23" s="61"/>
      <c r="I23" s="61"/>
      <c r="J23" s="61"/>
      <c r="K23" s="2"/>
      <c r="L23" s="29"/>
      <c r="M23" s="30"/>
      <c r="N23" s="77"/>
      <c r="O23" s="77"/>
      <c r="P23" s="77"/>
      <c r="Q23" s="77"/>
      <c r="R23" s="77"/>
      <c r="S23" s="31"/>
      <c r="T23" s="29"/>
    </row>
    <row r="24" spans="1:20" ht="3" customHeight="1" x14ac:dyDescent="0.2">
      <c r="A24" s="11"/>
      <c r="B24" s="8"/>
      <c r="C24" s="12"/>
      <c r="D24" s="12"/>
      <c r="E24" s="18"/>
      <c r="F24" s="14"/>
      <c r="G24" s="61"/>
      <c r="H24" s="61"/>
      <c r="I24" s="61"/>
      <c r="J24" s="61"/>
      <c r="K24" s="2"/>
      <c r="L24" s="29"/>
      <c r="M24" s="30"/>
      <c r="N24" s="77"/>
      <c r="O24" s="77"/>
      <c r="P24" s="77"/>
      <c r="Q24" s="77"/>
      <c r="R24" s="77"/>
      <c r="S24" s="31"/>
      <c r="T24" s="29"/>
    </row>
    <row r="25" spans="1:20" ht="15.75" customHeight="1" x14ac:dyDescent="0.2">
      <c r="A25" s="11"/>
      <c r="B25" s="63" t="s">
        <v>30</v>
      </c>
      <c r="C25" s="12"/>
      <c r="D25" s="62" t="s">
        <v>37</v>
      </c>
      <c r="E25" s="18"/>
      <c r="F25" s="14"/>
      <c r="G25" s="61"/>
      <c r="H25" s="61"/>
      <c r="I25" s="61"/>
      <c r="J25" s="61"/>
      <c r="K25" s="2"/>
      <c r="L25" s="29"/>
      <c r="M25" s="30"/>
      <c r="N25" s="77"/>
      <c r="O25" s="77"/>
      <c r="P25" s="77"/>
      <c r="Q25" s="77"/>
      <c r="R25" s="77"/>
      <c r="S25" s="31"/>
      <c r="T25" s="29"/>
    </row>
    <row r="26" spans="1:20" ht="15.75" customHeight="1" x14ac:dyDescent="0.2">
      <c r="A26" s="11"/>
      <c r="B26" s="63"/>
      <c r="C26" s="12"/>
      <c r="D26" s="62"/>
      <c r="E26" s="18"/>
      <c r="F26" s="14"/>
      <c r="G26" s="61"/>
      <c r="H26" s="61"/>
      <c r="I26" s="61"/>
      <c r="J26" s="61"/>
      <c r="K26" s="2"/>
      <c r="L26" s="29"/>
      <c r="M26" s="30"/>
      <c r="N26" s="77"/>
      <c r="O26" s="77"/>
      <c r="P26" s="77"/>
      <c r="Q26" s="77"/>
      <c r="R26" s="77"/>
      <c r="S26" s="31"/>
      <c r="T26" s="29"/>
    </row>
    <row r="27" spans="1:20" ht="15.75" customHeight="1" x14ac:dyDescent="0.2">
      <c r="A27" s="11"/>
      <c r="B27" s="12"/>
      <c r="C27" s="12"/>
      <c r="D27" s="14"/>
      <c r="E27" s="18"/>
      <c r="F27" s="14"/>
      <c r="G27" s="12"/>
      <c r="H27" s="14"/>
      <c r="I27" s="2"/>
      <c r="J27" s="2"/>
      <c r="K27" s="2"/>
      <c r="L27" s="29"/>
      <c r="M27" s="30"/>
      <c r="N27" s="31"/>
      <c r="O27" s="31"/>
      <c r="P27" s="31"/>
      <c r="Q27" s="31"/>
      <c r="R27" s="31"/>
      <c r="S27" s="31"/>
      <c r="T27" s="29"/>
    </row>
    <row r="28" spans="1:20" ht="15" customHeight="1" x14ac:dyDescent="0.2">
      <c r="A28" s="2"/>
      <c r="B28" s="27"/>
      <c r="C28" s="27"/>
      <c r="D28" s="79" t="s">
        <v>31</v>
      </c>
      <c r="E28" s="80"/>
      <c r="F28" s="18"/>
      <c r="G28" s="27"/>
      <c r="H28" s="27"/>
      <c r="I28" s="81" t="s">
        <v>32</v>
      </c>
      <c r="J28" s="82"/>
      <c r="K28" s="2"/>
      <c r="L28" s="29"/>
      <c r="M28" s="30"/>
      <c r="N28" s="31"/>
      <c r="O28" s="31"/>
      <c r="P28" s="31"/>
      <c r="Q28" s="31"/>
      <c r="R28" s="31"/>
      <c r="S28" s="31"/>
      <c r="T28" s="29"/>
    </row>
    <row r="29" spans="1:20" ht="2.25" customHeight="1" x14ac:dyDescent="0.25">
      <c r="A29" s="2"/>
      <c r="B29" s="23"/>
      <c r="C29" s="12"/>
      <c r="D29" s="12"/>
      <c r="E29" s="18"/>
      <c r="F29" s="18"/>
      <c r="G29" s="12"/>
      <c r="H29" s="12"/>
      <c r="I29" s="12"/>
      <c r="J29" s="2"/>
      <c r="K29" s="2"/>
      <c r="L29" s="29"/>
      <c r="M29" s="30"/>
      <c r="N29" s="31"/>
      <c r="O29" s="31"/>
      <c r="P29" s="31"/>
      <c r="Q29" s="31"/>
      <c r="R29" s="31"/>
      <c r="S29" s="31"/>
      <c r="T29" s="29"/>
    </row>
    <row r="30" spans="1:20" ht="27.75" customHeight="1" x14ac:dyDescent="0.25">
      <c r="A30" s="2"/>
      <c r="B30" s="36" t="s">
        <v>72</v>
      </c>
      <c r="C30" s="8"/>
      <c r="D30" s="74" t="s">
        <v>44</v>
      </c>
      <c r="E30" s="74"/>
      <c r="F30" s="18"/>
      <c r="G30" s="36" t="s">
        <v>71</v>
      </c>
      <c r="H30" s="8"/>
      <c r="I30" s="74" t="s">
        <v>90</v>
      </c>
      <c r="J30" s="74"/>
      <c r="K30" s="2"/>
      <c r="L30" s="29"/>
      <c r="M30" s="30"/>
      <c r="N30" s="78" t="s">
        <v>52</v>
      </c>
      <c r="O30" s="78"/>
      <c r="P30" s="78"/>
      <c r="Q30" s="78"/>
      <c r="R30" s="78"/>
      <c r="S30" s="31"/>
      <c r="T30" s="29"/>
    </row>
    <row r="31" spans="1:20" ht="3" customHeight="1" x14ac:dyDescent="0.25">
      <c r="A31" s="2"/>
      <c r="B31" s="8"/>
      <c r="C31" s="8"/>
      <c r="D31" s="8"/>
      <c r="E31" s="2"/>
      <c r="F31" s="18"/>
      <c r="G31" s="8"/>
      <c r="H31" s="8"/>
      <c r="I31" s="8"/>
      <c r="J31" s="2"/>
      <c r="K31" s="2"/>
      <c r="L31" s="29"/>
      <c r="M31" s="30"/>
      <c r="N31" s="31"/>
      <c r="O31" s="31"/>
      <c r="P31" s="31"/>
      <c r="Q31" s="31"/>
      <c r="R31" s="31"/>
      <c r="S31" s="31"/>
      <c r="T31" s="29"/>
    </row>
    <row r="32" spans="1:20" ht="15" customHeight="1" x14ac:dyDescent="0.25">
      <c r="A32" s="2"/>
      <c r="B32" s="21" t="s">
        <v>33</v>
      </c>
      <c r="C32" s="8"/>
      <c r="D32" s="75" t="s">
        <v>41</v>
      </c>
      <c r="E32" s="75"/>
      <c r="F32" s="18"/>
      <c r="G32" s="21" t="s">
        <v>33</v>
      </c>
      <c r="H32" s="8"/>
      <c r="I32" s="75" t="s">
        <v>41</v>
      </c>
      <c r="J32" s="75"/>
      <c r="K32" s="2"/>
      <c r="L32" s="29"/>
      <c r="M32" s="30"/>
      <c r="N32" s="77" t="s">
        <v>134</v>
      </c>
      <c r="O32" s="77"/>
      <c r="P32" s="77"/>
      <c r="Q32" s="77"/>
      <c r="R32" s="77"/>
      <c r="S32" s="31"/>
      <c r="T32" s="29"/>
    </row>
    <row r="33" spans="1:20" ht="3" customHeight="1" x14ac:dyDescent="0.25">
      <c r="A33" s="2"/>
      <c r="B33" s="8"/>
      <c r="C33" s="8"/>
      <c r="D33" s="8"/>
      <c r="E33" s="2"/>
      <c r="F33" s="18"/>
      <c r="G33" s="8"/>
      <c r="H33" s="8"/>
      <c r="I33" s="8"/>
      <c r="J33" s="2"/>
      <c r="K33" s="2"/>
      <c r="L33" s="29"/>
      <c r="M33" s="30"/>
      <c r="N33" s="77"/>
      <c r="O33" s="77"/>
      <c r="P33" s="77"/>
      <c r="Q33" s="77"/>
      <c r="R33" s="77"/>
      <c r="S33" s="31"/>
      <c r="T33" s="29"/>
    </row>
    <row r="34" spans="1:20" ht="15" customHeight="1" x14ac:dyDescent="0.25">
      <c r="A34" s="2"/>
      <c r="B34" s="21" t="s">
        <v>34</v>
      </c>
      <c r="C34" s="8"/>
      <c r="D34" s="67" t="s">
        <v>35</v>
      </c>
      <c r="E34" s="67"/>
      <c r="F34" s="18"/>
      <c r="G34" s="21" t="s">
        <v>34</v>
      </c>
      <c r="H34" s="8"/>
      <c r="I34" s="67" t="s">
        <v>35</v>
      </c>
      <c r="J34" s="67"/>
      <c r="K34" s="2"/>
      <c r="L34" s="29"/>
      <c r="M34" s="30"/>
      <c r="N34" s="77"/>
      <c r="O34" s="77"/>
      <c r="P34" s="77"/>
      <c r="Q34" s="77"/>
      <c r="R34" s="77"/>
      <c r="S34" s="31"/>
      <c r="T34" s="29"/>
    </row>
    <row r="35" spans="1:20" ht="3" customHeight="1" x14ac:dyDescent="0.25">
      <c r="A35" s="2"/>
      <c r="B35" s="70"/>
      <c r="C35" s="70"/>
      <c r="D35" s="70"/>
      <c r="E35" s="2"/>
      <c r="F35" s="18"/>
      <c r="G35" s="70"/>
      <c r="H35" s="70"/>
      <c r="I35" s="70"/>
      <c r="J35" s="2"/>
      <c r="K35" s="2"/>
      <c r="L35" s="29"/>
      <c r="M35" s="30"/>
      <c r="N35" s="77"/>
      <c r="O35" s="77"/>
      <c r="P35" s="77"/>
      <c r="Q35" s="77"/>
      <c r="R35" s="77"/>
      <c r="S35" s="31"/>
      <c r="T35" s="29"/>
    </row>
    <row r="36" spans="1:20" ht="15" customHeight="1" x14ac:dyDescent="0.25">
      <c r="A36" s="2"/>
      <c r="B36" s="21" t="s">
        <v>36</v>
      </c>
      <c r="C36" s="12"/>
      <c r="D36" s="64">
        <f>(BaseWatts*OperatingHours)/1000</f>
        <v>216</v>
      </c>
      <c r="E36" s="64"/>
      <c r="F36" s="18"/>
      <c r="G36" s="21" t="s">
        <v>36</v>
      </c>
      <c r="H36" s="12"/>
      <c r="I36" s="64">
        <f>(Eff.Watts*OperatingHours)/1000</f>
        <v>100</v>
      </c>
      <c r="J36" s="64"/>
      <c r="K36" s="2"/>
      <c r="L36" s="29"/>
      <c r="M36" s="30"/>
      <c r="N36" s="77"/>
      <c r="O36" s="77"/>
      <c r="P36" s="77"/>
      <c r="Q36" s="77"/>
      <c r="R36" s="77"/>
      <c r="S36" s="31"/>
      <c r="T36" s="29"/>
    </row>
    <row r="37" spans="1:20" ht="3" customHeight="1" x14ac:dyDescent="0.25">
      <c r="A37" s="2"/>
      <c r="B37" s="8"/>
      <c r="C37" s="12"/>
      <c r="D37" s="12"/>
      <c r="E37" s="2"/>
      <c r="F37" s="18"/>
      <c r="G37" s="8"/>
      <c r="H37" s="12"/>
      <c r="I37" s="12"/>
      <c r="J37" s="2"/>
      <c r="K37" s="2"/>
      <c r="L37" s="29"/>
      <c r="M37" s="30"/>
      <c r="N37" s="77"/>
      <c r="O37" s="77"/>
      <c r="P37" s="77"/>
      <c r="Q37" s="77"/>
      <c r="R37" s="77"/>
      <c r="S37" s="31"/>
      <c r="T37" s="29"/>
    </row>
    <row r="38" spans="1:20" ht="15" customHeight="1" x14ac:dyDescent="0.25">
      <c r="A38" s="2"/>
      <c r="B38" s="21" t="s">
        <v>73</v>
      </c>
      <c r="C38" s="12"/>
      <c r="D38" s="65">
        <f>D36*G13</f>
        <v>4.1032125981451582E-2</v>
      </c>
      <c r="E38" s="65"/>
      <c r="F38" s="18"/>
      <c r="G38" s="21" t="s">
        <v>73</v>
      </c>
      <c r="H38" s="12"/>
      <c r="I38" s="65">
        <f>I36*G13</f>
        <v>1.8996354621042402E-2</v>
      </c>
      <c r="J38" s="65"/>
      <c r="K38" s="2"/>
      <c r="L38" s="29"/>
      <c r="M38" s="30"/>
      <c r="N38" s="77"/>
      <c r="O38" s="77"/>
      <c r="P38" s="77"/>
      <c r="Q38" s="77"/>
      <c r="R38" s="77"/>
      <c r="S38" s="31"/>
      <c r="T38" s="29"/>
    </row>
    <row r="39" spans="1:20" ht="3" customHeight="1" x14ac:dyDescent="0.25">
      <c r="A39" s="2"/>
      <c r="B39" s="8"/>
      <c r="C39" s="12"/>
      <c r="D39" s="12"/>
      <c r="E39" s="2"/>
      <c r="F39" s="18"/>
      <c r="G39" s="8"/>
      <c r="H39" s="12"/>
      <c r="I39" s="12"/>
      <c r="J39" s="2"/>
      <c r="K39" s="2"/>
      <c r="L39" s="29"/>
      <c r="M39" s="30"/>
      <c r="N39" s="77"/>
      <c r="O39" s="77"/>
      <c r="P39" s="77"/>
      <c r="Q39" s="77"/>
      <c r="R39" s="77"/>
      <c r="S39" s="31"/>
      <c r="T39" s="29"/>
    </row>
    <row r="40" spans="1:20" ht="15" customHeight="1" x14ac:dyDescent="0.25">
      <c r="A40" s="2"/>
      <c r="B40" s="21" t="s">
        <v>75</v>
      </c>
      <c r="C40" s="12"/>
      <c r="D40" s="68">
        <v>54</v>
      </c>
      <c r="E40" s="68"/>
      <c r="F40" s="18"/>
      <c r="G40" s="21" t="s">
        <v>75</v>
      </c>
      <c r="H40" s="12"/>
      <c r="I40" s="68">
        <v>25</v>
      </c>
      <c r="J40" s="68"/>
      <c r="K40" s="2"/>
      <c r="L40" s="29"/>
      <c r="M40" s="30"/>
      <c r="N40" s="77"/>
      <c r="O40" s="77"/>
      <c r="P40" s="77"/>
      <c r="Q40" s="77"/>
      <c r="R40" s="77"/>
      <c r="S40" s="31"/>
      <c r="T40" s="29"/>
    </row>
    <row r="41" spans="1:20" ht="3" customHeight="1" x14ac:dyDescent="0.25">
      <c r="A41" s="2"/>
      <c r="B41" s="8"/>
      <c r="C41" s="12"/>
      <c r="D41" s="12"/>
      <c r="E41" s="2"/>
      <c r="F41" s="18"/>
      <c r="G41" s="8"/>
      <c r="H41" s="12"/>
      <c r="I41" s="12"/>
      <c r="J41" s="2"/>
      <c r="K41" s="2"/>
      <c r="L41" s="29"/>
      <c r="M41" s="30"/>
      <c r="N41" s="77"/>
      <c r="O41" s="77"/>
      <c r="P41" s="77"/>
      <c r="Q41" s="77"/>
      <c r="R41" s="77"/>
      <c r="S41" s="31"/>
      <c r="T41" s="29"/>
    </row>
    <row r="42" spans="1:20" ht="15" customHeight="1" x14ac:dyDescent="0.25">
      <c r="A42" s="2"/>
      <c r="B42" s="21" t="s">
        <v>74</v>
      </c>
      <c r="C42" s="12"/>
      <c r="D42" s="83">
        <v>4000</v>
      </c>
      <c r="E42" s="83"/>
      <c r="F42" s="18"/>
      <c r="G42" s="21" t="s">
        <v>74</v>
      </c>
      <c r="H42" s="12"/>
      <c r="I42" s="69">
        <f>OperatingHours</f>
        <v>4000</v>
      </c>
      <c r="J42" s="69"/>
      <c r="K42" s="2"/>
      <c r="L42" s="29"/>
      <c r="M42" s="30"/>
      <c r="N42" s="77"/>
      <c r="O42" s="77"/>
      <c r="P42" s="77"/>
      <c r="Q42" s="77"/>
      <c r="R42" s="77"/>
      <c r="S42" s="31"/>
      <c r="T42" s="29"/>
    </row>
    <row r="43" spans="1:20" ht="3" customHeight="1" x14ac:dyDescent="0.25">
      <c r="A43" s="2"/>
      <c r="B43" s="8"/>
      <c r="C43" s="12"/>
      <c r="D43" s="12"/>
      <c r="E43" s="2"/>
      <c r="F43" s="18"/>
      <c r="G43" s="8"/>
      <c r="H43" s="12"/>
      <c r="I43" s="12"/>
      <c r="J43" s="2"/>
      <c r="K43" s="2"/>
      <c r="L43" s="29"/>
      <c r="M43" s="30"/>
      <c r="N43" s="77"/>
      <c r="O43" s="77"/>
      <c r="P43" s="77"/>
      <c r="Q43" s="77"/>
      <c r="R43" s="77"/>
      <c r="S43" s="31"/>
      <c r="T43" s="29"/>
    </row>
    <row r="44" spans="1:20" ht="15" customHeight="1" x14ac:dyDescent="0.25">
      <c r="A44" s="2"/>
      <c r="B44" s="42" t="s">
        <v>104</v>
      </c>
      <c r="C44" s="43"/>
      <c r="D44" s="67"/>
      <c r="E44" s="67"/>
      <c r="F44" s="44"/>
      <c r="G44" s="42" t="s">
        <v>104</v>
      </c>
      <c r="H44" s="12"/>
      <c r="I44" s="67"/>
      <c r="J44" s="67"/>
      <c r="K44" s="2"/>
      <c r="L44" s="29"/>
      <c r="M44" s="30"/>
      <c r="N44" s="77"/>
      <c r="O44" s="77"/>
      <c r="P44" s="77"/>
      <c r="Q44" s="77"/>
      <c r="R44" s="77"/>
      <c r="S44" s="31"/>
      <c r="T44" s="29"/>
    </row>
    <row r="45" spans="1:20" ht="3" customHeight="1" x14ac:dyDescent="0.25">
      <c r="A45" s="2"/>
      <c r="B45" s="8"/>
      <c r="C45" s="12"/>
      <c r="D45" s="12"/>
      <c r="E45" s="2"/>
      <c r="F45" s="18"/>
      <c r="G45" s="8"/>
      <c r="H45" s="12"/>
      <c r="I45" s="12"/>
      <c r="J45" s="2"/>
      <c r="K45" s="2"/>
      <c r="L45" s="29"/>
      <c r="M45" s="30"/>
      <c r="N45" s="77"/>
      <c r="O45" s="77"/>
      <c r="P45" s="77"/>
      <c r="Q45" s="77"/>
      <c r="R45" s="77"/>
      <c r="S45" s="31"/>
      <c r="T45" s="29"/>
    </row>
    <row r="46" spans="1:20" ht="15" customHeight="1" x14ac:dyDescent="0.25">
      <c r="A46" s="2"/>
      <c r="B46" s="21" t="s">
        <v>76</v>
      </c>
      <c r="C46" s="12"/>
      <c r="D46" s="66" t="s">
        <v>81</v>
      </c>
      <c r="E46" s="66"/>
      <c r="F46" s="18"/>
      <c r="G46" s="21" t="s">
        <v>76</v>
      </c>
      <c r="H46" s="12"/>
      <c r="I46" s="66" t="s">
        <v>81</v>
      </c>
      <c r="J46" s="66"/>
      <c r="K46" s="2"/>
      <c r="L46" s="29"/>
      <c r="M46" s="30"/>
      <c r="N46" s="77"/>
      <c r="O46" s="77"/>
      <c r="P46" s="77"/>
      <c r="Q46" s="77"/>
      <c r="R46" s="77"/>
      <c r="S46" s="31"/>
      <c r="T46" s="29"/>
    </row>
    <row r="47" spans="1:20" ht="3" customHeight="1" x14ac:dyDescent="0.25">
      <c r="A47" s="2"/>
      <c r="B47" s="8"/>
      <c r="C47" s="12"/>
      <c r="D47" s="66"/>
      <c r="E47" s="66"/>
      <c r="F47" s="18"/>
      <c r="G47" s="8"/>
      <c r="H47" s="12"/>
      <c r="I47" s="66"/>
      <c r="J47" s="66"/>
      <c r="K47" s="2"/>
      <c r="L47" s="29"/>
      <c r="M47" s="30"/>
      <c r="N47" s="77"/>
      <c r="O47" s="77"/>
      <c r="P47" s="77"/>
      <c r="Q47" s="77"/>
      <c r="R47" s="77"/>
      <c r="S47" s="31"/>
      <c r="T47" s="29"/>
    </row>
    <row r="48" spans="1:20" ht="15" customHeight="1" x14ac:dyDescent="0.25">
      <c r="A48" s="2"/>
      <c r="B48" s="21"/>
      <c r="C48" s="12"/>
      <c r="D48" s="66"/>
      <c r="E48" s="66"/>
      <c r="F48" s="18"/>
      <c r="G48" s="21"/>
      <c r="H48" s="12"/>
      <c r="I48" s="66"/>
      <c r="J48" s="66"/>
      <c r="K48" s="2"/>
      <c r="L48" s="29"/>
      <c r="M48" s="30"/>
      <c r="N48" s="77"/>
      <c r="O48" s="77"/>
      <c r="P48" s="77"/>
      <c r="Q48" s="77"/>
      <c r="R48" s="77"/>
      <c r="S48" s="31"/>
      <c r="T48" s="29"/>
    </row>
    <row r="49" spans="1:20" ht="14.25" customHeight="1" x14ac:dyDescent="0.25">
      <c r="A49" s="2"/>
      <c r="B49" s="57"/>
      <c r="C49" s="57"/>
      <c r="D49" s="57"/>
      <c r="E49" s="2"/>
      <c r="F49" s="18"/>
      <c r="G49" s="57"/>
      <c r="H49" s="57"/>
      <c r="I49" s="57"/>
      <c r="J49" s="2"/>
      <c r="K49" s="2"/>
      <c r="L49" s="29"/>
      <c r="M49" s="30"/>
      <c r="N49" s="77"/>
      <c r="O49" s="77"/>
      <c r="P49" s="77"/>
      <c r="Q49" s="77"/>
      <c r="R49" s="77"/>
      <c r="S49" s="31"/>
      <c r="T49" s="29"/>
    </row>
    <row r="50" spans="1:20" ht="15" customHeight="1" x14ac:dyDescent="0.3">
      <c r="A50" s="11"/>
      <c r="B50" s="58" t="s">
        <v>47</v>
      </c>
      <c r="C50" s="59"/>
      <c r="D50" s="59"/>
      <c r="E50" s="59"/>
      <c r="F50" s="59"/>
      <c r="G50" s="59"/>
      <c r="H50" s="59"/>
      <c r="I50" s="59"/>
      <c r="J50" s="60"/>
      <c r="K50" s="2"/>
      <c r="L50" s="29"/>
      <c r="M50" s="30"/>
      <c r="N50" s="77"/>
      <c r="O50" s="77"/>
      <c r="P50" s="77"/>
      <c r="Q50" s="77"/>
      <c r="R50" s="77"/>
      <c r="S50" s="31"/>
      <c r="T50" s="29"/>
    </row>
    <row r="51" spans="1:20" ht="3" customHeight="1" x14ac:dyDescent="0.2">
      <c r="A51" s="11"/>
      <c r="B51" s="8"/>
      <c r="C51" s="12"/>
      <c r="D51" s="12"/>
      <c r="E51" s="18"/>
      <c r="F51" s="19"/>
      <c r="G51" s="20"/>
      <c r="H51" s="20"/>
      <c r="I51" s="20"/>
      <c r="J51" s="20"/>
      <c r="K51" s="2"/>
      <c r="L51" s="29"/>
      <c r="M51" s="30"/>
      <c r="N51" s="77"/>
      <c r="O51" s="77"/>
      <c r="P51" s="77"/>
      <c r="Q51" s="77"/>
      <c r="R51" s="77"/>
      <c r="S51" s="31"/>
      <c r="T51" s="29"/>
    </row>
    <row r="52" spans="1:20" ht="16.5" customHeight="1" x14ac:dyDescent="0.2">
      <c r="A52" s="11"/>
      <c r="B52" s="21" t="s">
        <v>48</v>
      </c>
      <c r="C52" s="2"/>
      <c r="D52" s="61" t="s">
        <v>89</v>
      </c>
      <c r="E52" s="61"/>
      <c r="F52" s="61"/>
      <c r="G52" s="61"/>
      <c r="H52" s="28"/>
      <c r="I52" s="10" t="s">
        <v>42</v>
      </c>
      <c r="J52" s="38">
        <v>0.08</v>
      </c>
      <c r="K52" s="2"/>
      <c r="L52" s="29"/>
      <c r="M52" s="30"/>
      <c r="N52" s="77"/>
      <c r="O52" s="77"/>
      <c r="P52" s="77"/>
      <c r="Q52" s="77"/>
      <c r="R52" s="77"/>
      <c r="S52" s="31"/>
      <c r="T52" s="29"/>
    </row>
    <row r="53" spans="1:20" ht="3" customHeight="1" x14ac:dyDescent="0.2">
      <c r="A53" s="11"/>
      <c r="B53" s="18"/>
      <c r="C53" s="14"/>
      <c r="D53" s="61"/>
      <c r="E53" s="61"/>
      <c r="F53" s="61"/>
      <c r="G53" s="61"/>
      <c r="H53" s="28"/>
      <c r="I53" s="2"/>
      <c r="J53" s="2"/>
      <c r="K53" s="2"/>
      <c r="L53" s="29"/>
      <c r="M53" s="30"/>
      <c r="N53" s="77"/>
      <c r="O53" s="77"/>
      <c r="P53" s="77"/>
      <c r="Q53" s="77"/>
      <c r="R53" s="77"/>
      <c r="S53" s="31"/>
      <c r="T53" s="29"/>
    </row>
    <row r="54" spans="1:20" ht="15.75" customHeight="1" x14ac:dyDescent="0.2">
      <c r="A54" s="11"/>
      <c r="B54" s="18"/>
      <c r="C54" s="14"/>
      <c r="D54" s="61"/>
      <c r="E54" s="61"/>
      <c r="F54" s="61"/>
      <c r="G54" s="61"/>
      <c r="H54" s="28"/>
      <c r="I54" s="10" t="s">
        <v>43</v>
      </c>
      <c r="J54" s="39">
        <f>J52*G11</f>
        <v>9.9296000000000006</v>
      </c>
      <c r="K54" s="2"/>
      <c r="L54" s="29"/>
      <c r="M54" s="30"/>
      <c r="N54" s="31"/>
      <c r="O54" s="31"/>
      <c r="P54" s="31"/>
      <c r="Q54" s="31"/>
      <c r="R54" s="31"/>
      <c r="S54" s="31"/>
      <c r="T54" s="29"/>
    </row>
    <row r="55" spans="1:20" ht="3" customHeight="1" x14ac:dyDescent="0.2">
      <c r="A55" s="11"/>
      <c r="B55" s="18"/>
      <c r="C55" s="14"/>
      <c r="D55" s="61"/>
      <c r="E55" s="61"/>
      <c r="F55" s="61"/>
      <c r="G55" s="61"/>
      <c r="H55" s="28"/>
      <c r="I55" s="2"/>
      <c r="J55" s="2"/>
      <c r="K55" s="2"/>
      <c r="L55" s="29"/>
      <c r="M55" s="30"/>
      <c r="N55" s="31"/>
      <c r="O55" s="31"/>
      <c r="P55" s="31"/>
      <c r="Q55" s="31"/>
      <c r="R55" s="31"/>
      <c r="S55" s="31"/>
      <c r="T55" s="29"/>
    </row>
    <row r="56" spans="1:20" ht="15" customHeight="1" x14ac:dyDescent="0.25">
      <c r="A56" s="24"/>
      <c r="B56" s="24"/>
      <c r="C56" s="24"/>
      <c r="D56" s="24"/>
      <c r="E56" s="24"/>
      <c r="F56" s="24"/>
      <c r="G56" s="24"/>
      <c r="H56" s="24"/>
      <c r="I56" s="10" t="s">
        <v>49</v>
      </c>
      <c r="J56" s="40">
        <f>J54/J15</f>
        <v>0.28370285714285715</v>
      </c>
      <c r="K56" s="24"/>
      <c r="L56" s="29"/>
      <c r="M56" s="30"/>
      <c r="N56" s="31"/>
      <c r="O56" s="31"/>
      <c r="P56" s="31"/>
      <c r="Q56" s="31"/>
      <c r="R56" s="31"/>
      <c r="S56" s="31"/>
      <c r="T56" s="29"/>
    </row>
    <row r="57" spans="1:20" ht="1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9"/>
      <c r="M57" s="30"/>
      <c r="N57" s="31"/>
      <c r="O57" s="31"/>
      <c r="P57" s="31"/>
      <c r="Q57" s="31"/>
      <c r="R57" s="31"/>
      <c r="S57" s="31"/>
      <c r="T57" s="29"/>
    </row>
    <row r="58" spans="1:20" ht="15" hidden="1" customHeight="1" x14ac:dyDescent="0.25"/>
    <row r="59" spans="1:20" ht="15" hidden="1" customHeight="1" x14ac:dyDescent="0.25"/>
    <row r="60" spans="1:20" ht="15" hidden="1" customHeight="1" x14ac:dyDescent="0.25"/>
    <row r="61" spans="1:20" ht="15" hidden="1" customHeight="1" x14ac:dyDescent="0.25"/>
    <row r="62" spans="1:20" ht="15" hidden="1" customHeight="1" x14ac:dyDescent="0.25"/>
    <row r="63" spans="1:20" ht="15" hidden="1" customHeight="1" x14ac:dyDescent="0.25"/>
    <row r="64" spans="1:20" ht="15" hidden="1" customHeight="1" x14ac:dyDescent="0.25"/>
  </sheetData>
  <sheetProtection sheet="1" objects="1" scenarios="1" selectLockedCells="1"/>
  <dataConsolidate/>
  <mergeCells count="40">
    <mergeCell ref="P7:Q7"/>
    <mergeCell ref="B2:J2"/>
    <mergeCell ref="D3:J3"/>
    <mergeCell ref="D5:J5"/>
    <mergeCell ref="B7:J7"/>
    <mergeCell ref="N7:O7"/>
    <mergeCell ref="N9:R9"/>
    <mergeCell ref="N11:R26"/>
    <mergeCell ref="B21:J21"/>
    <mergeCell ref="G23:J26"/>
    <mergeCell ref="B25:B26"/>
    <mergeCell ref="D25:D26"/>
    <mergeCell ref="N30:R30"/>
    <mergeCell ref="D32:E32"/>
    <mergeCell ref="I32:J32"/>
    <mergeCell ref="N32:R53"/>
    <mergeCell ref="D34:E34"/>
    <mergeCell ref="I34:J34"/>
    <mergeCell ref="B35:D35"/>
    <mergeCell ref="G35:I35"/>
    <mergeCell ref="D36:E36"/>
    <mergeCell ref="I36:J36"/>
    <mergeCell ref="D38:E38"/>
    <mergeCell ref="I38:J38"/>
    <mergeCell ref="D40:E40"/>
    <mergeCell ref="I40:J40"/>
    <mergeCell ref="D42:E42"/>
    <mergeCell ref="I42:J42"/>
    <mergeCell ref="B50:J50"/>
    <mergeCell ref="D52:G55"/>
    <mergeCell ref="D28:E28"/>
    <mergeCell ref="I28:J28"/>
    <mergeCell ref="D30:E30"/>
    <mergeCell ref="I30:J30"/>
    <mergeCell ref="D46:E48"/>
    <mergeCell ref="D44:E44"/>
    <mergeCell ref="I44:J44"/>
    <mergeCell ref="I46:J48"/>
    <mergeCell ref="B49:D49"/>
    <mergeCell ref="G49:I49"/>
  </mergeCells>
  <dataValidations count="3">
    <dataValidation type="list" allowBlank="1" showInputMessage="1" showErrorMessage="1" sqref="D9">
      <formula1>"(Select),Standard,SBDI,Standard and SBDI"</formula1>
    </dataValidation>
    <dataValidation type="list" allowBlank="1" showInputMessage="1" showErrorMessage="1" sqref="D17">
      <formula1>Vintage</formula1>
    </dataValidation>
    <dataValidation type="list" allowBlank="1" showInputMessage="1" showErrorMessage="1" sqref="G9">
      <formula1>EU</formula1>
    </dataValidation>
  </dataValidations>
  <printOptions horizontalCentered="1"/>
  <pageMargins left="0.4" right="0.4" top="0.4" bottom="0.4" header="0.5" footer="0.5"/>
  <pageSetup scale="58" fitToHeight="0" orientation="landscape" horizontalDpi="1200" r:id="rId1"/>
  <headerFooter>
    <oddFooter>&amp;C&amp;14ATTACHMENT 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9.9978637043366805E-2"/>
    <pageSetUpPr autoPageBreaks="0" fitToPage="1"/>
  </sheetPr>
  <dimension ref="A1:V64"/>
  <sheetViews>
    <sheetView showGridLines="0" showRowColHeaders="0" tabSelected="1" topLeftCell="B1" zoomScaleNormal="100" workbookViewId="0">
      <selection activeCell="J9" sqref="J9"/>
    </sheetView>
  </sheetViews>
  <sheetFormatPr defaultColWidth="0" defaultRowHeight="15" customHeight="1" zeroHeight="1" x14ac:dyDescent="0.25"/>
  <cols>
    <col min="1" max="1" width="4.7109375" style="3" customWidth="1"/>
    <col min="2" max="2" width="20.7109375" style="3" customWidth="1"/>
    <col min="3" max="3" width="0.42578125" style="3" customWidth="1"/>
    <col min="4" max="4" width="28" style="3" customWidth="1"/>
    <col min="5" max="5" width="20.7109375" style="3" customWidth="1"/>
    <col min="6" max="6" width="0.42578125" style="3" customWidth="1"/>
    <col min="7" max="7" width="28" style="3" customWidth="1"/>
    <col min="8" max="8" width="0.7109375" style="3" customWidth="1"/>
    <col min="9" max="9" width="20.7109375" style="3" customWidth="1"/>
    <col min="10" max="10" width="28" style="3" customWidth="1"/>
    <col min="11" max="11" width="8.85546875" style="3" customWidth="1"/>
    <col min="12" max="12" width="1.7109375" style="3" customWidth="1"/>
    <col min="13" max="13" width="4" style="3" customWidth="1"/>
    <col min="14" max="19" width="8.85546875" style="3" customWidth="1"/>
    <col min="20" max="20" width="1.7109375" style="3" customWidth="1"/>
    <col min="21" max="22" width="0" style="3" hidden="1" customWidth="1"/>
    <col min="23" max="16384" width="8.85546875" style="3" hidden="1"/>
  </cols>
  <sheetData>
    <row r="1" spans="1:20" ht="4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9"/>
      <c r="M1" s="30"/>
      <c r="N1" s="31"/>
      <c r="O1" s="31"/>
      <c r="P1" s="31"/>
      <c r="Q1" s="31"/>
      <c r="R1" s="31"/>
      <c r="S1" s="31"/>
      <c r="T1" s="29"/>
    </row>
    <row r="2" spans="1:20" ht="23.25" x14ac:dyDescent="0.25">
      <c r="A2" s="4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2"/>
      <c r="L2" s="29"/>
      <c r="M2" s="30"/>
      <c r="N2" s="31"/>
      <c r="O2" s="31"/>
      <c r="P2" s="31"/>
      <c r="Q2" s="31"/>
      <c r="R2" s="31"/>
      <c r="S2" s="31"/>
      <c r="T2" s="29"/>
    </row>
    <row r="3" spans="1:20" ht="15" customHeight="1" x14ac:dyDescent="0.25">
      <c r="A3" s="5"/>
      <c r="B3" s="6" t="s">
        <v>3</v>
      </c>
      <c r="C3" s="7"/>
      <c r="D3" s="73" t="s">
        <v>92</v>
      </c>
      <c r="E3" s="73"/>
      <c r="F3" s="73"/>
      <c r="G3" s="73"/>
      <c r="H3" s="73"/>
      <c r="I3" s="73"/>
      <c r="J3" s="73"/>
      <c r="K3" s="2"/>
      <c r="L3" s="29"/>
      <c r="M3" s="30"/>
      <c r="N3" s="31"/>
      <c r="O3" s="31"/>
      <c r="P3" s="31"/>
      <c r="Q3" s="31"/>
      <c r="R3" s="31"/>
      <c r="S3" s="31"/>
      <c r="T3" s="29"/>
    </row>
    <row r="4" spans="1:20" ht="5.25" customHeight="1" x14ac:dyDescent="0.25">
      <c r="A4" s="5"/>
      <c r="B4" s="8"/>
      <c r="C4" s="7"/>
      <c r="D4" s="7"/>
      <c r="E4" s="9"/>
      <c r="F4" s="9"/>
      <c r="G4" s="9"/>
      <c r="H4" s="9"/>
      <c r="I4" s="9"/>
      <c r="J4" s="9"/>
      <c r="K4" s="2"/>
      <c r="L4" s="29"/>
      <c r="M4" s="30"/>
      <c r="N4" s="31"/>
      <c r="O4" s="31"/>
      <c r="P4" s="31"/>
      <c r="Q4" s="31"/>
      <c r="R4" s="31"/>
      <c r="S4" s="31"/>
      <c r="T4" s="29"/>
    </row>
    <row r="5" spans="1:20" ht="15" customHeight="1" x14ac:dyDescent="0.25">
      <c r="A5" s="5"/>
      <c r="B5" s="10" t="s">
        <v>7</v>
      </c>
      <c r="C5" s="7"/>
      <c r="D5" s="72" t="s">
        <v>93</v>
      </c>
      <c r="E5" s="72"/>
      <c r="F5" s="72"/>
      <c r="G5" s="72"/>
      <c r="H5" s="72"/>
      <c r="I5" s="72"/>
      <c r="J5" s="72"/>
      <c r="K5" s="2"/>
      <c r="L5" s="29"/>
      <c r="M5" s="30"/>
      <c r="N5" s="31"/>
      <c r="O5" s="31"/>
      <c r="P5" s="31"/>
      <c r="Q5" s="31"/>
      <c r="R5" s="31"/>
      <c r="S5" s="31"/>
      <c r="T5" s="29"/>
    </row>
    <row r="6" spans="1:20" ht="12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9"/>
      <c r="M6" s="30"/>
      <c r="N6" s="31"/>
      <c r="O6" s="31"/>
      <c r="P6" s="31"/>
      <c r="Q6" s="31"/>
      <c r="R6" s="31"/>
      <c r="S6" s="31"/>
      <c r="T6" s="29"/>
    </row>
    <row r="7" spans="1:20" ht="15" customHeight="1" x14ac:dyDescent="0.3">
      <c r="A7" s="11"/>
      <c r="B7" s="58" t="s">
        <v>2</v>
      </c>
      <c r="C7" s="59"/>
      <c r="D7" s="59"/>
      <c r="E7" s="59"/>
      <c r="F7" s="59"/>
      <c r="G7" s="59"/>
      <c r="H7" s="59"/>
      <c r="I7" s="59"/>
      <c r="J7" s="60"/>
      <c r="K7" s="2"/>
      <c r="L7" s="29"/>
      <c r="M7" s="30"/>
      <c r="N7" s="76" t="s">
        <v>50</v>
      </c>
      <c r="O7" s="76"/>
      <c r="P7" s="77"/>
      <c r="Q7" s="77"/>
      <c r="R7" s="31"/>
      <c r="S7" s="31"/>
      <c r="T7" s="29"/>
    </row>
    <row r="8" spans="1:20" ht="3.75" customHeight="1" x14ac:dyDescent="0.25">
      <c r="A8" s="2"/>
      <c r="B8" s="12"/>
      <c r="C8" s="12"/>
      <c r="D8" s="12"/>
      <c r="E8" s="12"/>
      <c r="F8" s="12"/>
      <c r="G8" s="12"/>
      <c r="H8" s="12"/>
      <c r="I8" s="12"/>
      <c r="J8" s="12"/>
      <c r="K8" s="2"/>
      <c r="L8" s="29"/>
      <c r="M8" s="30"/>
      <c r="N8" s="31"/>
      <c r="O8" s="31"/>
      <c r="P8" s="31"/>
      <c r="Q8" s="31"/>
      <c r="R8" s="31"/>
      <c r="S8" s="31"/>
      <c r="T8" s="29"/>
    </row>
    <row r="9" spans="1:20" ht="16.5" customHeight="1" x14ac:dyDescent="0.2">
      <c r="A9" s="11"/>
      <c r="B9" s="10" t="s">
        <v>39</v>
      </c>
      <c r="C9" s="12"/>
      <c r="D9" s="13" t="s">
        <v>1</v>
      </c>
      <c r="E9" s="10" t="s">
        <v>18</v>
      </c>
      <c r="F9" s="14"/>
      <c r="G9" s="13" t="s">
        <v>55</v>
      </c>
      <c r="H9" s="14"/>
      <c r="I9" s="10" t="s">
        <v>9</v>
      </c>
      <c r="J9" s="38">
        <f>20/3</f>
        <v>6.666666666666667</v>
      </c>
      <c r="K9" s="2"/>
      <c r="L9" s="29"/>
      <c r="M9" s="30"/>
      <c r="N9" s="78" t="s">
        <v>51</v>
      </c>
      <c r="O9" s="78"/>
      <c r="P9" s="78"/>
      <c r="Q9" s="78"/>
      <c r="R9" s="78"/>
      <c r="S9" s="31"/>
      <c r="T9" s="29"/>
    </row>
    <row r="10" spans="1:20" ht="2.25" customHeight="1" x14ac:dyDescent="0.25">
      <c r="A10" s="2"/>
      <c r="B10" s="10"/>
      <c r="C10" s="10"/>
      <c r="D10" s="10"/>
      <c r="E10" s="8"/>
      <c r="F10" s="12"/>
      <c r="G10" s="12"/>
      <c r="H10" s="12"/>
      <c r="I10" s="8"/>
      <c r="J10" s="25"/>
      <c r="K10" s="2"/>
      <c r="L10" s="29"/>
      <c r="M10" s="30"/>
      <c r="N10" s="31"/>
      <c r="O10" s="31"/>
      <c r="P10" s="31"/>
      <c r="Q10" s="31"/>
      <c r="R10" s="31"/>
      <c r="S10" s="31"/>
      <c r="T10" s="29"/>
    </row>
    <row r="11" spans="1:20" ht="16.5" customHeight="1" x14ac:dyDescent="0.2">
      <c r="A11" s="11"/>
      <c r="B11" s="10" t="s">
        <v>12</v>
      </c>
      <c r="C11" s="12"/>
      <c r="D11" s="13" t="s">
        <v>94</v>
      </c>
      <c r="E11" s="10" t="s">
        <v>8</v>
      </c>
      <c r="F11" s="14"/>
      <c r="G11" s="35">
        <v>205</v>
      </c>
      <c r="H11" s="14"/>
      <c r="I11" s="10" t="s">
        <v>11</v>
      </c>
      <c r="J11" s="38">
        <f>77/3</f>
        <v>25.666666666666668</v>
      </c>
      <c r="K11" s="2"/>
      <c r="L11" s="29"/>
      <c r="M11" s="30"/>
      <c r="N11" s="77" t="s">
        <v>131</v>
      </c>
      <c r="O11" s="77"/>
      <c r="P11" s="77"/>
      <c r="Q11" s="77"/>
      <c r="R11" s="77"/>
      <c r="S11" s="31"/>
      <c r="T11" s="29"/>
    </row>
    <row r="12" spans="1:20" ht="2.25" customHeight="1" x14ac:dyDescent="0.25">
      <c r="A12" s="2"/>
      <c r="B12" s="8"/>
      <c r="C12" s="12"/>
      <c r="D12" s="12"/>
      <c r="E12" s="8"/>
      <c r="F12" s="12"/>
      <c r="G12" s="12"/>
      <c r="H12" s="12"/>
      <c r="I12" s="8"/>
      <c r="J12" s="25"/>
      <c r="K12" s="2"/>
      <c r="L12" s="29"/>
      <c r="M12" s="30"/>
      <c r="N12" s="77"/>
      <c r="O12" s="77"/>
      <c r="P12" s="77"/>
      <c r="Q12" s="77"/>
      <c r="R12" s="77"/>
      <c r="S12" s="31"/>
      <c r="T12" s="29"/>
    </row>
    <row r="13" spans="1:20" ht="16.5" customHeight="1" x14ac:dyDescent="0.2">
      <c r="A13" s="11"/>
      <c r="B13" s="10" t="s">
        <v>16</v>
      </c>
      <c r="C13" s="12"/>
      <c r="D13" s="13" t="s">
        <v>95</v>
      </c>
      <c r="E13" s="10" t="s">
        <v>70</v>
      </c>
      <c r="F13" s="14"/>
      <c r="G13" s="37">
        <f>VLOOKUP(G9,'End Use Categories'!$A$2:$B$14,2,FALSE)</f>
        <v>9.1068395835808389E-4</v>
      </c>
      <c r="H13" s="14"/>
      <c r="I13" s="10" t="s">
        <v>15</v>
      </c>
      <c r="J13" s="38">
        <v>0</v>
      </c>
      <c r="K13" s="2"/>
      <c r="L13" s="29"/>
      <c r="M13" s="30"/>
      <c r="N13" s="77"/>
      <c r="O13" s="77"/>
      <c r="P13" s="77"/>
      <c r="Q13" s="77"/>
      <c r="R13" s="77"/>
      <c r="S13" s="31"/>
      <c r="T13" s="29"/>
    </row>
    <row r="14" spans="1:20" ht="2.25" customHeight="1" x14ac:dyDescent="0.25">
      <c r="A14" s="2"/>
      <c r="B14" s="8"/>
      <c r="C14" s="12"/>
      <c r="D14" s="12"/>
      <c r="E14" s="8"/>
      <c r="F14" s="8"/>
      <c r="G14" s="8"/>
      <c r="H14" s="8"/>
      <c r="I14" s="8"/>
      <c r="J14" s="25"/>
      <c r="K14" s="2"/>
      <c r="L14" s="29"/>
      <c r="M14" s="30"/>
      <c r="N14" s="77"/>
      <c r="O14" s="77"/>
      <c r="P14" s="77"/>
      <c r="Q14" s="77"/>
      <c r="R14" s="77"/>
      <c r="S14" s="31"/>
      <c r="T14" s="29"/>
    </row>
    <row r="15" spans="1:20" ht="16.5" customHeight="1" x14ac:dyDescent="0.2">
      <c r="A15" s="11"/>
      <c r="B15" s="10" t="s">
        <v>21</v>
      </c>
      <c r="C15" s="12"/>
      <c r="D15" s="13">
        <v>10</v>
      </c>
      <c r="E15" s="10" t="s">
        <v>10</v>
      </c>
      <c r="F15" s="14"/>
      <c r="G15" s="26">
        <f>G13*G11</f>
        <v>0.1866902114634072</v>
      </c>
      <c r="H15" s="14"/>
      <c r="I15" s="10" t="s">
        <v>20</v>
      </c>
      <c r="J15" s="39">
        <f>SUM(J9,J11,J13)</f>
        <v>32.333333333333336</v>
      </c>
      <c r="K15" s="2"/>
      <c r="L15" s="29"/>
      <c r="M15" s="30"/>
      <c r="N15" s="77"/>
      <c r="O15" s="77"/>
      <c r="P15" s="77"/>
      <c r="Q15" s="77"/>
      <c r="R15" s="77"/>
      <c r="S15" s="31"/>
      <c r="T15" s="29"/>
    </row>
    <row r="16" spans="1:20" ht="2.25" customHeight="1" x14ac:dyDescent="0.25">
      <c r="A16" s="2"/>
      <c r="B16" s="8"/>
      <c r="C16" s="12"/>
      <c r="D16" s="12"/>
      <c r="E16" s="8"/>
      <c r="F16" s="12"/>
      <c r="G16" s="12"/>
      <c r="H16" s="12"/>
      <c r="I16" s="2"/>
      <c r="J16" s="2"/>
      <c r="K16" s="2"/>
      <c r="L16" s="29"/>
      <c r="M16" s="30"/>
      <c r="N16" s="77"/>
      <c r="O16" s="77"/>
      <c r="P16" s="77"/>
      <c r="Q16" s="77"/>
      <c r="R16" s="77"/>
      <c r="S16" s="31"/>
      <c r="T16" s="29"/>
    </row>
    <row r="17" spans="1:20" ht="16.5" customHeight="1" x14ac:dyDescent="0.2">
      <c r="A17" s="11"/>
      <c r="B17" s="16" t="s">
        <v>4</v>
      </c>
      <c r="C17" s="14"/>
      <c r="D17" s="13" t="s">
        <v>91</v>
      </c>
      <c r="E17" s="10" t="s">
        <v>14</v>
      </c>
      <c r="F17" s="14"/>
      <c r="G17" s="15">
        <v>0</v>
      </c>
      <c r="H17" s="14"/>
      <c r="I17" s="2"/>
      <c r="J17" s="2"/>
      <c r="K17" s="2"/>
      <c r="L17" s="29"/>
      <c r="M17" s="30"/>
      <c r="N17" s="77"/>
      <c r="O17" s="77"/>
      <c r="P17" s="77"/>
      <c r="Q17" s="77"/>
      <c r="R17" s="77"/>
      <c r="S17" s="31"/>
      <c r="T17" s="29"/>
    </row>
    <row r="18" spans="1:20" ht="2.25" customHeight="1" x14ac:dyDescent="0.25">
      <c r="A18" s="2"/>
      <c r="B18" s="8"/>
      <c r="C18" s="17"/>
      <c r="D18" s="12"/>
      <c r="E18" s="8"/>
      <c r="F18" s="12"/>
      <c r="G18" s="12"/>
      <c r="H18" s="12"/>
      <c r="I18" s="2"/>
      <c r="J18" s="2"/>
      <c r="K18" s="2"/>
      <c r="L18" s="29"/>
      <c r="M18" s="30"/>
      <c r="N18" s="77"/>
      <c r="O18" s="77"/>
      <c r="P18" s="77"/>
      <c r="Q18" s="77"/>
      <c r="R18" s="77"/>
      <c r="S18" s="31"/>
      <c r="T18" s="29"/>
    </row>
    <row r="19" spans="1:20" ht="16.5" customHeight="1" x14ac:dyDescent="0.2">
      <c r="A19" s="11"/>
      <c r="B19" s="10" t="s">
        <v>23</v>
      </c>
      <c r="C19" s="14"/>
      <c r="D19" s="37" t="str">
        <f>VLOOKUP(D17,Vintage!$A$2:$B$14,2,FALSE)</f>
        <v>Total</v>
      </c>
      <c r="E19" s="10" t="s">
        <v>6</v>
      </c>
      <c r="F19" s="14"/>
      <c r="G19" s="13" t="s">
        <v>103</v>
      </c>
      <c r="H19" s="10"/>
      <c r="I19" s="2"/>
      <c r="J19" s="2"/>
      <c r="K19" s="2"/>
      <c r="L19" s="29"/>
      <c r="M19" s="30"/>
      <c r="N19" s="77"/>
      <c r="O19" s="77"/>
      <c r="P19" s="77"/>
      <c r="Q19" s="77"/>
      <c r="R19" s="77"/>
      <c r="S19" s="31"/>
      <c r="T19" s="29"/>
    </row>
    <row r="20" spans="1:20" ht="12" customHeight="1" x14ac:dyDescent="0.2">
      <c r="A20" s="11"/>
      <c r="B20" s="10"/>
      <c r="C20" s="12"/>
      <c r="D20" s="14"/>
      <c r="E20" s="18"/>
      <c r="F20" s="14"/>
      <c r="G20" s="12"/>
      <c r="H20" s="14"/>
      <c r="I20" s="18"/>
      <c r="J20" s="12"/>
      <c r="K20" s="2"/>
      <c r="L20" s="29"/>
      <c r="M20" s="30"/>
      <c r="N20" s="77"/>
      <c r="O20" s="77"/>
      <c r="P20" s="77"/>
      <c r="Q20" s="77"/>
      <c r="R20" s="77"/>
      <c r="S20" s="31"/>
      <c r="T20" s="29"/>
    </row>
    <row r="21" spans="1:20" ht="15" customHeight="1" x14ac:dyDescent="0.3">
      <c r="A21" s="11"/>
      <c r="B21" s="58" t="s">
        <v>25</v>
      </c>
      <c r="C21" s="59"/>
      <c r="D21" s="59"/>
      <c r="E21" s="59"/>
      <c r="F21" s="59"/>
      <c r="G21" s="59"/>
      <c r="H21" s="59"/>
      <c r="I21" s="59"/>
      <c r="J21" s="60"/>
      <c r="K21" s="2"/>
      <c r="L21" s="29"/>
      <c r="M21" s="30"/>
      <c r="N21" s="77"/>
      <c r="O21" s="77"/>
      <c r="P21" s="77"/>
      <c r="Q21" s="77"/>
      <c r="R21" s="77"/>
      <c r="S21" s="31"/>
      <c r="T21" s="29"/>
    </row>
    <row r="22" spans="1:20" ht="3" customHeight="1" x14ac:dyDescent="0.2">
      <c r="A22" s="11"/>
      <c r="B22" s="8"/>
      <c r="C22" s="12"/>
      <c r="D22" s="12"/>
      <c r="E22" s="18"/>
      <c r="F22" s="19"/>
      <c r="G22" s="20"/>
      <c r="H22" s="20"/>
      <c r="I22" s="20"/>
      <c r="J22" s="20"/>
      <c r="K22" s="2"/>
      <c r="L22" s="29"/>
      <c r="M22" s="30"/>
      <c r="N22" s="77"/>
      <c r="O22" s="77"/>
      <c r="P22" s="77"/>
      <c r="Q22" s="77"/>
      <c r="R22" s="77"/>
      <c r="S22" s="31"/>
      <c r="T22" s="29"/>
    </row>
    <row r="23" spans="1:20" ht="16.5" customHeight="1" x14ac:dyDescent="0.2">
      <c r="A23" s="11"/>
      <c r="B23" s="21" t="s">
        <v>26</v>
      </c>
      <c r="C23" s="2"/>
      <c r="D23" s="22" t="s">
        <v>96</v>
      </c>
      <c r="E23" s="21" t="s">
        <v>28</v>
      </c>
      <c r="F23" s="2"/>
      <c r="G23" s="61" t="s">
        <v>98</v>
      </c>
      <c r="H23" s="61"/>
      <c r="I23" s="61"/>
      <c r="J23" s="61"/>
      <c r="K23" s="2"/>
      <c r="L23" s="29"/>
      <c r="M23" s="30"/>
      <c r="N23" s="77"/>
      <c r="O23" s="77"/>
      <c r="P23" s="77"/>
      <c r="Q23" s="77"/>
      <c r="R23" s="77"/>
      <c r="S23" s="31"/>
      <c r="T23" s="29"/>
    </row>
    <row r="24" spans="1:20" ht="3" customHeight="1" x14ac:dyDescent="0.2">
      <c r="A24" s="11"/>
      <c r="B24" s="8"/>
      <c r="C24" s="12"/>
      <c r="D24" s="12"/>
      <c r="E24" s="18"/>
      <c r="F24" s="14"/>
      <c r="G24" s="61"/>
      <c r="H24" s="61"/>
      <c r="I24" s="61"/>
      <c r="J24" s="61"/>
      <c r="K24" s="2"/>
      <c r="L24" s="29"/>
      <c r="M24" s="30"/>
      <c r="N24" s="77"/>
      <c r="O24" s="77"/>
      <c r="P24" s="77"/>
      <c r="Q24" s="77"/>
      <c r="R24" s="77"/>
      <c r="S24" s="31"/>
      <c r="T24" s="29"/>
    </row>
    <row r="25" spans="1:20" ht="15.75" customHeight="1" x14ac:dyDescent="0.2">
      <c r="A25" s="11"/>
      <c r="B25" s="63" t="s">
        <v>30</v>
      </c>
      <c r="C25" s="12"/>
      <c r="D25" s="62" t="s">
        <v>97</v>
      </c>
      <c r="E25" s="18"/>
      <c r="F25" s="14"/>
      <c r="G25" s="61"/>
      <c r="H25" s="61"/>
      <c r="I25" s="61"/>
      <c r="J25" s="61"/>
      <c r="K25" s="2"/>
      <c r="L25" s="29"/>
      <c r="M25" s="30"/>
      <c r="N25" s="77"/>
      <c r="O25" s="77"/>
      <c r="P25" s="77"/>
      <c r="Q25" s="77"/>
      <c r="R25" s="77"/>
      <c r="S25" s="31"/>
      <c r="T25" s="29"/>
    </row>
    <row r="26" spans="1:20" ht="15.75" customHeight="1" x14ac:dyDescent="0.2">
      <c r="A26" s="11"/>
      <c r="B26" s="63"/>
      <c r="C26" s="12"/>
      <c r="D26" s="62"/>
      <c r="E26" s="18"/>
      <c r="F26" s="14"/>
      <c r="G26" s="61"/>
      <c r="H26" s="61"/>
      <c r="I26" s="61"/>
      <c r="J26" s="61"/>
      <c r="K26" s="2"/>
      <c r="L26" s="29"/>
      <c r="M26" s="30"/>
      <c r="N26" s="77"/>
      <c r="O26" s="77"/>
      <c r="P26" s="77"/>
      <c r="Q26" s="77"/>
      <c r="R26" s="77"/>
      <c r="S26" s="31"/>
      <c r="T26" s="29"/>
    </row>
    <row r="27" spans="1:20" ht="15.75" customHeight="1" x14ac:dyDescent="0.2">
      <c r="A27" s="11"/>
      <c r="B27" s="12"/>
      <c r="C27" s="12"/>
      <c r="D27" s="14"/>
      <c r="E27" s="18"/>
      <c r="F27" s="14"/>
      <c r="G27" s="12"/>
      <c r="H27" s="14"/>
      <c r="I27" s="2"/>
      <c r="J27" s="2"/>
      <c r="K27" s="2"/>
      <c r="L27" s="29"/>
      <c r="M27" s="30"/>
      <c r="N27" s="31"/>
      <c r="O27" s="31"/>
      <c r="P27" s="31"/>
      <c r="Q27" s="31"/>
      <c r="R27" s="31"/>
      <c r="S27" s="31"/>
      <c r="T27" s="29"/>
    </row>
    <row r="28" spans="1:20" ht="15" customHeight="1" x14ac:dyDescent="0.2">
      <c r="A28" s="2"/>
      <c r="B28" s="27"/>
      <c r="C28" s="27"/>
      <c r="D28" s="79" t="s">
        <v>31</v>
      </c>
      <c r="E28" s="80"/>
      <c r="F28" s="18"/>
      <c r="G28" s="27"/>
      <c r="H28" s="27"/>
      <c r="I28" s="81" t="s">
        <v>32</v>
      </c>
      <c r="J28" s="82"/>
      <c r="K28" s="2"/>
      <c r="L28" s="29"/>
      <c r="M28" s="30"/>
      <c r="N28" s="31"/>
      <c r="O28" s="31"/>
      <c r="P28" s="31"/>
      <c r="Q28" s="31"/>
      <c r="R28" s="31"/>
      <c r="S28" s="31"/>
      <c r="T28" s="29"/>
    </row>
    <row r="29" spans="1:20" ht="2.25" customHeight="1" x14ac:dyDescent="0.25">
      <c r="A29" s="2"/>
      <c r="B29" s="23"/>
      <c r="C29" s="12"/>
      <c r="D29" s="12"/>
      <c r="E29" s="18"/>
      <c r="F29" s="18"/>
      <c r="G29" s="12"/>
      <c r="H29" s="12"/>
      <c r="I29" s="12"/>
      <c r="J29" s="2"/>
      <c r="K29" s="2"/>
      <c r="L29" s="29"/>
      <c r="M29" s="30"/>
      <c r="N29" s="31"/>
      <c r="O29" s="31"/>
      <c r="P29" s="31"/>
      <c r="Q29" s="31"/>
      <c r="R29" s="31"/>
      <c r="S29" s="31"/>
      <c r="T29" s="29"/>
    </row>
    <row r="30" spans="1:20" ht="27.75" customHeight="1" x14ac:dyDescent="0.25">
      <c r="A30" s="2"/>
      <c r="B30" s="36" t="s">
        <v>72</v>
      </c>
      <c r="C30" s="8"/>
      <c r="D30" s="74" t="s">
        <v>99</v>
      </c>
      <c r="E30" s="74"/>
      <c r="F30" s="18"/>
      <c r="G30" s="36" t="s">
        <v>71</v>
      </c>
      <c r="H30" s="8"/>
      <c r="I30" s="74" t="s">
        <v>101</v>
      </c>
      <c r="J30" s="74"/>
      <c r="K30" s="2"/>
      <c r="L30" s="29"/>
      <c r="M30" s="30"/>
      <c r="N30" s="78" t="s">
        <v>52</v>
      </c>
      <c r="O30" s="78"/>
      <c r="P30" s="78"/>
      <c r="Q30" s="78"/>
      <c r="R30" s="78"/>
      <c r="S30" s="31"/>
      <c r="T30" s="29"/>
    </row>
    <row r="31" spans="1:20" ht="3" customHeight="1" x14ac:dyDescent="0.25">
      <c r="A31" s="2"/>
      <c r="B31" s="8"/>
      <c r="C31" s="8"/>
      <c r="D31" s="8"/>
      <c r="E31" s="2"/>
      <c r="F31" s="18"/>
      <c r="G31" s="8"/>
      <c r="H31" s="8"/>
      <c r="I31" s="8"/>
      <c r="J31" s="2"/>
      <c r="K31" s="2"/>
      <c r="L31" s="29"/>
      <c r="M31" s="30"/>
      <c r="N31" s="31"/>
      <c r="O31" s="31"/>
      <c r="P31" s="31"/>
      <c r="Q31" s="31"/>
      <c r="R31" s="31"/>
      <c r="S31" s="31"/>
      <c r="T31" s="29"/>
    </row>
    <row r="32" spans="1:20" ht="15" customHeight="1" x14ac:dyDescent="0.25">
      <c r="A32" s="2"/>
      <c r="B32" s="21" t="s">
        <v>33</v>
      </c>
      <c r="C32" s="8"/>
      <c r="D32" s="75" t="s">
        <v>100</v>
      </c>
      <c r="E32" s="75"/>
      <c r="F32" s="18"/>
      <c r="G32" s="21" t="s">
        <v>33</v>
      </c>
      <c r="H32" s="8"/>
      <c r="I32" s="75" t="s">
        <v>100</v>
      </c>
      <c r="J32" s="75"/>
      <c r="K32" s="2"/>
      <c r="L32" s="29"/>
      <c r="M32" s="30"/>
      <c r="N32" s="77" t="s">
        <v>130</v>
      </c>
      <c r="O32" s="77"/>
      <c r="P32" s="77"/>
      <c r="Q32" s="77"/>
      <c r="R32" s="77"/>
      <c r="S32" s="31"/>
      <c r="T32" s="29"/>
    </row>
    <row r="33" spans="1:20" ht="3" customHeight="1" x14ac:dyDescent="0.25">
      <c r="A33" s="2"/>
      <c r="B33" s="8"/>
      <c r="C33" s="8"/>
      <c r="D33" s="8"/>
      <c r="E33" s="2"/>
      <c r="F33" s="18"/>
      <c r="G33" s="8"/>
      <c r="H33" s="8"/>
      <c r="I33" s="8"/>
      <c r="J33" s="2"/>
      <c r="K33" s="2"/>
      <c r="L33" s="29"/>
      <c r="M33" s="30"/>
      <c r="N33" s="77"/>
      <c r="O33" s="77"/>
      <c r="P33" s="77"/>
      <c r="Q33" s="77"/>
      <c r="R33" s="77"/>
      <c r="S33" s="31"/>
      <c r="T33" s="29"/>
    </row>
    <row r="34" spans="1:20" ht="15" customHeight="1" x14ac:dyDescent="0.25">
      <c r="A34" s="2"/>
      <c r="B34" s="21" t="s">
        <v>34</v>
      </c>
      <c r="C34" s="8"/>
      <c r="D34" s="67">
        <v>1</v>
      </c>
      <c r="E34" s="67"/>
      <c r="F34" s="18"/>
      <c r="G34" s="21" t="s">
        <v>34</v>
      </c>
      <c r="H34" s="8"/>
      <c r="I34" s="67">
        <v>1</v>
      </c>
      <c r="J34" s="67"/>
      <c r="K34" s="2"/>
      <c r="L34" s="29"/>
      <c r="M34" s="30"/>
      <c r="N34" s="77"/>
      <c r="O34" s="77"/>
      <c r="P34" s="77"/>
      <c r="Q34" s="77"/>
      <c r="R34" s="77"/>
      <c r="S34" s="31"/>
      <c r="T34" s="29"/>
    </row>
    <row r="35" spans="1:20" ht="3" customHeight="1" x14ac:dyDescent="0.25">
      <c r="A35" s="2"/>
      <c r="B35" s="70"/>
      <c r="C35" s="70"/>
      <c r="D35" s="70"/>
      <c r="E35" s="2"/>
      <c r="F35" s="18"/>
      <c r="G35" s="70"/>
      <c r="H35" s="70"/>
      <c r="I35" s="70"/>
      <c r="J35" s="2"/>
      <c r="K35" s="2"/>
      <c r="L35" s="29"/>
      <c r="M35" s="30"/>
      <c r="N35" s="77"/>
      <c r="O35" s="77"/>
      <c r="P35" s="77"/>
      <c r="Q35" s="77"/>
      <c r="R35" s="77"/>
      <c r="S35" s="31"/>
      <c r="T35" s="29"/>
    </row>
    <row r="36" spans="1:20" ht="15" customHeight="1" x14ac:dyDescent="0.25">
      <c r="A36" s="2"/>
      <c r="B36" s="21" t="s">
        <v>36</v>
      </c>
      <c r="C36" s="12"/>
      <c r="D36" s="64"/>
      <c r="E36" s="64"/>
      <c r="F36" s="18"/>
      <c r="G36" s="21" t="s">
        <v>36</v>
      </c>
      <c r="H36" s="12"/>
      <c r="I36" s="64"/>
      <c r="J36" s="64"/>
      <c r="K36" s="2"/>
      <c r="L36" s="29"/>
      <c r="M36" s="30"/>
      <c r="N36" s="77"/>
      <c r="O36" s="77"/>
      <c r="P36" s="77"/>
      <c r="Q36" s="77"/>
      <c r="R36" s="77"/>
      <c r="S36" s="31"/>
      <c r="T36" s="29"/>
    </row>
    <row r="37" spans="1:20" ht="3" customHeight="1" x14ac:dyDescent="0.25">
      <c r="A37" s="2"/>
      <c r="B37" s="8"/>
      <c r="C37" s="12"/>
      <c r="D37" s="12"/>
      <c r="E37" s="2"/>
      <c r="F37" s="18"/>
      <c r="G37" s="8"/>
      <c r="H37" s="12"/>
      <c r="I37" s="12"/>
      <c r="J37" s="2"/>
      <c r="K37" s="2"/>
      <c r="L37" s="29"/>
      <c r="M37" s="30"/>
      <c r="N37" s="77"/>
      <c r="O37" s="77"/>
      <c r="P37" s="77"/>
      <c r="Q37" s="77"/>
      <c r="R37" s="77"/>
      <c r="S37" s="31"/>
      <c r="T37" s="29"/>
    </row>
    <row r="38" spans="1:20" ht="15" customHeight="1" x14ac:dyDescent="0.25">
      <c r="A38" s="2"/>
      <c r="B38" s="21" t="s">
        <v>73</v>
      </c>
      <c r="C38" s="12"/>
      <c r="D38" s="65">
        <f>D36*G13</f>
        <v>0</v>
      </c>
      <c r="E38" s="65"/>
      <c r="F38" s="18"/>
      <c r="G38" s="21" t="s">
        <v>73</v>
      </c>
      <c r="H38" s="12"/>
      <c r="I38" s="65">
        <f>I36*G13</f>
        <v>0</v>
      </c>
      <c r="J38" s="65"/>
      <c r="K38" s="2"/>
      <c r="L38" s="29"/>
      <c r="M38" s="30"/>
      <c r="N38" s="77"/>
      <c r="O38" s="77"/>
      <c r="P38" s="77"/>
      <c r="Q38" s="77"/>
      <c r="R38" s="77"/>
      <c r="S38" s="31"/>
      <c r="T38" s="29"/>
    </row>
    <row r="39" spans="1:20" ht="3" customHeight="1" x14ac:dyDescent="0.25">
      <c r="A39" s="2"/>
      <c r="B39" s="8"/>
      <c r="C39" s="12"/>
      <c r="D39" s="12"/>
      <c r="E39" s="2"/>
      <c r="F39" s="18"/>
      <c r="G39" s="8"/>
      <c r="H39" s="12"/>
      <c r="I39" s="12"/>
      <c r="J39" s="2"/>
      <c r="K39" s="2"/>
      <c r="L39" s="29"/>
      <c r="M39" s="30"/>
      <c r="N39" s="77"/>
      <c r="O39" s="77"/>
      <c r="P39" s="77"/>
      <c r="Q39" s="77"/>
      <c r="R39" s="77"/>
      <c r="S39" s="31"/>
      <c r="T39" s="29"/>
    </row>
    <row r="40" spans="1:20" ht="15" customHeight="1" x14ac:dyDescent="0.25">
      <c r="A40" s="2"/>
      <c r="B40" s="21" t="s">
        <v>75</v>
      </c>
      <c r="C40" s="12"/>
      <c r="D40" s="68"/>
      <c r="E40" s="68"/>
      <c r="F40" s="18"/>
      <c r="G40" s="21" t="s">
        <v>75</v>
      </c>
      <c r="H40" s="12"/>
      <c r="I40" s="68"/>
      <c r="J40" s="68"/>
      <c r="K40" s="2"/>
      <c r="L40" s="29"/>
      <c r="M40" s="30"/>
      <c r="N40" s="77"/>
      <c r="O40" s="77"/>
      <c r="P40" s="77"/>
      <c r="Q40" s="77"/>
      <c r="R40" s="77"/>
      <c r="S40" s="31"/>
      <c r="T40" s="29"/>
    </row>
    <row r="41" spans="1:20" ht="3" customHeight="1" x14ac:dyDescent="0.25">
      <c r="A41" s="2"/>
      <c r="B41" s="8"/>
      <c r="C41" s="12"/>
      <c r="D41" s="12"/>
      <c r="E41" s="2"/>
      <c r="F41" s="18"/>
      <c r="G41" s="8"/>
      <c r="H41" s="12"/>
      <c r="I41" s="12"/>
      <c r="J41" s="2"/>
      <c r="K41" s="2"/>
      <c r="L41" s="29"/>
      <c r="M41" s="30"/>
      <c r="N41" s="77"/>
      <c r="O41" s="77"/>
      <c r="P41" s="77"/>
      <c r="Q41" s="77"/>
      <c r="R41" s="77"/>
      <c r="S41" s="31"/>
      <c r="T41" s="29"/>
    </row>
    <row r="42" spans="1:20" ht="15" customHeight="1" x14ac:dyDescent="0.25">
      <c r="A42" s="2"/>
      <c r="B42" s="21" t="s">
        <v>74</v>
      </c>
      <c r="C42" s="12"/>
      <c r="D42" s="83"/>
      <c r="E42" s="83"/>
      <c r="F42" s="18"/>
      <c r="G42" s="21" t="s">
        <v>74</v>
      </c>
      <c r="H42" s="12"/>
      <c r="I42" s="69">
        <f>OperatingHours</f>
        <v>0</v>
      </c>
      <c r="J42" s="69"/>
      <c r="K42" s="2"/>
      <c r="L42" s="29"/>
      <c r="M42" s="30"/>
      <c r="N42" s="77"/>
      <c r="O42" s="77"/>
      <c r="P42" s="77"/>
      <c r="Q42" s="77"/>
      <c r="R42" s="77"/>
      <c r="S42" s="31"/>
      <c r="T42" s="29"/>
    </row>
    <row r="43" spans="1:20" ht="3" customHeight="1" x14ac:dyDescent="0.25">
      <c r="A43" s="2"/>
      <c r="B43" s="8"/>
      <c r="C43" s="12"/>
      <c r="D43" s="12"/>
      <c r="E43" s="2"/>
      <c r="F43" s="18"/>
      <c r="G43" s="8"/>
      <c r="H43" s="12"/>
      <c r="I43" s="12"/>
      <c r="J43" s="2"/>
      <c r="K43" s="2"/>
      <c r="L43" s="29"/>
      <c r="M43" s="30"/>
      <c r="N43" s="77"/>
      <c r="O43" s="77"/>
      <c r="P43" s="77"/>
      <c r="Q43" s="77"/>
      <c r="R43" s="77"/>
      <c r="S43" s="31"/>
      <c r="T43" s="29"/>
    </row>
    <row r="44" spans="1:20" ht="15" customHeight="1" x14ac:dyDescent="0.25">
      <c r="A44" s="2"/>
      <c r="B44" s="42" t="s">
        <v>104</v>
      </c>
      <c r="C44" s="43"/>
      <c r="D44" s="67"/>
      <c r="E44" s="67"/>
      <c r="F44" s="44"/>
      <c r="G44" s="42" t="s">
        <v>104</v>
      </c>
      <c r="H44" s="12"/>
      <c r="I44" s="67"/>
      <c r="J44" s="67"/>
      <c r="K44" s="2"/>
      <c r="L44" s="29"/>
      <c r="M44" s="30"/>
      <c r="N44" s="77"/>
      <c r="O44" s="77"/>
      <c r="P44" s="77"/>
      <c r="Q44" s="77"/>
      <c r="R44" s="77"/>
      <c r="S44" s="31"/>
      <c r="T44" s="29"/>
    </row>
    <row r="45" spans="1:20" ht="3" customHeight="1" x14ac:dyDescent="0.25">
      <c r="A45" s="2"/>
      <c r="B45" s="8"/>
      <c r="C45" s="12"/>
      <c r="D45" s="12"/>
      <c r="E45" s="2"/>
      <c r="F45" s="18"/>
      <c r="G45" s="8"/>
      <c r="H45" s="12"/>
      <c r="I45" s="12"/>
      <c r="J45" s="2"/>
      <c r="K45" s="2"/>
      <c r="L45" s="29"/>
      <c r="M45" s="30"/>
      <c r="N45" s="77"/>
      <c r="O45" s="77"/>
      <c r="P45" s="77"/>
      <c r="Q45" s="77"/>
      <c r="R45" s="77"/>
      <c r="S45" s="31"/>
      <c r="T45" s="29"/>
    </row>
    <row r="46" spans="1:20" ht="15" customHeight="1" x14ac:dyDescent="0.25">
      <c r="A46" s="2"/>
      <c r="B46" s="21" t="s">
        <v>76</v>
      </c>
      <c r="C46" s="12"/>
      <c r="D46" s="66" t="s">
        <v>102</v>
      </c>
      <c r="E46" s="66"/>
      <c r="F46" s="18"/>
      <c r="G46" s="21" t="s">
        <v>76</v>
      </c>
      <c r="H46" s="12"/>
      <c r="I46" s="66"/>
      <c r="J46" s="66"/>
      <c r="K46" s="2"/>
      <c r="L46" s="29"/>
      <c r="M46" s="30"/>
      <c r="N46" s="77"/>
      <c r="O46" s="77"/>
      <c r="P46" s="77"/>
      <c r="Q46" s="77"/>
      <c r="R46" s="77"/>
      <c r="S46" s="31"/>
      <c r="T46" s="29"/>
    </row>
    <row r="47" spans="1:20" ht="3" customHeight="1" x14ac:dyDescent="0.25">
      <c r="A47" s="2"/>
      <c r="B47" s="8"/>
      <c r="C47" s="12"/>
      <c r="D47" s="66"/>
      <c r="E47" s="66"/>
      <c r="F47" s="18"/>
      <c r="G47" s="8"/>
      <c r="H47" s="12"/>
      <c r="I47" s="66"/>
      <c r="J47" s="66"/>
      <c r="K47" s="2"/>
      <c r="L47" s="29"/>
      <c r="M47" s="30"/>
      <c r="N47" s="77"/>
      <c r="O47" s="77"/>
      <c r="P47" s="77"/>
      <c r="Q47" s="77"/>
      <c r="R47" s="77"/>
      <c r="S47" s="31"/>
      <c r="T47" s="29"/>
    </row>
    <row r="48" spans="1:20" ht="15" customHeight="1" x14ac:dyDescent="0.25">
      <c r="A48" s="2"/>
      <c r="B48" s="21"/>
      <c r="C48" s="12"/>
      <c r="D48" s="66"/>
      <c r="E48" s="66"/>
      <c r="F48" s="18"/>
      <c r="G48" s="21"/>
      <c r="H48" s="12"/>
      <c r="I48" s="66"/>
      <c r="J48" s="66"/>
      <c r="K48" s="2"/>
      <c r="L48" s="29"/>
      <c r="M48" s="30"/>
      <c r="N48" s="77"/>
      <c r="O48" s="77"/>
      <c r="P48" s="77"/>
      <c r="Q48" s="77"/>
      <c r="R48" s="77"/>
      <c r="S48" s="31"/>
      <c r="T48" s="29"/>
    </row>
    <row r="49" spans="1:20" ht="14.25" customHeight="1" x14ac:dyDescent="0.25">
      <c r="A49" s="2"/>
      <c r="B49" s="57"/>
      <c r="C49" s="57"/>
      <c r="D49" s="57"/>
      <c r="E49" s="2"/>
      <c r="F49" s="18"/>
      <c r="G49" s="57"/>
      <c r="H49" s="57"/>
      <c r="I49" s="57"/>
      <c r="J49" s="2"/>
      <c r="K49" s="2"/>
      <c r="L49" s="29"/>
      <c r="M49" s="30"/>
      <c r="N49" s="77"/>
      <c r="O49" s="77"/>
      <c r="P49" s="77"/>
      <c r="Q49" s="77"/>
      <c r="R49" s="77"/>
      <c r="S49" s="31"/>
      <c r="T49" s="29"/>
    </row>
    <row r="50" spans="1:20" ht="15" customHeight="1" x14ac:dyDescent="0.3">
      <c r="A50" s="11"/>
      <c r="B50" s="58" t="s">
        <v>47</v>
      </c>
      <c r="C50" s="59"/>
      <c r="D50" s="59"/>
      <c r="E50" s="59"/>
      <c r="F50" s="59"/>
      <c r="G50" s="59"/>
      <c r="H50" s="59"/>
      <c r="I50" s="59"/>
      <c r="J50" s="60"/>
      <c r="K50" s="2"/>
      <c r="L50" s="29"/>
      <c r="M50" s="30"/>
      <c r="N50" s="77"/>
      <c r="O50" s="77"/>
      <c r="P50" s="77"/>
      <c r="Q50" s="77"/>
      <c r="R50" s="77"/>
      <c r="S50" s="31"/>
      <c r="T50" s="29"/>
    </row>
    <row r="51" spans="1:20" ht="3" customHeight="1" x14ac:dyDescent="0.2">
      <c r="A51" s="11"/>
      <c r="B51" s="8"/>
      <c r="C51" s="12"/>
      <c r="D51" s="12"/>
      <c r="E51" s="18"/>
      <c r="F51" s="19"/>
      <c r="G51" s="20"/>
      <c r="H51" s="20"/>
      <c r="I51" s="20"/>
      <c r="J51" s="20"/>
      <c r="K51" s="2"/>
      <c r="L51" s="29"/>
      <c r="M51" s="30"/>
      <c r="N51" s="77"/>
      <c r="O51" s="77"/>
      <c r="P51" s="77"/>
      <c r="Q51" s="77"/>
      <c r="R51" s="77"/>
      <c r="S51" s="31"/>
      <c r="T51" s="29"/>
    </row>
    <row r="52" spans="1:20" ht="16.5" customHeight="1" x14ac:dyDescent="0.2">
      <c r="A52" s="11"/>
      <c r="B52" s="21" t="s">
        <v>48</v>
      </c>
      <c r="C52" s="2"/>
      <c r="D52" s="61" t="s">
        <v>89</v>
      </c>
      <c r="E52" s="61"/>
      <c r="F52" s="61"/>
      <c r="G52" s="61"/>
      <c r="H52" s="28"/>
      <c r="I52" s="10" t="s">
        <v>42</v>
      </c>
      <c r="J52" s="38">
        <v>0.08</v>
      </c>
      <c r="K52" s="2"/>
      <c r="L52" s="29"/>
      <c r="M52" s="30"/>
      <c r="N52" s="77"/>
      <c r="O52" s="77"/>
      <c r="P52" s="77"/>
      <c r="Q52" s="77"/>
      <c r="R52" s="77"/>
      <c r="S52" s="31"/>
      <c r="T52" s="29"/>
    </row>
    <row r="53" spans="1:20" ht="3" customHeight="1" x14ac:dyDescent="0.2">
      <c r="A53" s="11"/>
      <c r="B53" s="18"/>
      <c r="C53" s="14"/>
      <c r="D53" s="61"/>
      <c r="E53" s="61"/>
      <c r="F53" s="61"/>
      <c r="G53" s="61"/>
      <c r="H53" s="28"/>
      <c r="I53" s="2"/>
      <c r="J53" s="2"/>
      <c r="K53" s="2"/>
      <c r="L53" s="29"/>
      <c r="M53" s="30"/>
      <c r="N53" s="77"/>
      <c r="O53" s="77"/>
      <c r="P53" s="77"/>
      <c r="Q53" s="77"/>
      <c r="R53" s="77"/>
      <c r="S53" s="31"/>
      <c r="T53" s="29"/>
    </row>
    <row r="54" spans="1:20" ht="15.75" customHeight="1" x14ac:dyDescent="0.2">
      <c r="A54" s="11"/>
      <c r="B54" s="18"/>
      <c r="C54" s="14"/>
      <c r="D54" s="61"/>
      <c r="E54" s="61"/>
      <c r="F54" s="61"/>
      <c r="G54" s="61"/>
      <c r="H54" s="28"/>
      <c r="I54" s="10" t="s">
        <v>43</v>
      </c>
      <c r="J54" s="39">
        <f>J52*G11</f>
        <v>16.399999999999999</v>
      </c>
      <c r="K54" s="2"/>
      <c r="L54" s="29"/>
      <c r="M54" s="30"/>
      <c r="N54" s="31"/>
      <c r="O54" s="31"/>
      <c r="P54" s="31"/>
      <c r="Q54" s="31"/>
      <c r="R54" s="31"/>
      <c r="S54" s="31"/>
      <c r="T54" s="29"/>
    </row>
    <row r="55" spans="1:20" ht="3" customHeight="1" x14ac:dyDescent="0.2">
      <c r="A55" s="11"/>
      <c r="B55" s="18"/>
      <c r="C55" s="14"/>
      <c r="D55" s="61"/>
      <c r="E55" s="61"/>
      <c r="F55" s="61"/>
      <c r="G55" s="61"/>
      <c r="H55" s="28"/>
      <c r="I55" s="2"/>
      <c r="J55" s="2"/>
      <c r="K55" s="2"/>
      <c r="L55" s="29"/>
      <c r="M55" s="30"/>
      <c r="N55" s="31"/>
      <c r="O55" s="31"/>
      <c r="P55" s="31"/>
      <c r="Q55" s="31"/>
      <c r="R55" s="31"/>
      <c r="S55" s="31"/>
      <c r="T55" s="29"/>
    </row>
    <row r="56" spans="1:20" ht="15" customHeight="1" x14ac:dyDescent="0.25">
      <c r="A56" s="24"/>
      <c r="B56" s="24"/>
      <c r="C56" s="24"/>
      <c r="D56" s="24"/>
      <c r="E56" s="24"/>
      <c r="F56" s="24"/>
      <c r="G56" s="24"/>
      <c r="H56" s="24"/>
      <c r="I56" s="10" t="s">
        <v>49</v>
      </c>
      <c r="J56" s="40">
        <f>J54/J15</f>
        <v>0.5072164948453608</v>
      </c>
      <c r="K56" s="24"/>
      <c r="L56" s="29"/>
      <c r="M56" s="30"/>
      <c r="N56" s="31"/>
      <c r="O56" s="31"/>
      <c r="P56" s="31"/>
      <c r="Q56" s="31"/>
      <c r="R56" s="31"/>
      <c r="S56" s="31"/>
      <c r="T56" s="29"/>
    </row>
    <row r="57" spans="1:20" ht="1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9"/>
      <c r="M57" s="30"/>
      <c r="N57" s="31"/>
      <c r="O57" s="31"/>
      <c r="P57" s="31"/>
      <c r="Q57" s="31"/>
      <c r="R57" s="31"/>
      <c r="S57" s="31"/>
      <c r="T57" s="29"/>
    </row>
    <row r="58" spans="1:20" ht="15" hidden="1" customHeight="1" x14ac:dyDescent="0.25"/>
    <row r="59" spans="1:20" ht="15" hidden="1" customHeight="1" x14ac:dyDescent="0.25"/>
    <row r="60" spans="1:20" ht="15" hidden="1" customHeight="1" x14ac:dyDescent="0.25"/>
    <row r="61" spans="1:20" ht="15" hidden="1" customHeight="1" x14ac:dyDescent="0.25"/>
    <row r="62" spans="1:20" ht="15" hidden="1" customHeight="1" x14ac:dyDescent="0.25"/>
    <row r="63" spans="1:20" ht="15" hidden="1" customHeight="1" x14ac:dyDescent="0.25"/>
    <row r="64" spans="1:20" ht="15" hidden="1" customHeight="1" x14ac:dyDescent="0.25"/>
  </sheetData>
  <sheetProtection sheet="1" objects="1" scenarios="1" selectLockedCells="1"/>
  <dataConsolidate/>
  <mergeCells count="40">
    <mergeCell ref="P7:Q7"/>
    <mergeCell ref="B2:J2"/>
    <mergeCell ref="D3:J3"/>
    <mergeCell ref="D5:J5"/>
    <mergeCell ref="B7:J7"/>
    <mergeCell ref="N7:O7"/>
    <mergeCell ref="N9:R9"/>
    <mergeCell ref="N11:R26"/>
    <mergeCell ref="B21:J21"/>
    <mergeCell ref="G23:J26"/>
    <mergeCell ref="B25:B26"/>
    <mergeCell ref="D25:D26"/>
    <mergeCell ref="N30:R30"/>
    <mergeCell ref="D32:E32"/>
    <mergeCell ref="I32:J32"/>
    <mergeCell ref="N32:R53"/>
    <mergeCell ref="D34:E34"/>
    <mergeCell ref="I34:J34"/>
    <mergeCell ref="B35:D35"/>
    <mergeCell ref="G35:I35"/>
    <mergeCell ref="D36:E36"/>
    <mergeCell ref="I36:J36"/>
    <mergeCell ref="D38:E38"/>
    <mergeCell ref="I38:J38"/>
    <mergeCell ref="D40:E40"/>
    <mergeCell ref="I40:J40"/>
    <mergeCell ref="D42:E42"/>
    <mergeCell ref="I42:J42"/>
    <mergeCell ref="B50:J50"/>
    <mergeCell ref="D52:G55"/>
    <mergeCell ref="D28:E28"/>
    <mergeCell ref="I28:J28"/>
    <mergeCell ref="D30:E30"/>
    <mergeCell ref="I30:J30"/>
    <mergeCell ref="D46:E48"/>
    <mergeCell ref="D44:E44"/>
    <mergeCell ref="I44:J44"/>
    <mergeCell ref="I46:J48"/>
    <mergeCell ref="B49:D49"/>
    <mergeCell ref="G49:I49"/>
  </mergeCells>
  <dataValidations count="3">
    <dataValidation type="list" allowBlank="1" showInputMessage="1" showErrorMessage="1" sqref="G9">
      <formula1>EU</formula1>
    </dataValidation>
    <dataValidation type="list" allowBlank="1" showInputMessage="1" showErrorMessage="1" sqref="D17">
      <formula1>Vintage</formula1>
    </dataValidation>
    <dataValidation type="list" allowBlank="1" showInputMessage="1" showErrorMessage="1" sqref="D9">
      <formula1>"(Select),Standard,SBDI,Standard and SBDI"</formula1>
    </dataValidation>
  </dataValidations>
  <printOptions horizontalCentered="1"/>
  <pageMargins left="0.4" right="0.4" top="0.4" bottom="0.4" header="0.5" footer="0.5"/>
  <pageSetup scale="58" fitToHeight="0" orientation="landscape" horizontalDpi="1200" r:id="rId1"/>
  <headerFooter>
    <oddFooter>&amp;C&amp;14ATTACHMENT 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2"/>
  <sheetViews>
    <sheetView tabSelected="1" workbookViewId="0">
      <selection activeCell="J9" sqref="J9"/>
    </sheetView>
  </sheetViews>
  <sheetFormatPr defaultColWidth="0" defaultRowHeight="12.75" zeroHeight="1" x14ac:dyDescent="0.25"/>
  <cols>
    <col min="1" max="1" width="37.42578125" style="45" customWidth="1"/>
    <col min="2" max="2" width="39.5703125" style="45" customWidth="1"/>
    <col min="3" max="3" width="12.85546875" style="45" bestFit="1" customWidth="1"/>
    <col min="4" max="4" width="10.140625" style="45" customWidth="1"/>
    <col min="5" max="5" width="16.140625" style="45" customWidth="1"/>
    <col min="6" max="6" width="10.140625" style="45" customWidth="1"/>
    <col min="7" max="7" width="19.7109375" style="45" customWidth="1"/>
    <col min="8" max="8" width="13.5703125" style="45" customWidth="1"/>
    <col min="9" max="9" width="11.85546875" style="45" customWidth="1"/>
    <col min="10" max="10" width="12.85546875" style="45" customWidth="1"/>
    <col min="11" max="11" width="10.85546875" style="45" bestFit="1" customWidth="1"/>
    <col min="12" max="12" width="15.42578125" style="45" bestFit="1" customWidth="1"/>
    <col min="13" max="13" width="14" style="45" bestFit="1" customWidth="1"/>
    <col min="14" max="14" width="15" style="45" customWidth="1"/>
    <col min="15" max="18" width="11.7109375" style="45" customWidth="1"/>
    <col min="19" max="19" width="28.28515625" style="45" customWidth="1"/>
    <col min="20" max="20" width="15" style="45" customWidth="1"/>
    <col min="21" max="21" width="15.28515625" style="45" customWidth="1"/>
    <col min="22" max="22" width="18.85546875" style="45" customWidth="1"/>
    <col min="23" max="23" width="20.42578125" style="45" customWidth="1"/>
    <col min="24" max="24" width="19.42578125" style="45" customWidth="1"/>
    <col min="25" max="25" width="22.7109375" style="45" customWidth="1"/>
    <col min="26" max="26" width="19.140625" style="45" customWidth="1"/>
    <col min="27" max="27" width="37.140625" style="45" bestFit="1" customWidth="1"/>
    <col min="28" max="28" width="30.85546875" style="45" bestFit="1" customWidth="1"/>
    <col min="29" max="29" width="25.5703125" style="45" bestFit="1" customWidth="1"/>
    <col min="30" max="30" width="20.85546875" style="45" bestFit="1" customWidth="1"/>
    <col min="31" max="31" width="32.85546875" style="45" bestFit="1" customWidth="1"/>
    <col min="32" max="32" width="35.28515625" style="45" bestFit="1" customWidth="1"/>
    <col min="33" max="33" width="32.42578125" style="45" bestFit="1" customWidth="1"/>
    <col min="34" max="34" width="37.5703125" style="45" bestFit="1" customWidth="1"/>
    <col min="35" max="35" width="26.140625" style="45" bestFit="1" customWidth="1"/>
    <col min="36" max="36" width="57.42578125" style="45" bestFit="1" customWidth="1"/>
    <col min="37" max="37" width="9.140625" style="45" hidden="1" customWidth="1"/>
    <col min="38" max="16384" width="9.140625" style="45" hidden="1"/>
  </cols>
  <sheetData>
    <row r="1" spans="1:36" ht="28.5" customHeight="1" x14ac:dyDescent="0.25">
      <c r="A1" s="47" t="s">
        <v>3</v>
      </c>
      <c r="B1" s="47" t="s">
        <v>7</v>
      </c>
      <c r="C1" s="47" t="s">
        <v>39</v>
      </c>
      <c r="D1" s="47" t="s">
        <v>12</v>
      </c>
      <c r="E1" s="47" t="s">
        <v>16</v>
      </c>
      <c r="F1" s="47" t="s">
        <v>21</v>
      </c>
      <c r="G1" s="47" t="s">
        <v>4</v>
      </c>
      <c r="H1" s="47" t="s">
        <v>23</v>
      </c>
      <c r="I1" s="47" t="s">
        <v>18</v>
      </c>
      <c r="J1" s="47" t="s">
        <v>8</v>
      </c>
      <c r="K1" s="47" t="s">
        <v>70</v>
      </c>
      <c r="L1" s="47" t="s">
        <v>10</v>
      </c>
      <c r="M1" s="47" t="s">
        <v>14</v>
      </c>
      <c r="N1" s="47" t="s">
        <v>6</v>
      </c>
      <c r="O1" s="47" t="s">
        <v>105</v>
      </c>
      <c r="P1" s="47" t="s">
        <v>106</v>
      </c>
      <c r="Q1" s="47" t="s">
        <v>107</v>
      </c>
      <c r="R1" s="47" t="s">
        <v>108</v>
      </c>
      <c r="S1" s="47" t="s">
        <v>109</v>
      </c>
      <c r="T1" s="47" t="s">
        <v>110</v>
      </c>
      <c r="U1" s="47" t="s">
        <v>111</v>
      </c>
      <c r="V1" s="47" t="s">
        <v>112</v>
      </c>
      <c r="W1" s="47" t="s">
        <v>113</v>
      </c>
      <c r="X1" s="47" t="s">
        <v>114</v>
      </c>
      <c r="Y1" s="47" t="s">
        <v>115</v>
      </c>
      <c r="Z1" s="47" t="s">
        <v>116</v>
      </c>
      <c r="AA1" s="47" t="s">
        <v>117</v>
      </c>
      <c r="AB1" s="47" t="s">
        <v>118</v>
      </c>
      <c r="AC1" s="47" t="s">
        <v>119</v>
      </c>
      <c r="AD1" s="47" t="s">
        <v>120</v>
      </c>
      <c r="AE1" s="47" t="s">
        <v>121</v>
      </c>
      <c r="AF1" s="47" t="s">
        <v>122</v>
      </c>
      <c r="AG1" s="47" t="s">
        <v>123</v>
      </c>
      <c r="AH1" s="47" t="s">
        <v>124</v>
      </c>
      <c r="AI1" s="47" t="s">
        <v>125</v>
      </c>
      <c r="AJ1" s="47" t="s">
        <v>126</v>
      </c>
    </row>
    <row r="2" spans="1:36" s="46" customFormat="1" ht="28.5" customHeight="1" x14ac:dyDescent="0.25">
      <c r="A2" s="48" t="str">
        <f>'1'!$D$3</f>
        <v>T5 (Standard Output) Delamping</v>
      </c>
      <c r="B2" s="48" t="str">
        <f>'1'!$D$5</f>
        <v>The permanent removal of a Standard Output T5 Lamp within a multi-lamp fixture that is being retrofitted to LED lamps.</v>
      </c>
      <c r="C2" s="48" t="str">
        <f>'1'!$D$9</f>
        <v>Standard and SBDI</v>
      </c>
      <c r="D2" s="48" t="str">
        <f>'1'!$D$11</f>
        <v xml:space="preserve">T5 </v>
      </c>
      <c r="E2" s="49" t="str">
        <f>'1'!$D$13</f>
        <v>LED</v>
      </c>
      <c r="F2" s="49">
        <f>'1'!$D$15</f>
        <v>17</v>
      </c>
      <c r="G2" s="49" t="str">
        <f>'1'!$D$17</f>
        <v>Early Replacement</v>
      </c>
      <c r="H2" s="49" t="str">
        <f>'1'!$D$19</f>
        <v>Total</v>
      </c>
      <c r="I2" s="49" t="str">
        <f>'1'!$G$9</f>
        <v>Int. Lighting</v>
      </c>
      <c r="J2" s="50">
        <f>'1'!$G$11</f>
        <v>89.88000000000001</v>
      </c>
      <c r="K2" s="49">
        <f>'1'!$G$13</f>
        <v>1.89963546210424E-4</v>
      </c>
      <c r="L2" s="49">
        <f>'1'!$G$15</f>
        <v>1.7073923533392911E-2</v>
      </c>
      <c r="M2" s="51">
        <f>'1'!$G$17</f>
        <v>1.07</v>
      </c>
      <c r="N2" s="48" t="str">
        <f>'1'!$G$19</f>
        <v>4' Lamp</v>
      </c>
      <c r="O2" s="52">
        <f>'1'!$J$9</f>
        <v>12</v>
      </c>
      <c r="P2" s="52">
        <f>'1'!$J$11</f>
        <v>0</v>
      </c>
      <c r="Q2" s="52">
        <f>'1'!$J$13</f>
        <v>0</v>
      </c>
      <c r="R2" s="52">
        <f>'1'!$J$15</f>
        <v>12</v>
      </c>
      <c r="S2" s="49" t="str">
        <f>'1'!$D$30</f>
        <v>Standard Output T5 Lamp</v>
      </c>
      <c r="T2" s="49" t="str">
        <f>'1'!$D$32</f>
        <v>Lamp</v>
      </c>
      <c r="U2" s="53" t="str">
        <f>'1'!$D$34</f>
        <v>4'</v>
      </c>
      <c r="V2" s="54">
        <f>'1'!$D$36</f>
        <v>84</v>
      </c>
      <c r="W2" s="49">
        <f>'1'!$D$38</f>
        <v>1.5956937881675615E-2</v>
      </c>
      <c r="X2" s="53">
        <f>'1'!$D$40</f>
        <v>28</v>
      </c>
      <c r="Y2" s="55">
        <f>'1'!$D$42</f>
        <v>3000</v>
      </c>
      <c r="Z2" s="53">
        <f>'1'!$D$44</f>
        <v>0</v>
      </c>
      <c r="AA2" s="54" t="str">
        <f>'1'!$D$46</f>
        <v>Other unit sizes eligible by calculating values per linear foot.</v>
      </c>
      <c r="AB2" s="49" t="str">
        <f>'1'!$I$30</f>
        <v>Permanently Removed Standard Output T5 Lamp</v>
      </c>
      <c r="AC2" s="49" t="str">
        <f>'1'!$I$32</f>
        <v>Lamp</v>
      </c>
      <c r="AD2" s="53" t="str">
        <f>'1'!$I$34</f>
        <v>N/A</v>
      </c>
      <c r="AE2" s="54">
        <f>'1'!$I$36</f>
        <v>0</v>
      </c>
      <c r="AF2" s="49">
        <f>'1'!$I$38</f>
        <v>0</v>
      </c>
      <c r="AG2" s="53">
        <f>'1'!$I$40</f>
        <v>0</v>
      </c>
      <c r="AH2" s="55">
        <f>'1'!$I$42</f>
        <v>3000</v>
      </c>
      <c r="AI2" s="53">
        <f>'1'!$I$44</f>
        <v>0</v>
      </c>
      <c r="AJ2" s="56" t="str">
        <f>'1'!$I$46</f>
        <v>To be eligible for a delamp incentive the existing lamp socket must be permantently disabled.</v>
      </c>
    </row>
    <row r="3" spans="1:36" ht="28.5" customHeight="1" x14ac:dyDescent="0.25">
      <c r="A3" s="48" t="str">
        <f>'2'!$D$3</f>
        <v>T5 (Standard Output) to LED Retrofit</v>
      </c>
      <c r="B3" s="48" t="str">
        <f>'2'!$D$5</f>
        <v>Linear LED lamp replacing standard output T5 lamp.</v>
      </c>
      <c r="C3" s="48" t="str">
        <f>'2'!$D$9</f>
        <v>Standard and SBDI</v>
      </c>
      <c r="D3" s="48" t="str">
        <f>'2'!$D$11</f>
        <v xml:space="preserve">T5 </v>
      </c>
      <c r="E3" s="49" t="str">
        <f>'2'!$D$13</f>
        <v>LED</v>
      </c>
      <c r="F3" s="49">
        <f>'2'!$D$15</f>
        <v>17</v>
      </c>
      <c r="G3" s="49" t="str">
        <f>'2'!$D$17</f>
        <v>Early Replacement</v>
      </c>
      <c r="H3" s="49" t="str">
        <f>'2'!$D$19</f>
        <v>Total</v>
      </c>
      <c r="I3" s="49" t="str">
        <f>'2'!$G$9</f>
        <v>Int. Lighting</v>
      </c>
      <c r="J3" s="50">
        <f>'2'!$G$11</f>
        <v>51.36</v>
      </c>
      <c r="K3" s="49">
        <f>'2'!$G$13</f>
        <v>1.89963546210424E-4</v>
      </c>
      <c r="L3" s="49">
        <f>'2'!$G$15</f>
        <v>9.7565277333673765E-3</v>
      </c>
      <c r="M3" s="51">
        <f>'2'!$G$17</f>
        <v>1.07</v>
      </c>
      <c r="N3" s="48" t="str">
        <f>'2'!$G$19</f>
        <v>4' Lamp</v>
      </c>
      <c r="O3" s="52">
        <f>'2'!$J$9</f>
        <v>0</v>
      </c>
      <c r="P3" s="52">
        <f>'2'!$J$11</f>
        <v>24</v>
      </c>
      <c r="Q3" s="52">
        <f>'2'!$J$13</f>
        <v>0</v>
      </c>
      <c r="R3" s="52">
        <f>'2'!$J$15</f>
        <v>24</v>
      </c>
      <c r="S3" s="49" t="str">
        <f>'2'!$D$30</f>
        <v>Standard Output T5 Lamp</v>
      </c>
      <c r="T3" s="49" t="str">
        <f>'2'!$D$32</f>
        <v>Lamp</v>
      </c>
      <c r="U3" s="53" t="str">
        <f>'2'!$D$34</f>
        <v>4'</v>
      </c>
      <c r="V3" s="54">
        <f>'2'!$D$36</f>
        <v>84</v>
      </c>
      <c r="W3" s="49">
        <f>'2'!$D$38</f>
        <v>1.5956937881675615E-2</v>
      </c>
      <c r="X3" s="53">
        <f>'2'!$D$40</f>
        <v>28</v>
      </c>
      <c r="Y3" s="55">
        <f>'2'!$D$42</f>
        <v>3000</v>
      </c>
      <c r="Z3" s="53">
        <f>'2'!$D$44</f>
        <v>0</v>
      </c>
      <c r="AA3" s="54" t="str">
        <f>'2'!$D$46</f>
        <v>Other unit sizes eligible by calculating values per linear foot.</v>
      </c>
      <c r="AB3" s="49" t="str">
        <f>'2'!$I$30</f>
        <v>Permanently Removed Standard Output T5 Lamp</v>
      </c>
      <c r="AC3" s="49" t="str">
        <f>'2'!$I$32</f>
        <v>Lamp</v>
      </c>
      <c r="AD3" s="53" t="str">
        <f>'2'!$I$34</f>
        <v>4'</v>
      </c>
      <c r="AE3" s="54">
        <f>'2'!$I$36</f>
        <v>36</v>
      </c>
      <c r="AF3" s="49">
        <f>'2'!$I$38</f>
        <v>6.8386876635752637E-3</v>
      </c>
      <c r="AG3" s="53">
        <f>'2'!$I$40</f>
        <v>12</v>
      </c>
      <c r="AH3" s="55">
        <f>'2'!$I$42</f>
        <v>3000</v>
      </c>
      <c r="AI3" s="53">
        <f>'2'!$I$44</f>
        <v>0</v>
      </c>
      <c r="AJ3" s="56" t="str">
        <f>'2'!$I$46</f>
        <v>Other unit sizes eligible by calculating values per linear foot.</v>
      </c>
    </row>
    <row r="4" spans="1:36" ht="28.5" customHeight="1" x14ac:dyDescent="0.25">
      <c r="A4" s="48" t="str">
        <f>'3'!$D$3</f>
        <v>T5HO (High Output) Delamping</v>
      </c>
      <c r="B4" s="48" t="str">
        <f>'3'!$D$5</f>
        <v>The permanent removal of a T5HO Lamp within a multi-lamp fixture that is being retrofitted to LED lamps.</v>
      </c>
      <c r="C4" s="48" t="str">
        <f>'3'!$D$9</f>
        <v>Standard and SBDI</v>
      </c>
      <c r="D4" s="48" t="str">
        <f>'3'!$D$11</f>
        <v>T5HO</v>
      </c>
      <c r="E4" s="49" t="str">
        <f>'3'!$D$13</f>
        <v>LED</v>
      </c>
      <c r="F4" s="49">
        <f>'3'!$D$15</f>
        <v>17</v>
      </c>
      <c r="G4" s="49" t="str">
        <f>'3'!$D$17</f>
        <v>Early Replacement</v>
      </c>
      <c r="H4" s="49" t="str">
        <f>'3'!$D$19</f>
        <v>Total</v>
      </c>
      <c r="I4" s="49" t="str">
        <f>'3'!$G$9</f>
        <v>Int. Lighting</v>
      </c>
      <c r="J4" s="50">
        <f>'3'!$G$11</f>
        <v>231.12</v>
      </c>
      <c r="K4" s="49">
        <f>'3'!$G$13</f>
        <v>1.89963546210424E-4</v>
      </c>
      <c r="L4" s="49">
        <f>'3'!$G$15</f>
        <v>4.3904374800153197E-2</v>
      </c>
      <c r="M4" s="51">
        <f>'3'!$G$17</f>
        <v>1.07</v>
      </c>
      <c r="N4" s="48" t="str">
        <f>'3'!$G$19</f>
        <v>4' Lamp</v>
      </c>
      <c r="O4" s="52">
        <f>'3'!$J$9</f>
        <v>25</v>
      </c>
      <c r="P4" s="52">
        <f>'3'!$J$11</f>
        <v>0</v>
      </c>
      <c r="Q4" s="52">
        <f>'3'!$J$13</f>
        <v>0</v>
      </c>
      <c r="R4" s="52">
        <f>'3'!$J$15</f>
        <v>25</v>
      </c>
      <c r="S4" s="49" t="str">
        <f>'3'!$D$30</f>
        <v>T5HO Lamp</v>
      </c>
      <c r="T4" s="49" t="str">
        <f>'3'!$D$32</f>
        <v>Lamp</v>
      </c>
      <c r="U4" s="53" t="str">
        <f>'3'!$D$34</f>
        <v>4'</v>
      </c>
      <c r="V4" s="54">
        <f>'3'!$D$36</f>
        <v>216</v>
      </c>
      <c r="W4" s="49">
        <f>'3'!$D$38</f>
        <v>4.1032125981451582E-2</v>
      </c>
      <c r="X4" s="53">
        <f>'3'!$D$40</f>
        <v>54</v>
      </c>
      <c r="Y4" s="55">
        <f>'3'!$D$42</f>
        <v>4000</v>
      </c>
      <c r="Z4" s="53">
        <f>'3'!$D$44</f>
        <v>0</v>
      </c>
      <c r="AA4" s="54" t="str">
        <f>'3'!$D$46</f>
        <v>Other unit sizes eligible by calculating values per linear foot.</v>
      </c>
      <c r="AB4" s="49" t="str">
        <f>'3'!$I$30</f>
        <v>Permanently Removed T5HO Lamp</v>
      </c>
      <c r="AC4" s="49" t="str">
        <f>'3'!$I$32</f>
        <v>Lamp</v>
      </c>
      <c r="AD4" s="53" t="str">
        <f>'3'!$I$34</f>
        <v>N/A</v>
      </c>
      <c r="AE4" s="54">
        <f>'3'!$I$36</f>
        <v>0</v>
      </c>
      <c r="AF4" s="49">
        <f>'3'!$I$38</f>
        <v>0</v>
      </c>
      <c r="AG4" s="53">
        <f>'3'!$I$40</f>
        <v>0</v>
      </c>
      <c r="AH4" s="55">
        <f>'3'!$I$42</f>
        <v>4000</v>
      </c>
      <c r="AI4" s="53">
        <f>'3'!$I$44</f>
        <v>0</v>
      </c>
      <c r="AJ4" s="56" t="str">
        <f>'3'!$I$46</f>
        <v>To be eligible for a delamp incentive the existing lamp socket must be permantently disabled.</v>
      </c>
    </row>
    <row r="5" spans="1:36" ht="28.5" customHeight="1" x14ac:dyDescent="0.25">
      <c r="A5" s="48" t="str">
        <f>'4'!$D$3</f>
        <v>T5HO (High Output) to LED Retrofit</v>
      </c>
      <c r="B5" s="48" t="str">
        <f>'4'!$D$5</f>
        <v>T5HO lamp within a multi-lamp fixture that is being retrofitted to an LED lamp.</v>
      </c>
      <c r="C5" s="48" t="str">
        <f>'4'!$D$9</f>
        <v>Standard and SBDI</v>
      </c>
      <c r="D5" s="48" t="str">
        <f>'4'!$D$11</f>
        <v xml:space="preserve">T5 </v>
      </c>
      <c r="E5" s="49" t="str">
        <f>'4'!$D$13</f>
        <v>LED</v>
      </c>
      <c r="F5" s="49">
        <f>'4'!$D$15</f>
        <v>17</v>
      </c>
      <c r="G5" s="49" t="str">
        <f>'4'!$D$17</f>
        <v>Early Replacement</v>
      </c>
      <c r="H5" s="49" t="str">
        <f>'4'!$D$19</f>
        <v>Total</v>
      </c>
      <c r="I5" s="49" t="str">
        <f>'4'!$G$9</f>
        <v>Int. Lighting</v>
      </c>
      <c r="J5" s="50">
        <f>'4'!$G$11</f>
        <v>124.12</v>
      </c>
      <c r="K5" s="49">
        <f>'4'!$G$13</f>
        <v>1.89963546210424E-4</v>
      </c>
      <c r="L5" s="49">
        <f>'4'!$G$15</f>
        <v>2.3578275355637827E-2</v>
      </c>
      <c r="M5" s="51">
        <f>'4'!$G$17</f>
        <v>1.07</v>
      </c>
      <c r="N5" s="48" t="str">
        <f>'4'!$G$19</f>
        <v>4' Lamp</v>
      </c>
      <c r="O5" s="52">
        <f>'4'!$J$9</f>
        <v>5</v>
      </c>
      <c r="P5" s="52">
        <f>'4'!$J$11</f>
        <v>30</v>
      </c>
      <c r="Q5" s="52">
        <f>'4'!$J$13</f>
        <v>0</v>
      </c>
      <c r="R5" s="52">
        <f>'4'!$J$15</f>
        <v>35</v>
      </c>
      <c r="S5" s="49" t="str">
        <f>'4'!$D$30</f>
        <v>Standard Output T5 Lamp</v>
      </c>
      <c r="T5" s="49" t="str">
        <f>'4'!$D$32</f>
        <v>Lamp</v>
      </c>
      <c r="U5" s="53" t="str">
        <f>'4'!$D$34</f>
        <v>4'</v>
      </c>
      <c r="V5" s="54">
        <f>'4'!$D$36</f>
        <v>216</v>
      </c>
      <c r="W5" s="49">
        <f>'4'!$D$38</f>
        <v>4.1032125981451582E-2</v>
      </c>
      <c r="X5" s="53">
        <f>'4'!$D$40</f>
        <v>54</v>
      </c>
      <c r="Y5" s="55">
        <f>'4'!$D$42</f>
        <v>4000</v>
      </c>
      <c r="Z5" s="53">
        <f>'4'!$D$44</f>
        <v>0</v>
      </c>
      <c r="AA5" s="54" t="str">
        <f>'4'!$D$46</f>
        <v>Other unit sizes eligible by calculating values per linear foot.</v>
      </c>
      <c r="AB5" s="49" t="str">
        <f>'4'!$I$30</f>
        <v>Linear LED lamp</v>
      </c>
      <c r="AC5" s="49" t="str">
        <f>'4'!$I$32</f>
        <v>Lamp</v>
      </c>
      <c r="AD5" s="53" t="str">
        <f>'4'!$I$34</f>
        <v>4'</v>
      </c>
      <c r="AE5" s="54">
        <f>'4'!$I$36</f>
        <v>100</v>
      </c>
      <c r="AF5" s="49">
        <f>'4'!$I$38</f>
        <v>1.8996354621042402E-2</v>
      </c>
      <c r="AG5" s="53">
        <f>'4'!$I$40</f>
        <v>25</v>
      </c>
      <c r="AH5" s="55">
        <f>'4'!$I$42</f>
        <v>4000</v>
      </c>
      <c r="AI5" s="53">
        <f>'4'!$I$44</f>
        <v>0</v>
      </c>
      <c r="AJ5" s="56" t="str">
        <f>'4'!$I$46</f>
        <v>Other unit sizes eligible by calculating values per linear foot.</v>
      </c>
    </row>
    <row r="6" spans="1:36" ht="28.5" customHeight="1" x14ac:dyDescent="0.25">
      <c r="A6" s="48" t="str">
        <f>'5'!$D$3</f>
        <v>Smart Thermostat</v>
      </c>
      <c r="B6" s="48" t="str">
        <f>'5'!$D$5</f>
        <v>Installation of a smart thermostat (Advanced Programmable Wifi-Enabled Thermostat) in a commercial location that will control a cooling load.</v>
      </c>
      <c r="C6" s="48" t="str">
        <f>'5'!$D$9</f>
        <v>Standard and SBDI</v>
      </c>
      <c r="D6" s="48" t="str">
        <f>'5'!$D$11</f>
        <v>HVAC Controls</v>
      </c>
      <c r="E6" s="49" t="str">
        <f>'5'!$D$13</f>
        <v>Advanced Thermostats</v>
      </c>
      <c r="F6" s="49">
        <f>'5'!$D$15</f>
        <v>10</v>
      </c>
      <c r="G6" s="49" t="str">
        <f>'5'!$D$17</f>
        <v>New Equipment</v>
      </c>
      <c r="H6" s="49" t="str">
        <f>'5'!$D$19</f>
        <v>Total</v>
      </c>
      <c r="I6" s="49" t="str">
        <f>'5'!$G$9</f>
        <v>Cooling</v>
      </c>
      <c r="J6" s="50">
        <f>'5'!$G$11</f>
        <v>205</v>
      </c>
      <c r="K6" s="49">
        <f>'5'!$G$13</f>
        <v>9.1068395835808389E-4</v>
      </c>
      <c r="L6" s="49">
        <f>'5'!$G$15</f>
        <v>0.1866902114634072</v>
      </c>
      <c r="M6" s="51">
        <f>'5'!$G$17</f>
        <v>0</v>
      </c>
      <c r="N6" s="48" t="str">
        <f>'5'!$G$19</f>
        <v>Thermostat cost/ 3 (Per ton rate)</v>
      </c>
      <c r="O6" s="52">
        <f>'5'!$J$9</f>
        <v>6.666666666666667</v>
      </c>
      <c r="P6" s="52">
        <f>'5'!$J$11</f>
        <v>25.666666666666668</v>
      </c>
      <c r="Q6" s="52">
        <f>'5'!$J$13</f>
        <v>0</v>
      </c>
      <c r="R6" s="52">
        <f>'5'!$J$15</f>
        <v>32.333333333333336</v>
      </c>
      <c r="S6" s="49" t="str">
        <f>'5'!$D$30</f>
        <v>Non-Wifi Enabled Thermostat</v>
      </c>
      <c r="T6" s="49" t="str">
        <f>'5'!$D$32</f>
        <v>Ton</v>
      </c>
      <c r="U6" s="53">
        <f>'5'!$D$34</f>
        <v>1</v>
      </c>
      <c r="V6" s="54">
        <f>'5'!$D$36</f>
        <v>0</v>
      </c>
      <c r="W6" s="49">
        <f>'5'!$D$38</f>
        <v>0</v>
      </c>
      <c r="X6" s="53">
        <f>'5'!$D$40</f>
        <v>0</v>
      </c>
      <c r="Y6" s="55">
        <f>'5'!$D$42</f>
        <v>0</v>
      </c>
      <c r="Z6" s="53">
        <f>'5'!$D$44</f>
        <v>0</v>
      </c>
      <c r="AA6" s="54" t="str">
        <f>'5'!$D$46</f>
        <v>Existing consumption variable based on size and use of the facility.  Per ton savings estimate of 205 based on reference.</v>
      </c>
      <c r="AB6" s="49" t="str">
        <f>'5'!$I$30</f>
        <v>Smart Thermostat (Wifi-Enabled Programmable Thermostat)</v>
      </c>
      <c r="AC6" s="49" t="str">
        <f>'5'!$I$32</f>
        <v>Ton</v>
      </c>
      <c r="AD6" s="53">
        <f>'5'!$I$34</f>
        <v>1</v>
      </c>
      <c r="AE6" s="54">
        <f>'5'!$I$36</f>
        <v>0</v>
      </c>
      <c r="AF6" s="49">
        <f>'5'!$I$38</f>
        <v>0</v>
      </c>
      <c r="AG6" s="53">
        <f>'5'!$I$40</f>
        <v>0</v>
      </c>
      <c r="AH6" s="55">
        <f>'5'!$I$42</f>
        <v>0</v>
      </c>
      <c r="AI6" s="53">
        <f>'5'!$I$44</f>
        <v>0</v>
      </c>
      <c r="AJ6" s="56">
        <f>'5'!$I$46</f>
        <v>0</v>
      </c>
    </row>
    <row r="7" spans="1:36" ht="28.5" customHeight="1" x14ac:dyDescent="0.25">
      <c r="A7" s="48" t="e">
        <f>#REF!</f>
        <v>#REF!</v>
      </c>
      <c r="B7" s="48" t="e">
        <f>#REF!</f>
        <v>#REF!</v>
      </c>
      <c r="C7" s="48" t="e">
        <f>#REF!</f>
        <v>#REF!</v>
      </c>
      <c r="D7" s="48" t="e">
        <f>#REF!</f>
        <v>#REF!</v>
      </c>
      <c r="E7" s="49" t="e">
        <f>#REF!</f>
        <v>#REF!</v>
      </c>
      <c r="F7" s="49" t="e">
        <f>#REF!</f>
        <v>#REF!</v>
      </c>
      <c r="G7" s="49" t="e">
        <f>#REF!</f>
        <v>#REF!</v>
      </c>
      <c r="H7" s="49" t="e">
        <f>#REF!</f>
        <v>#REF!</v>
      </c>
      <c r="I7" s="49" t="e">
        <f>#REF!</f>
        <v>#REF!</v>
      </c>
      <c r="J7" s="50" t="e">
        <f>#REF!</f>
        <v>#REF!</v>
      </c>
      <c r="K7" s="49" t="e">
        <f>#REF!</f>
        <v>#REF!</v>
      </c>
      <c r="L7" s="49" t="e">
        <f>#REF!</f>
        <v>#REF!</v>
      </c>
      <c r="M7" s="51" t="e">
        <f>#REF!</f>
        <v>#REF!</v>
      </c>
      <c r="N7" s="48" t="e">
        <f>#REF!</f>
        <v>#REF!</v>
      </c>
      <c r="O7" s="52" t="e">
        <f>#REF!</f>
        <v>#REF!</v>
      </c>
      <c r="P7" s="52" t="e">
        <f>#REF!</f>
        <v>#REF!</v>
      </c>
      <c r="Q7" s="52" t="e">
        <f>#REF!</f>
        <v>#REF!</v>
      </c>
      <c r="R7" s="52" t="e">
        <f>#REF!</f>
        <v>#REF!</v>
      </c>
      <c r="S7" s="49" t="e">
        <f>#REF!</f>
        <v>#REF!</v>
      </c>
      <c r="T7" s="49" t="e">
        <f>#REF!</f>
        <v>#REF!</v>
      </c>
      <c r="U7" s="53" t="e">
        <f>#REF!</f>
        <v>#REF!</v>
      </c>
      <c r="V7" s="54" t="e">
        <f>#REF!</f>
        <v>#REF!</v>
      </c>
      <c r="W7" s="49" t="e">
        <f>#REF!</f>
        <v>#REF!</v>
      </c>
      <c r="X7" s="53" t="e">
        <f>#REF!</f>
        <v>#REF!</v>
      </c>
      <c r="Y7" s="55" t="e">
        <f>#REF!</f>
        <v>#REF!</v>
      </c>
      <c r="Z7" s="53" t="e">
        <f>#REF!</f>
        <v>#REF!</v>
      </c>
      <c r="AA7" s="54" t="e">
        <f>#REF!</f>
        <v>#REF!</v>
      </c>
      <c r="AB7" s="49" t="e">
        <f>#REF!</f>
        <v>#REF!</v>
      </c>
      <c r="AC7" s="49" t="e">
        <f>#REF!</f>
        <v>#REF!</v>
      </c>
      <c r="AD7" s="53" t="e">
        <f>#REF!</f>
        <v>#REF!</v>
      </c>
      <c r="AE7" s="54" t="e">
        <f>#REF!</f>
        <v>#REF!</v>
      </c>
      <c r="AF7" s="49" t="e">
        <f>#REF!</f>
        <v>#REF!</v>
      </c>
      <c r="AG7" s="53" t="e">
        <f>#REF!</f>
        <v>#REF!</v>
      </c>
      <c r="AH7" s="55" t="e">
        <f>#REF!</f>
        <v>#REF!</v>
      </c>
      <c r="AI7" s="53" t="e">
        <f>#REF!</f>
        <v>#REF!</v>
      </c>
      <c r="AJ7" s="56" t="e">
        <f>#REF!</f>
        <v>#REF!</v>
      </c>
    </row>
    <row r="8" spans="1:36" ht="28.5" customHeight="1" x14ac:dyDescent="0.25">
      <c r="A8" s="48" t="e">
        <f>#REF!</f>
        <v>#REF!</v>
      </c>
      <c r="B8" s="48" t="e">
        <f>#REF!</f>
        <v>#REF!</v>
      </c>
      <c r="C8" s="48" t="e">
        <f>#REF!</f>
        <v>#REF!</v>
      </c>
      <c r="D8" s="48" t="e">
        <f>#REF!</f>
        <v>#REF!</v>
      </c>
      <c r="E8" s="49" t="e">
        <f>#REF!</f>
        <v>#REF!</v>
      </c>
      <c r="F8" s="49" t="e">
        <f>#REF!</f>
        <v>#REF!</v>
      </c>
      <c r="G8" s="49" t="e">
        <f>#REF!</f>
        <v>#REF!</v>
      </c>
      <c r="H8" s="49" t="e">
        <f>#REF!</f>
        <v>#REF!</v>
      </c>
      <c r="I8" s="49" t="e">
        <f>#REF!</f>
        <v>#REF!</v>
      </c>
      <c r="J8" s="50" t="e">
        <f>#REF!</f>
        <v>#REF!</v>
      </c>
      <c r="K8" s="49" t="e">
        <f>#REF!</f>
        <v>#REF!</v>
      </c>
      <c r="L8" s="49" t="e">
        <f>#REF!</f>
        <v>#REF!</v>
      </c>
      <c r="M8" s="51" t="e">
        <f>#REF!</f>
        <v>#REF!</v>
      </c>
      <c r="N8" s="48" t="e">
        <f>#REF!</f>
        <v>#REF!</v>
      </c>
      <c r="O8" s="52" t="e">
        <f>#REF!</f>
        <v>#REF!</v>
      </c>
      <c r="P8" s="52" t="e">
        <f>#REF!</f>
        <v>#REF!</v>
      </c>
      <c r="Q8" s="52" t="e">
        <f>#REF!</f>
        <v>#REF!</v>
      </c>
      <c r="R8" s="52" t="e">
        <f>#REF!</f>
        <v>#REF!</v>
      </c>
      <c r="S8" s="49" t="e">
        <f>#REF!</f>
        <v>#REF!</v>
      </c>
      <c r="T8" s="49" t="e">
        <f>#REF!</f>
        <v>#REF!</v>
      </c>
      <c r="U8" s="53" t="e">
        <f>#REF!</f>
        <v>#REF!</v>
      </c>
      <c r="V8" s="54" t="e">
        <f>#REF!</f>
        <v>#REF!</v>
      </c>
      <c r="W8" s="49" t="e">
        <f>#REF!</f>
        <v>#REF!</v>
      </c>
      <c r="X8" s="53" t="e">
        <f>#REF!</f>
        <v>#REF!</v>
      </c>
      <c r="Y8" s="55" t="e">
        <f>#REF!</f>
        <v>#REF!</v>
      </c>
      <c r="Z8" s="53" t="e">
        <f>#REF!</f>
        <v>#REF!</v>
      </c>
      <c r="AA8" s="54" t="e">
        <f>#REF!</f>
        <v>#REF!</v>
      </c>
      <c r="AB8" s="49" t="e">
        <f>#REF!</f>
        <v>#REF!</v>
      </c>
      <c r="AC8" s="49" t="e">
        <f>#REF!</f>
        <v>#REF!</v>
      </c>
      <c r="AD8" s="53" t="e">
        <f>#REF!</f>
        <v>#REF!</v>
      </c>
      <c r="AE8" s="54" t="e">
        <f>#REF!</f>
        <v>#REF!</v>
      </c>
      <c r="AF8" s="49" t="e">
        <f>#REF!</f>
        <v>#REF!</v>
      </c>
      <c r="AG8" s="53" t="e">
        <f>#REF!</f>
        <v>#REF!</v>
      </c>
      <c r="AH8" s="55" t="e">
        <f>#REF!</f>
        <v>#REF!</v>
      </c>
      <c r="AI8" s="53" t="e">
        <f>#REF!</f>
        <v>#REF!</v>
      </c>
      <c r="AJ8" s="56" t="e">
        <f>#REF!</f>
        <v>#REF!</v>
      </c>
    </row>
    <row r="9" spans="1:36" ht="28.5" customHeight="1" x14ac:dyDescent="0.25">
      <c r="A9" s="48" t="e">
        <f>#REF!</f>
        <v>#REF!</v>
      </c>
      <c r="B9" s="48" t="e">
        <f>#REF!</f>
        <v>#REF!</v>
      </c>
      <c r="C9" s="48" t="e">
        <f>#REF!</f>
        <v>#REF!</v>
      </c>
      <c r="D9" s="48" t="e">
        <f>#REF!</f>
        <v>#REF!</v>
      </c>
      <c r="E9" s="49" t="e">
        <f>#REF!</f>
        <v>#REF!</v>
      </c>
      <c r="F9" s="49" t="e">
        <f>#REF!</f>
        <v>#REF!</v>
      </c>
      <c r="G9" s="49" t="e">
        <f>#REF!</f>
        <v>#REF!</v>
      </c>
      <c r="H9" s="49" t="e">
        <f>#REF!</f>
        <v>#REF!</v>
      </c>
      <c r="I9" s="49" t="e">
        <f>#REF!</f>
        <v>#REF!</v>
      </c>
      <c r="J9" s="50" t="e">
        <f>#REF!</f>
        <v>#REF!</v>
      </c>
      <c r="K9" s="49" t="e">
        <f>#REF!</f>
        <v>#REF!</v>
      </c>
      <c r="L9" s="49" t="e">
        <f>#REF!</f>
        <v>#REF!</v>
      </c>
      <c r="M9" s="51" t="e">
        <f>#REF!</f>
        <v>#REF!</v>
      </c>
      <c r="N9" s="48" t="e">
        <f>#REF!</f>
        <v>#REF!</v>
      </c>
      <c r="O9" s="52" t="e">
        <f>#REF!</f>
        <v>#REF!</v>
      </c>
      <c r="P9" s="52" t="e">
        <f>#REF!</f>
        <v>#REF!</v>
      </c>
      <c r="Q9" s="52" t="e">
        <f>#REF!</f>
        <v>#REF!</v>
      </c>
      <c r="R9" s="52" t="e">
        <f>#REF!</f>
        <v>#REF!</v>
      </c>
      <c r="S9" s="49" t="e">
        <f>#REF!</f>
        <v>#REF!</v>
      </c>
      <c r="T9" s="49" t="e">
        <f>#REF!</f>
        <v>#REF!</v>
      </c>
      <c r="U9" s="53" t="e">
        <f>#REF!</f>
        <v>#REF!</v>
      </c>
      <c r="V9" s="54" t="e">
        <f>#REF!</f>
        <v>#REF!</v>
      </c>
      <c r="W9" s="49" t="e">
        <f>#REF!</f>
        <v>#REF!</v>
      </c>
      <c r="X9" s="53" t="e">
        <f>#REF!</f>
        <v>#REF!</v>
      </c>
      <c r="Y9" s="55" t="e">
        <f>#REF!</f>
        <v>#REF!</v>
      </c>
      <c r="Z9" s="53" t="e">
        <f>#REF!</f>
        <v>#REF!</v>
      </c>
      <c r="AA9" s="54" t="e">
        <f>#REF!</f>
        <v>#REF!</v>
      </c>
      <c r="AB9" s="49" t="e">
        <f>#REF!</f>
        <v>#REF!</v>
      </c>
      <c r="AC9" s="49" t="e">
        <f>#REF!</f>
        <v>#REF!</v>
      </c>
      <c r="AD9" s="53" t="e">
        <f>#REF!</f>
        <v>#REF!</v>
      </c>
      <c r="AE9" s="54" t="e">
        <f>#REF!</f>
        <v>#REF!</v>
      </c>
      <c r="AF9" s="49" t="e">
        <f>#REF!</f>
        <v>#REF!</v>
      </c>
      <c r="AG9" s="53" t="e">
        <f>#REF!</f>
        <v>#REF!</v>
      </c>
      <c r="AH9" s="55" t="e">
        <f>#REF!</f>
        <v>#REF!</v>
      </c>
      <c r="AI9" s="53" t="e">
        <f>#REF!</f>
        <v>#REF!</v>
      </c>
      <c r="AJ9" s="56" t="e">
        <f>#REF!</f>
        <v>#REF!</v>
      </c>
    </row>
    <row r="10" spans="1:36" hidden="1" x14ac:dyDescent="0.25"/>
    <row r="11" spans="1:36" hidden="1" x14ac:dyDescent="0.25"/>
    <row r="12" spans="1:36" hidden="1" x14ac:dyDescent="0.25"/>
    <row r="13" spans="1:36" hidden="1" x14ac:dyDescent="0.25"/>
    <row r="14" spans="1:36" hidden="1" x14ac:dyDescent="0.25"/>
    <row r="15" spans="1:36" hidden="1" x14ac:dyDescent="0.25"/>
    <row r="16" spans="1:36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</sheetData>
  <printOptions horizontalCentered="1"/>
  <pageMargins left="0.4" right="0.4" top="0.4" bottom="0.4" header="0.5" footer="0.5"/>
  <pageSetup scale="16" fitToHeight="0" orientation="landscape" r:id="rId1"/>
  <headerFooter>
    <oddFooter>&amp;C&amp;14ATTACHMENT 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showGridLines="0" showRowColHeaders="0" tabSelected="1" workbookViewId="0">
      <selection activeCell="J9" sqref="J9"/>
    </sheetView>
  </sheetViews>
  <sheetFormatPr defaultColWidth="0" defaultRowHeight="12.75" customHeight="1" zeroHeight="1" x14ac:dyDescent="0.25"/>
  <cols>
    <col min="1" max="1" width="19.42578125" style="1" bestFit="1" customWidth="1"/>
    <col min="2" max="2" width="18" style="1" customWidth="1"/>
    <col min="3" max="16384" width="12.5703125" style="1" hidden="1"/>
  </cols>
  <sheetData>
    <row r="1" spans="1:2" x14ac:dyDescent="0.25">
      <c r="A1" s="32" t="s">
        <v>54</v>
      </c>
      <c r="B1" s="32" t="s">
        <v>22</v>
      </c>
    </row>
    <row r="2" spans="1:2" x14ac:dyDescent="0.25">
      <c r="A2" s="33" t="s">
        <v>55</v>
      </c>
      <c r="B2" s="34">
        <v>9.1068395835808389E-4</v>
      </c>
    </row>
    <row r="3" spans="1:2" x14ac:dyDescent="0.25">
      <c r="A3" s="33" t="s">
        <v>56</v>
      </c>
      <c r="B3" s="34">
        <v>4.4398300085072174E-4</v>
      </c>
    </row>
    <row r="4" spans="1:2" x14ac:dyDescent="0.25">
      <c r="A4" s="33" t="s">
        <v>57</v>
      </c>
      <c r="B4" s="34">
        <v>4.4398300085072174E-4</v>
      </c>
    </row>
    <row r="5" spans="1:2" x14ac:dyDescent="0.25">
      <c r="A5" s="33" t="s">
        <v>58</v>
      </c>
      <c r="B5" s="34">
        <v>1.9989494536010611E-4</v>
      </c>
    </row>
    <row r="6" spans="1:2" x14ac:dyDescent="0.25">
      <c r="A6" s="33" t="s">
        <v>19</v>
      </c>
      <c r="B6" s="34">
        <v>1.89963546210424E-4</v>
      </c>
    </row>
    <row r="7" spans="1:2" x14ac:dyDescent="0.25">
      <c r="A7" s="33" t="s">
        <v>59</v>
      </c>
      <c r="B7" s="34">
        <v>1.8115452432794247E-4</v>
      </c>
    </row>
    <row r="8" spans="1:2" x14ac:dyDescent="0.25">
      <c r="A8" s="33" t="s">
        <v>60</v>
      </c>
      <c r="B8" s="34">
        <v>1.3794386832966736E-4</v>
      </c>
    </row>
    <row r="9" spans="1:2" x14ac:dyDescent="0.25">
      <c r="A9" s="33" t="s">
        <v>61</v>
      </c>
      <c r="B9" s="34">
        <v>1.3794386832966736E-4</v>
      </c>
    </row>
    <row r="10" spans="1:2" x14ac:dyDescent="0.25">
      <c r="A10" s="33" t="s">
        <v>62</v>
      </c>
      <c r="B10" s="34">
        <v>1.3794386832966736E-4</v>
      </c>
    </row>
    <row r="11" spans="1:2" x14ac:dyDescent="0.25">
      <c r="A11" s="33" t="s">
        <v>63</v>
      </c>
      <c r="B11" s="34">
        <v>1.3794386832966736E-4</v>
      </c>
    </row>
    <row r="12" spans="1:2" x14ac:dyDescent="0.25">
      <c r="A12" s="33" t="s">
        <v>64</v>
      </c>
      <c r="B12" s="34">
        <v>1.3573833328104119E-4</v>
      </c>
    </row>
    <row r="13" spans="1:2" x14ac:dyDescent="0.25">
      <c r="A13" s="33" t="s">
        <v>65</v>
      </c>
      <c r="B13" s="34">
        <v>1.3573833328104119E-4</v>
      </c>
    </row>
    <row r="14" spans="1:2" x14ac:dyDescent="0.25">
      <c r="A14" s="33" t="s">
        <v>66</v>
      </c>
      <c r="B14" s="34">
        <v>0</v>
      </c>
    </row>
  </sheetData>
  <printOptions horizontalCentered="1"/>
  <pageMargins left="0.4" right="0.4" top="0.4" bottom="0.4" header="0.5" footer="0.5"/>
  <pageSetup fitToHeight="0" orientation="landscape" r:id="rId1"/>
  <headerFooter>
    <oddFooter>&amp;C&amp;14ATTACHMENT 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showGridLines="0" showRowColHeaders="0" tabSelected="1" workbookViewId="0">
      <selection activeCell="J9" sqref="J9"/>
    </sheetView>
  </sheetViews>
  <sheetFormatPr defaultColWidth="0" defaultRowHeight="12.75" customHeight="1" zeroHeight="1" x14ac:dyDescent="0.25"/>
  <cols>
    <col min="1" max="1" width="19.42578125" style="1" bestFit="1" customWidth="1"/>
    <col min="2" max="2" width="18" style="1" customWidth="1"/>
    <col min="3" max="16384" width="12.5703125" style="1" hidden="1"/>
  </cols>
  <sheetData>
    <row r="1" spans="1:2" x14ac:dyDescent="0.25">
      <c r="A1" s="32" t="s">
        <v>4</v>
      </c>
      <c r="B1" s="32" t="s">
        <v>67</v>
      </c>
    </row>
    <row r="2" spans="1:2" x14ac:dyDescent="0.25">
      <c r="A2" s="33" t="s">
        <v>5</v>
      </c>
      <c r="B2" s="34" t="s">
        <v>69</v>
      </c>
    </row>
    <row r="3" spans="1:2" x14ac:dyDescent="0.25">
      <c r="A3" s="33" t="s">
        <v>68</v>
      </c>
      <c r="B3" s="34" t="s">
        <v>24</v>
      </c>
    </row>
    <row r="4" spans="1:2" x14ac:dyDescent="0.25">
      <c r="A4" s="33" t="s">
        <v>91</v>
      </c>
      <c r="B4" s="34" t="s">
        <v>69</v>
      </c>
    </row>
    <row r="5" spans="1:2" x14ac:dyDescent="0.25">
      <c r="A5" s="33"/>
      <c r="B5" s="34"/>
    </row>
    <row r="6" spans="1:2" x14ac:dyDescent="0.25">
      <c r="A6" s="33"/>
      <c r="B6" s="34"/>
    </row>
    <row r="7" spans="1:2" x14ac:dyDescent="0.25">
      <c r="A7" s="33"/>
      <c r="B7" s="34"/>
    </row>
    <row r="8" spans="1:2" x14ac:dyDescent="0.25">
      <c r="A8" s="33"/>
      <c r="B8" s="34"/>
    </row>
    <row r="9" spans="1:2" x14ac:dyDescent="0.25">
      <c r="A9" s="33"/>
      <c r="B9" s="34"/>
    </row>
    <row r="10" spans="1:2" x14ac:dyDescent="0.25">
      <c r="A10" s="33"/>
      <c r="B10" s="34"/>
    </row>
    <row r="11" spans="1:2" x14ac:dyDescent="0.25">
      <c r="A11" s="33"/>
      <c r="B11" s="34"/>
    </row>
    <row r="12" spans="1:2" x14ac:dyDescent="0.25">
      <c r="A12" s="33"/>
      <c r="B12" s="34"/>
    </row>
    <row r="13" spans="1:2" x14ac:dyDescent="0.25">
      <c r="A13" s="33"/>
      <c r="B13" s="34"/>
    </row>
    <row r="14" spans="1:2" x14ac:dyDescent="0.25">
      <c r="A14" s="33"/>
      <c r="B14" s="34"/>
    </row>
  </sheetData>
  <printOptions horizontalCentered="1"/>
  <pageMargins left="0.4" right="0.4" top="0.4" bottom="0.4" header="0.5" footer="0.5"/>
  <pageSetup fitToHeight="0" orientation="landscape" r:id="rId1"/>
  <headerFooter>
    <oddFooter>&amp;C&amp;14ATTACHMENT 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23</vt:i4>
      </vt:variant>
    </vt:vector>
  </HeadingPairs>
  <TitlesOfParts>
    <vt:vector size="31" baseType="lpstr">
      <vt:lpstr>1</vt:lpstr>
      <vt:lpstr>2</vt:lpstr>
      <vt:lpstr>3</vt:lpstr>
      <vt:lpstr>4</vt:lpstr>
      <vt:lpstr>5</vt:lpstr>
      <vt:lpstr>Measures (Table)</vt:lpstr>
      <vt:lpstr>End Use Categories</vt:lpstr>
      <vt:lpstr>Vintage</vt:lpstr>
      <vt:lpstr>'2'!BaseWatts</vt:lpstr>
      <vt:lpstr>'3'!BaseWatts</vt:lpstr>
      <vt:lpstr>'4'!BaseWatts</vt:lpstr>
      <vt:lpstr>'5'!BaseWatts</vt:lpstr>
      <vt:lpstr>BaseWatts</vt:lpstr>
      <vt:lpstr>'2'!Eff.Watts</vt:lpstr>
      <vt:lpstr>'3'!Eff.Watts</vt:lpstr>
      <vt:lpstr>'4'!Eff.Watts</vt:lpstr>
      <vt:lpstr>'5'!Eff.Watts</vt:lpstr>
      <vt:lpstr>Eff.Watts</vt:lpstr>
      <vt:lpstr>Vintage!EU</vt:lpstr>
      <vt:lpstr>EU</vt:lpstr>
      <vt:lpstr>'2'!HCIF</vt:lpstr>
      <vt:lpstr>'3'!HCIF</vt:lpstr>
      <vt:lpstr>'4'!HCIF</vt:lpstr>
      <vt:lpstr>'5'!HCIF</vt:lpstr>
      <vt:lpstr>HCIF</vt:lpstr>
      <vt:lpstr>'2'!OperatingHours</vt:lpstr>
      <vt:lpstr>'3'!OperatingHours</vt:lpstr>
      <vt:lpstr>'4'!OperatingHours</vt:lpstr>
      <vt:lpstr>'5'!OperatingHours</vt:lpstr>
      <vt:lpstr>OperatingHours</vt:lpstr>
      <vt:lpstr>Vintage</vt:lpstr>
    </vt:vector>
  </TitlesOfParts>
  <Company>Lockheed Martin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Quinlan, Aaron J (US)</dc:creator>
  <cp:lastModifiedBy>Best, Geri A</cp:lastModifiedBy>
  <cp:lastPrinted>2017-05-16T20:49:57Z</cp:lastPrinted>
  <dcterms:created xsi:type="dcterms:W3CDTF">2017-03-29T16:48:20Z</dcterms:created>
  <dcterms:modified xsi:type="dcterms:W3CDTF">2017-05-16T20:50:03Z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M SIP Document Sensitivity">
    <vt:lpwstr/>
  </property>
  <property fmtid="{D5CDD505-2E9C-101B-9397-08002B2CF9AE}" pid="3" name="Document Author">
    <vt:lpwstr>ACCT04\quinlana</vt:lpwstr>
  </property>
  <property fmtid="{D5CDD505-2E9C-101B-9397-08002B2CF9AE}" pid="4" name="Document Sensitivity">
    <vt:lpwstr>1</vt:lpwstr>
  </property>
  <property fmtid="{D5CDD505-2E9C-101B-9397-08002B2CF9AE}" pid="5" name="ThirdParty">
    <vt:lpwstr/>
  </property>
  <property fmtid="{D5CDD505-2E9C-101B-9397-08002B2CF9AE}" pid="6" name="OCI Restriction">
    <vt:bool>false</vt:bool>
  </property>
  <property fmtid="{D5CDD505-2E9C-101B-9397-08002B2CF9AE}" pid="7" name="OCI Additional Info">
    <vt:lpwstr/>
  </property>
  <property fmtid="{D5CDD505-2E9C-101B-9397-08002B2CF9AE}" pid="8" name="Allow Header Overwrite">
    <vt:bool>true</vt:bool>
  </property>
  <property fmtid="{D5CDD505-2E9C-101B-9397-08002B2CF9AE}" pid="9" name="Allow Footer Overwrite">
    <vt:bool>true</vt:bool>
  </property>
  <property fmtid="{D5CDD505-2E9C-101B-9397-08002B2CF9AE}" pid="10" name="Multiple Selected">
    <vt:lpwstr>-1</vt:lpwstr>
  </property>
  <property fmtid="{D5CDD505-2E9C-101B-9397-08002B2CF9AE}" pid="11" name="SIPLongWording">
    <vt:lpwstr/>
  </property>
  <property fmtid="{D5CDD505-2E9C-101B-9397-08002B2CF9AE}" pid="12" name="checkedProgramsCount">
    <vt:i4>0</vt:i4>
  </property>
  <property fmtid="{D5CDD505-2E9C-101B-9397-08002B2CF9AE}" pid="13" name="ExpCountry">
    <vt:lpwstr/>
  </property>
</Properties>
</file>