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05" windowWidth="13395" windowHeight="672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Sheet1!$A$1:$G$43,Sheet1!$A$49:$G$85,Sheet1!$A$97:$G$132,Sheet1!$A$145:$G$181,Sheet1!$A$193:$G$227,Sheet1!$A$241:$G$275,Sheet1!$A$289:$G$325,Sheet1!$A$337:$G$372,Sheet1!$A$385:$G$421,Sheet1!$A$433:$G$469,Sheet1!$A$481:$G$517</definedName>
  </definedNames>
  <calcPr calcId="145621"/>
</workbook>
</file>

<file path=xl/calcChain.xml><?xml version="1.0" encoding="utf-8"?>
<calcChain xmlns="http://schemas.openxmlformats.org/spreadsheetml/2006/main">
  <c r="F488" i="1" l="1"/>
  <c r="D490" i="1" s="1"/>
  <c r="F490" i="1" s="1"/>
  <c r="F440" i="1"/>
  <c r="D442" i="1" s="1"/>
  <c r="F442" i="1" s="1"/>
  <c r="D443" i="1" l="1"/>
  <c r="F443" i="1" s="1"/>
  <c r="D444" i="1" s="1"/>
  <c r="F444" i="1" s="1"/>
  <c r="D445" i="1" s="1"/>
  <c r="F445" i="1" s="1"/>
  <c r="D446" i="1" s="1"/>
  <c r="F446" i="1" s="1"/>
  <c r="D491" i="1"/>
  <c r="F491" i="1" s="1"/>
  <c r="F393" i="1"/>
  <c r="F343" i="1"/>
  <c r="D345" i="1" s="1"/>
  <c r="F345" i="1" s="1"/>
  <c r="F296" i="1"/>
  <c r="D298" i="1" s="1"/>
  <c r="F298" i="1" s="1"/>
  <c r="F247" i="1"/>
  <c r="D249" i="1" s="1"/>
  <c r="F249" i="1" s="1"/>
  <c r="D250" i="1" l="1"/>
  <c r="F250" i="1" s="1"/>
  <c r="D299" i="1"/>
  <c r="F299" i="1" s="1"/>
  <c r="D346" i="1"/>
  <c r="F346" i="1" s="1"/>
  <c r="D492" i="1"/>
  <c r="F492" i="1" s="1"/>
  <c r="D493" i="1" s="1"/>
  <c r="F493" i="1" s="1"/>
  <c r="D494" i="1" s="1"/>
  <c r="F494" i="1" s="1"/>
  <c r="D495" i="1" s="1"/>
  <c r="F495" i="1" s="1"/>
  <c r="D395" i="1"/>
  <c r="F395" i="1" s="1"/>
  <c r="D447" i="1"/>
  <c r="F447" i="1" s="1"/>
  <c r="F199" i="1"/>
  <c r="F152" i="1"/>
  <c r="D154" i="1" s="1"/>
  <c r="F154" i="1" s="1"/>
  <c r="F103" i="1"/>
  <c r="D105" i="1" s="1"/>
  <c r="F105" i="1" s="1"/>
  <c r="F55" i="1"/>
  <c r="D57" i="1" s="1"/>
  <c r="F57" i="1" s="1"/>
  <c r="F14" i="1"/>
  <c r="D106" i="1" l="1"/>
  <c r="F106" i="1" s="1"/>
  <c r="D396" i="1"/>
  <c r="F396" i="1" s="1"/>
  <c r="D397" i="1" s="1"/>
  <c r="F397" i="1" s="1"/>
  <c r="D398" i="1" s="1"/>
  <c r="F398" i="1" s="1"/>
  <c r="D399" i="1" s="1"/>
  <c r="F399" i="1" s="1"/>
  <c r="D400" i="1" s="1"/>
  <c r="F400" i="1" s="1"/>
  <c r="D401" i="1" s="1"/>
  <c r="F401" i="1" s="1"/>
  <c r="D402" i="1" s="1"/>
  <c r="F402" i="1" s="1"/>
  <c r="D155" i="1"/>
  <c r="F155" i="1" s="1"/>
  <c r="D16" i="1"/>
  <c r="F16" i="1" s="1"/>
  <c r="D17" i="1" s="1"/>
  <c r="F17" i="1" s="1"/>
  <c r="D18" i="1" s="1"/>
  <c r="F18" i="1" s="1"/>
  <c r="D58" i="1"/>
  <c r="F58" i="1" s="1"/>
  <c r="D59" i="1" s="1"/>
  <c r="F59" i="1" s="1"/>
  <c r="D347" i="1"/>
  <c r="F347" i="1" s="1"/>
  <c r="D300" i="1"/>
  <c r="F300" i="1" s="1"/>
  <c r="D301" i="1" s="1"/>
  <c r="F301" i="1" s="1"/>
  <c r="D302" i="1" s="1"/>
  <c r="F302" i="1" s="1"/>
  <c r="D303" i="1" s="1"/>
  <c r="F303" i="1" s="1"/>
  <c r="D251" i="1"/>
  <c r="F251" i="1" s="1"/>
  <c r="D201" i="1"/>
  <c r="F201" i="1" s="1"/>
  <c r="D496" i="1"/>
  <c r="F496" i="1" s="1"/>
  <c r="D448" i="1"/>
  <c r="F448" i="1" s="1"/>
  <c r="D202" i="1" l="1"/>
  <c r="F202" i="1" s="1"/>
  <c r="D203" i="1" s="1"/>
  <c r="F203" i="1" s="1"/>
  <c r="D348" i="1"/>
  <c r="F348" i="1" s="1"/>
  <c r="D349" i="1" s="1"/>
  <c r="F349" i="1" s="1"/>
  <c r="D350" i="1" s="1"/>
  <c r="F350" i="1" s="1"/>
  <c r="D351" i="1" s="1"/>
  <c r="F351" i="1" s="1"/>
  <c r="D252" i="1"/>
  <c r="F252" i="1" s="1"/>
  <c r="D156" i="1"/>
  <c r="F156" i="1" s="1"/>
  <c r="D107" i="1"/>
  <c r="F107" i="1" s="1"/>
  <c r="D60" i="1"/>
  <c r="F60" i="1" s="1"/>
  <c r="D19" i="1"/>
  <c r="F19" i="1" s="1"/>
  <c r="D497" i="1"/>
  <c r="F497" i="1" s="1"/>
  <c r="D449" i="1"/>
  <c r="F449" i="1" s="1"/>
  <c r="D403" i="1"/>
  <c r="F403" i="1" s="1"/>
  <c r="D304" i="1"/>
  <c r="F304" i="1" s="1"/>
  <c r="D253" i="1" l="1"/>
  <c r="F253" i="1" s="1"/>
  <c r="D254" i="1" s="1"/>
  <c r="F254" i="1" s="1"/>
  <c r="D255" i="1" s="1"/>
  <c r="F255" i="1" s="1"/>
  <c r="D256" i="1" s="1"/>
  <c r="F256" i="1" s="1"/>
  <c r="D257" i="1" s="1"/>
  <c r="D204" i="1"/>
  <c r="F204" i="1" s="1"/>
  <c r="D157" i="1"/>
  <c r="F157" i="1" s="1"/>
  <c r="D108" i="1"/>
  <c r="F108" i="1" s="1"/>
  <c r="D61" i="1"/>
  <c r="F61" i="1" s="1"/>
  <c r="D20" i="1"/>
  <c r="F20" i="1" s="1"/>
  <c r="D498" i="1"/>
  <c r="F498" i="1" s="1"/>
  <c r="D450" i="1"/>
  <c r="F450" i="1" s="1"/>
  <c r="D404" i="1"/>
  <c r="F404" i="1" s="1"/>
  <c r="D352" i="1"/>
  <c r="F352" i="1" s="1"/>
  <c r="D305" i="1"/>
  <c r="F305" i="1" s="1"/>
  <c r="F257" i="1" l="1"/>
  <c r="D258" i="1" s="1"/>
  <c r="F258" i="1" s="1"/>
  <c r="D205" i="1"/>
  <c r="F205" i="1" s="1"/>
  <c r="D158" i="1"/>
  <c r="F158" i="1" s="1"/>
  <c r="D109" i="1"/>
  <c r="F109" i="1" s="1"/>
  <c r="D110" i="1" s="1"/>
  <c r="F110" i="1" s="1"/>
  <c r="D111" i="1" s="1"/>
  <c r="F111" i="1" s="1"/>
  <c r="D112" i="1" s="1"/>
  <c r="F112" i="1" s="1"/>
  <c r="D113" i="1" s="1"/>
  <c r="F113" i="1" s="1"/>
  <c r="D62" i="1"/>
  <c r="F62" i="1" s="1"/>
  <c r="D21" i="1"/>
  <c r="F21" i="1" s="1"/>
  <c r="D499" i="1"/>
  <c r="F499" i="1" s="1"/>
  <c r="D451" i="1"/>
  <c r="F451" i="1" s="1"/>
  <c r="D405" i="1"/>
  <c r="F405" i="1" s="1"/>
  <c r="D353" i="1"/>
  <c r="F353" i="1" s="1"/>
  <c r="D306" i="1"/>
  <c r="F306" i="1" s="1"/>
  <c r="D206" i="1" l="1"/>
  <c r="F206" i="1" s="1"/>
  <c r="D159" i="1"/>
  <c r="F159" i="1" s="1"/>
  <c r="D114" i="1"/>
  <c r="F114" i="1" s="1"/>
  <c r="D115" i="1" s="1"/>
  <c r="F115" i="1" s="1"/>
  <c r="D63" i="1"/>
  <c r="F63" i="1" s="1"/>
  <c r="D22" i="1"/>
  <c r="F22" i="1" s="1"/>
  <c r="D500" i="1"/>
  <c r="F500" i="1" s="1"/>
  <c r="D452" i="1"/>
  <c r="F452" i="1" s="1"/>
  <c r="D406" i="1"/>
  <c r="F406" i="1" s="1"/>
  <c r="D354" i="1"/>
  <c r="F354" i="1" s="1"/>
  <c r="D307" i="1"/>
  <c r="F307" i="1" s="1"/>
  <c r="D259" i="1"/>
  <c r="F259" i="1" s="1"/>
  <c r="D207" i="1" l="1"/>
  <c r="F207" i="1" s="1"/>
  <c r="D160" i="1"/>
  <c r="F160" i="1" s="1"/>
  <c r="D116" i="1"/>
  <c r="F116" i="1" s="1"/>
  <c r="D64" i="1"/>
  <c r="F64" i="1" s="1"/>
  <c r="D23" i="1"/>
  <c r="F23" i="1" s="1"/>
  <c r="D501" i="1"/>
  <c r="F501" i="1" s="1"/>
  <c r="D453" i="1"/>
  <c r="F453" i="1" s="1"/>
  <c r="D407" i="1"/>
  <c r="F407" i="1" s="1"/>
  <c r="D355" i="1"/>
  <c r="F355" i="1" s="1"/>
  <c r="D308" i="1"/>
  <c r="F308" i="1" s="1"/>
  <c r="D260" i="1"/>
  <c r="F260" i="1" s="1"/>
  <c r="D208" i="1" l="1"/>
  <c r="F208" i="1" s="1"/>
  <c r="D209" i="1" s="1"/>
  <c r="F209" i="1" s="1"/>
  <c r="D210" i="1" s="1"/>
  <c r="F210" i="1" s="1"/>
  <c r="D211" i="1" s="1"/>
  <c r="F211" i="1" s="1"/>
  <c r="D212" i="1" s="1"/>
  <c r="F212" i="1" s="1"/>
  <c r="D213" i="1" s="1"/>
  <c r="F213" i="1" s="1"/>
  <c r="D214" i="1" s="1"/>
  <c r="F214" i="1" s="1"/>
  <c r="D215" i="1" s="1"/>
  <c r="F215" i="1" s="1"/>
  <c r="D216" i="1" s="1"/>
  <c r="F216" i="1" s="1"/>
  <c r="D217" i="1" s="1"/>
  <c r="F217" i="1" s="1"/>
  <c r="D161" i="1"/>
  <c r="F161" i="1" s="1"/>
  <c r="D117" i="1"/>
  <c r="F117" i="1" s="1"/>
  <c r="D65" i="1"/>
  <c r="F65" i="1" s="1"/>
  <c r="D24" i="1"/>
  <c r="F24" i="1" s="1"/>
  <c r="D502" i="1"/>
  <c r="F502" i="1" s="1"/>
  <c r="D454" i="1"/>
  <c r="F454" i="1" s="1"/>
  <c r="D408" i="1"/>
  <c r="F408" i="1" s="1"/>
  <c r="D356" i="1"/>
  <c r="F356" i="1" s="1"/>
  <c r="D309" i="1"/>
  <c r="F309" i="1" s="1"/>
  <c r="D261" i="1"/>
  <c r="F261" i="1" s="1"/>
  <c r="D162" i="1" l="1"/>
  <c r="F162" i="1" s="1"/>
  <c r="D118" i="1"/>
  <c r="F118" i="1" s="1"/>
  <c r="D66" i="1"/>
  <c r="F66" i="1" s="1"/>
  <c r="D25" i="1"/>
  <c r="F25" i="1" s="1"/>
  <c r="D503" i="1"/>
  <c r="F503" i="1" s="1"/>
  <c r="D455" i="1"/>
  <c r="F455" i="1" s="1"/>
  <c r="D409" i="1"/>
  <c r="F409" i="1" s="1"/>
  <c r="D357" i="1"/>
  <c r="F357" i="1" s="1"/>
  <c r="D310" i="1"/>
  <c r="F310" i="1" s="1"/>
  <c r="D262" i="1"/>
  <c r="F262" i="1" s="1"/>
  <c r="D218" i="1"/>
  <c r="F218" i="1" s="1"/>
  <c r="D219" i="1" l="1"/>
  <c r="F219" i="1" s="1"/>
  <c r="D163" i="1"/>
  <c r="F163" i="1" s="1"/>
  <c r="D119" i="1"/>
  <c r="F119" i="1" s="1"/>
  <c r="D67" i="1"/>
  <c r="F67" i="1" s="1"/>
  <c r="D26" i="1"/>
  <c r="F26" i="1" s="1"/>
  <c r="D504" i="1"/>
  <c r="F504" i="1" s="1"/>
  <c r="D456" i="1"/>
  <c r="F456" i="1" s="1"/>
  <c r="D410" i="1"/>
  <c r="F410" i="1" s="1"/>
  <c r="D358" i="1"/>
  <c r="F358" i="1" s="1"/>
  <c r="D311" i="1"/>
  <c r="F311" i="1" s="1"/>
  <c r="D263" i="1"/>
  <c r="F263" i="1" s="1"/>
  <c r="D220" i="1" l="1"/>
  <c r="F220" i="1" s="1"/>
  <c r="D164" i="1"/>
  <c r="F164" i="1" s="1"/>
  <c r="D120" i="1"/>
  <c r="F120" i="1" s="1"/>
  <c r="D68" i="1"/>
  <c r="F68" i="1" s="1"/>
  <c r="D27" i="1"/>
  <c r="F27" i="1" s="1"/>
  <c r="D505" i="1"/>
  <c r="F505" i="1" s="1"/>
  <c r="D457" i="1"/>
  <c r="F457" i="1" s="1"/>
  <c r="D411" i="1"/>
  <c r="F411" i="1" s="1"/>
  <c r="D359" i="1"/>
  <c r="F359" i="1" s="1"/>
  <c r="D312" i="1"/>
  <c r="F312" i="1" s="1"/>
  <c r="D264" i="1"/>
  <c r="F264" i="1" s="1"/>
  <c r="D221" i="1" l="1"/>
  <c r="F221" i="1" s="1"/>
  <c r="D222" i="1" s="1"/>
  <c r="D165" i="1"/>
  <c r="F165" i="1" s="1"/>
  <c r="D121" i="1"/>
  <c r="F121" i="1" s="1"/>
  <c r="D69" i="1"/>
  <c r="F69" i="1" s="1"/>
  <c r="D28" i="1"/>
  <c r="F28" i="1" s="1"/>
  <c r="D506" i="1"/>
  <c r="F506" i="1" s="1"/>
  <c r="D458" i="1"/>
  <c r="F458" i="1" s="1"/>
  <c r="D412" i="1"/>
  <c r="F412" i="1" s="1"/>
  <c r="D360" i="1"/>
  <c r="F360" i="1" s="1"/>
  <c r="D313" i="1"/>
  <c r="F313" i="1" s="1"/>
  <c r="D265" i="1"/>
  <c r="F265" i="1" s="1"/>
  <c r="D166" i="1" l="1"/>
  <c r="F166" i="1" s="1"/>
  <c r="D122" i="1"/>
  <c r="F122" i="1" s="1"/>
  <c r="D70" i="1"/>
  <c r="F70" i="1" s="1"/>
  <c r="D29" i="1"/>
  <c r="F29" i="1" s="1"/>
  <c r="D507" i="1"/>
  <c r="F507" i="1" s="1"/>
  <c r="D459" i="1"/>
  <c r="F459" i="1" s="1"/>
  <c r="D413" i="1"/>
  <c r="F413" i="1" s="1"/>
  <c r="D361" i="1"/>
  <c r="F361" i="1" s="1"/>
  <c r="D314" i="1"/>
  <c r="F314" i="1" s="1"/>
  <c r="D266" i="1"/>
  <c r="F266" i="1" s="1"/>
  <c r="D167" i="1" l="1"/>
  <c r="F167" i="1" s="1"/>
  <c r="D123" i="1"/>
  <c r="F123" i="1" s="1"/>
  <c r="D71" i="1"/>
  <c r="F71" i="1" s="1"/>
  <c r="D30" i="1"/>
  <c r="F30" i="1" s="1"/>
  <c r="D508" i="1"/>
  <c r="F508" i="1" s="1"/>
  <c r="D460" i="1"/>
  <c r="F460" i="1" s="1"/>
  <c r="D414" i="1"/>
  <c r="F414" i="1" s="1"/>
  <c r="D362" i="1"/>
  <c r="F362" i="1" s="1"/>
  <c r="D315" i="1"/>
  <c r="F315" i="1" s="1"/>
  <c r="D267" i="1"/>
  <c r="F267" i="1" s="1"/>
  <c r="D168" i="1" l="1"/>
  <c r="F168" i="1" s="1"/>
  <c r="D124" i="1"/>
  <c r="F124" i="1" s="1"/>
  <c r="D72" i="1"/>
  <c r="F72" i="1" s="1"/>
  <c r="D31" i="1"/>
  <c r="F31" i="1" s="1"/>
  <c r="D509" i="1"/>
  <c r="F509" i="1" s="1"/>
  <c r="D461" i="1"/>
  <c r="F461" i="1" s="1"/>
  <c r="D415" i="1"/>
  <c r="F415" i="1" s="1"/>
  <c r="D363" i="1"/>
  <c r="F363" i="1" s="1"/>
  <c r="D316" i="1"/>
  <c r="F316" i="1" s="1"/>
  <c r="D268" i="1"/>
  <c r="F268" i="1" s="1"/>
  <c r="D416" i="1" l="1"/>
  <c r="F416" i="1" s="1"/>
  <c r="D169" i="1"/>
  <c r="F169" i="1" s="1"/>
  <c r="D125" i="1"/>
  <c r="F125" i="1" s="1"/>
  <c r="D73" i="1"/>
  <c r="F73" i="1" s="1"/>
  <c r="D32" i="1"/>
  <c r="F32" i="1" s="1"/>
  <c r="D510" i="1"/>
  <c r="F510" i="1" s="1"/>
  <c r="D462" i="1"/>
  <c r="F462" i="1" s="1"/>
  <c r="D364" i="1"/>
  <c r="F364" i="1" s="1"/>
  <c r="D317" i="1"/>
  <c r="F317" i="1" s="1"/>
  <c r="D269" i="1"/>
  <c r="F269" i="1" s="1"/>
  <c r="D419" i="1" l="1"/>
  <c r="D420" i="1" s="1"/>
  <c r="D421" i="1" s="1"/>
  <c r="D511" i="1"/>
  <c r="F511" i="1" s="1"/>
  <c r="D270" i="1"/>
  <c r="F270" i="1" s="1"/>
  <c r="D126" i="1"/>
  <c r="F126" i="1" s="1"/>
  <c r="D463" i="1"/>
  <c r="D170" i="1"/>
  <c r="F170" i="1" s="1"/>
  <c r="D74" i="1"/>
  <c r="F74" i="1" s="1"/>
  <c r="D33" i="1"/>
  <c r="F33" i="1" s="1"/>
  <c r="D365" i="1"/>
  <c r="F365" i="1" s="1"/>
  <c r="D318" i="1"/>
  <c r="F318" i="1" s="1"/>
  <c r="D273" i="1" l="1"/>
  <c r="D274" i="1" s="1"/>
  <c r="D275" i="1" s="1"/>
  <c r="D512" i="1"/>
  <c r="F512" i="1" s="1"/>
  <c r="D515" i="1" s="1"/>
  <c r="D516" i="1" s="1"/>
  <c r="D517" i="1" s="1"/>
  <c r="F463" i="1"/>
  <c r="D127" i="1"/>
  <c r="F127" i="1" s="1"/>
  <c r="D320" i="1"/>
  <c r="F320" i="1" s="1"/>
  <c r="D323" i="1" s="1"/>
  <c r="D366" i="1"/>
  <c r="D319" i="1"/>
  <c r="D171" i="1"/>
  <c r="F171" i="1" s="1"/>
  <c r="D75" i="1"/>
  <c r="F75" i="1" s="1"/>
  <c r="D34" i="1"/>
  <c r="F34" i="1" s="1"/>
  <c r="D130" i="1" l="1"/>
  <c r="D131" i="1" s="1"/>
  <c r="D132" i="1" s="1"/>
  <c r="D324" i="1"/>
  <c r="D325" i="1" s="1"/>
  <c r="D464" i="1"/>
  <c r="F464" i="1" s="1"/>
  <c r="D467" i="1" s="1"/>
  <c r="D468" i="1" s="1"/>
  <c r="D469" i="1" s="1"/>
  <c r="F366" i="1"/>
  <c r="F319" i="1"/>
  <c r="D172" i="1"/>
  <c r="F172" i="1" s="1"/>
  <c r="D76" i="1"/>
  <c r="F76" i="1" s="1"/>
  <c r="D35" i="1"/>
  <c r="F35" i="1" s="1"/>
  <c r="D367" i="1" l="1"/>
  <c r="F367" i="1" s="1"/>
  <c r="D173" i="1"/>
  <c r="F173" i="1" s="1"/>
  <c r="D77" i="1"/>
  <c r="F77" i="1" s="1"/>
  <c r="D36" i="1"/>
  <c r="F36" i="1" s="1"/>
  <c r="D370" i="1" l="1"/>
  <c r="D371" i="1" s="1"/>
  <c r="D372" i="1" s="1"/>
  <c r="D174" i="1"/>
  <c r="F174" i="1" s="1"/>
  <c r="D78" i="1"/>
  <c r="F78" i="1" s="1"/>
  <c r="D37" i="1"/>
  <c r="F37" i="1" s="1"/>
  <c r="D79" i="1" l="1"/>
  <c r="F79" i="1" s="1"/>
  <c r="D38" i="1"/>
  <c r="F38" i="1" s="1"/>
  <c r="D41" i="1" s="1"/>
  <c r="D42" i="1" s="1"/>
  <c r="D175" i="1"/>
  <c r="F175" i="1" s="1"/>
  <c r="D176" i="1" s="1"/>
  <c r="F222" i="1"/>
  <c r="D43" i="1" l="1"/>
  <c r="D82" i="1"/>
  <c r="D83" i="1" s="1"/>
  <c r="D84" i="1" s="1"/>
  <c r="D225" i="1"/>
  <c r="D226" i="1" s="1"/>
  <c r="D227" i="1" s="1"/>
  <c r="F176" i="1"/>
  <c r="D179" i="1" s="1"/>
  <c r="D180" i="1" l="1"/>
  <c r="D181" i="1" s="1"/>
  <c r="D9" i="1" s="1"/>
</calcChain>
</file>

<file path=xl/sharedStrings.xml><?xml version="1.0" encoding="utf-8"?>
<sst xmlns="http://schemas.openxmlformats.org/spreadsheetml/2006/main" count="147" uniqueCount="51">
  <si>
    <t>GAS</t>
  </si>
  <si>
    <t>Date</t>
  </si>
  <si>
    <t>Dividend</t>
  </si>
  <si>
    <t>Investment</t>
  </si>
  <si>
    <t>Share Price</t>
  </si>
  <si>
    <t>Shares</t>
  </si>
  <si>
    <t>Symbol</t>
  </si>
  <si>
    <t>Spec. Div.</t>
  </si>
  <si>
    <t>AGL Resources, Inc.</t>
  </si>
  <si>
    <t>Atmos Energy Corp</t>
  </si>
  <si>
    <t>ATO</t>
  </si>
  <si>
    <t>Total Return</t>
  </si>
  <si>
    <t>Total Rate of Return</t>
  </si>
  <si>
    <t>Laclede Group, Inc.</t>
  </si>
  <si>
    <t>LG</t>
  </si>
  <si>
    <t>NJR</t>
  </si>
  <si>
    <t>NI</t>
  </si>
  <si>
    <t>NiSource Inc.</t>
  </si>
  <si>
    <t>New Jersey Resources</t>
  </si>
  <si>
    <t>Northwest Natural Gas</t>
  </si>
  <si>
    <t>NWN</t>
  </si>
  <si>
    <t>Piedmont Natural Gas</t>
  </si>
  <si>
    <t>PNY</t>
  </si>
  <si>
    <t>South Jersey Ind.</t>
  </si>
  <si>
    <t>SJI</t>
  </si>
  <si>
    <t>SWX</t>
  </si>
  <si>
    <t>Southwest Gas Corp</t>
  </si>
  <si>
    <t>UGI</t>
  </si>
  <si>
    <t>UGI Corp.</t>
  </si>
  <si>
    <t>WGL Holdings Inc.</t>
  </si>
  <si>
    <t>WGL</t>
  </si>
  <si>
    <t>Page 1 of 11</t>
  </si>
  <si>
    <t xml:space="preserve">Total Value </t>
  </si>
  <si>
    <t>Total Value</t>
  </si>
  <si>
    <t>Annualized  Total Return</t>
  </si>
  <si>
    <t>December 31, 2007 to October 15, 2013</t>
  </si>
  <si>
    <r>
      <t xml:space="preserve">Total Return on the Eleven </t>
    </r>
    <r>
      <rPr>
        <b/>
        <i/>
        <sz val="12"/>
        <color theme="1"/>
        <rFont val="Calibri"/>
        <family val="2"/>
        <scheme val="minor"/>
      </rPr>
      <t>Value Line</t>
    </r>
    <r>
      <rPr>
        <b/>
        <sz val="12"/>
        <color theme="1"/>
        <rFont val="Calibri"/>
        <family val="2"/>
        <scheme val="minor"/>
      </rPr>
      <t xml:space="preserve"> Gas Distribution Companies</t>
    </r>
  </si>
  <si>
    <t>Average of the Total Return of the 11 Referenced Companies</t>
  </si>
  <si>
    <t>Schedule - JMA -7</t>
  </si>
  <si>
    <t>Schedule - JMA-7</t>
  </si>
  <si>
    <t>Page 5 of 11</t>
  </si>
  <si>
    <t>Page 6 of 11</t>
  </si>
  <si>
    <t>Page 7 of 11</t>
  </si>
  <si>
    <t>Page 8 of 11</t>
  </si>
  <si>
    <t>Page 9 of 11</t>
  </si>
  <si>
    <t>Schedule  - JMA-7</t>
  </si>
  <si>
    <t>Page 10 of 11</t>
  </si>
  <si>
    <t>Page 11 of 11</t>
  </si>
  <si>
    <t>Page 4 of 11</t>
  </si>
  <si>
    <t>Page 3 of 11</t>
  </si>
  <si>
    <t>Page 2 of 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</si>
</sst>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.0000_);_(* \(#,##0.0000\);_(* &quot;-&quot;??_);_(@_)"/>
    <numFmt numFmtId="165" formatCode="0.00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1">
    <xf numFmtId="0" fontId="0" fillId="0" borderId="0" xfId="0"/>
    <xf numFmtId="17" fontId="0" fillId="0" borderId="0" xfId="0" applyNumberFormat="1"/>
    <xf numFmtId="14" fontId="0" fillId="0" borderId="0" xfId="0" applyNumberFormat="1"/>
    <xf numFmtId="43" fontId="0" fillId="0" borderId="0" xfId="1" applyFont="1"/>
    <xf numFmtId="164" fontId="0" fillId="0" borderId="0" xfId="1" applyNumberFormat="1" applyFont="1"/>
    <xf numFmtId="0" fontId="0" fillId="0" borderId="0" xfId="0" applyAlignment="1">
      <alignment horizontal="center"/>
    </xf>
    <xf numFmtId="43" fontId="0" fillId="0" borderId="0" xfId="0" applyNumberFormat="1"/>
    <xf numFmtId="10" fontId="0" fillId="0" borderId="0" xfId="2" applyNumberFormat="1" applyFont="1"/>
    <xf numFmtId="164" fontId="0" fillId="0" borderId="0" xfId="0" applyNumberFormat="1"/>
    <xf numFmtId="165" fontId="0" fillId="0" borderId="0" xfId="0" applyNumberFormat="1"/>
    <xf numFmtId="10" fontId="2" fillId="0" borderId="4" xfId="0" applyNumberFormat="1" applyFont="1" applyBorder="1" applyAlignment="1">
      <alignment horizontal="center"/>
    </xf>
    <xf numFmtId="10" fontId="2" fillId="0" borderId="0" xfId="0" applyNumberFormat="1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0" borderId="0" xfId="0" applyFont="1"/>
    <xf numFmtId="10" fontId="2" fillId="0" borderId="0" xfId="2" applyNumberFormat="1" applyFont="1"/>
    <xf numFmtId="0" fontId="0" fillId="0" borderId="0" xfId="0" applyAlignment="1">
      <alignment horizontal="right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Border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6"/>
  <sheetViews>
    <sheetView tabSelected="1" workbookViewId="0">
      <selection activeCell="F51" sqref="F51"/>
    </sheetView>
  </sheetViews>
  <sheetFormatPr defaultRowHeight="15" x14ac:dyDescent="0.25"/>
  <cols>
    <col min="1" max="1" width="13.28515625" customWidth="1"/>
    <col min="2" max="2" width="14" customWidth="1"/>
    <col min="3" max="3" width="10" customWidth="1"/>
    <col min="4" max="4" width="11.140625" customWidth="1"/>
    <col min="5" max="5" width="10.85546875" customWidth="1"/>
    <col min="6" max="6" width="13.28515625" customWidth="1"/>
  </cols>
  <sheetData>
    <row r="1" spans="1:7" x14ac:dyDescent="0.25">
      <c r="F1" s="13" t="s">
        <v>38</v>
      </c>
    </row>
    <row r="2" spans="1:7" x14ac:dyDescent="0.25">
      <c r="F2" t="s">
        <v>31</v>
      </c>
    </row>
    <row r="4" spans="1:7" ht="15.75" x14ac:dyDescent="0.25">
      <c r="A4" s="19" t="s">
        <v>36</v>
      </c>
      <c r="B4" s="19"/>
      <c r="C4" s="19"/>
      <c r="D4" s="19"/>
      <c r="E4" s="19"/>
      <c r="F4" s="19"/>
      <c r="G4" s="19"/>
    </row>
    <row r="5" spans="1:7" x14ac:dyDescent="0.25">
      <c r="A5" s="20" t="s">
        <v>35</v>
      </c>
      <c r="B5" s="20"/>
      <c r="C5" s="20"/>
      <c r="D5" s="20"/>
      <c r="E5" s="20"/>
      <c r="F5" s="20"/>
      <c r="G5" s="20"/>
    </row>
    <row r="6" spans="1:7" x14ac:dyDescent="0.25">
      <c r="A6" s="12"/>
      <c r="B6" s="12"/>
      <c r="C6" s="12"/>
      <c r="D6" s="12"/>
      <c r="E6" s="12"/>
      <c r="F6" s="12"/>
      <c r="G6" s="12"/>
    </row>
    <row r="7" spans="1:7" x14ac:dyDescent="0.25">
      <c r="A7" s="16" t="s">
        <v>37</v>
      </c>
      <c r="B7" s="17"/>
      <c r="C7" s="17"/>
      <c r="D7" s="17"/>
      <c r="E7" s="17"/>
      <c r="F7" s="17"/>
      <c r="G7" s="18"/>
    </row>
    <row r="8" spans="1:7" ht="15.75" thickBot="1" x14ac:dyDescent="0.3">
      <c r="A8" s="12"/>
      <c r="B8" s="12"/>
      <c r="C8" s="12"/>
      <c r="D8" s="12"/>
      <c r="E8" s="12"/>
      <c r="F8" s="12"/>
      <c r="G8" s="12"/>
    </row>
    <row r="9" spans="1:7" ht="15.75" thickBot="1" x14ac:dyDescent="0.3">
      <c r="D9" s="10">
        <f>(D43+D84+D132+D181+D227+D275+D325+D372+D421+D469+D517)/11</f>
        <v>0.12491793244913948</v>
      </c>
    </row>
    <row r="10" spans="1:7" x14ac:dyDescent="0.25">
      <c r="D10" s="11"/>
    </row>
    <row r="12" spans="1:7" x14ac:dyDescent="0.25">
      <c r="A12" s="13" t="s">
        <v>8</v>
      </c>
    </row>
    <row r="13" spans="1:7" x14ac:dyDescent="0.25">
      <c r="A13" s="5" t="s">
        <v>6</v>
      </c>
      <c r="B13" s="5" t="s">
        <v>1</v>
      </c>
      <c r="C13" s="5" t="s">
        <v>2</v>
      </c>
      <c r="D13" t="s">
        <v>3</v>
      </c>
      <c r="E13" s="5" t="s">
        <v>4</v>
      </c>
      <c r="F13" s="5" t="s">
        <v>5</v>
      </c>
    </row>
    <row r="14" spans="1:7" x14ac:dyDescent="0.25">
      <c r="A14" s="5" t="s">
        <v>0</v>
      </c>
      <c r="B14" s="2">
        <v>39447</v>
      </c>
      <c r="D14" s="3">
        <v>10000</v>
      </c>
      <c r="E14" s="3">
        <v>37.64</v>
      </c>
      <c r="F14" s="4">
        <f>10000/E14</f>
        <v>265.67481402763019</v>
      </c>
    </row>
    <row r="15" spans="1:7" x14ac:dyDescent="0.25">
      <c r="A15" s="5"/>
      <c r="B15" s="1"/>
      <c r="D15" s="3"/>
      <c r="F15" s="4"/>
    </row>
    <row r="16" spans="1:7" x14ac:dyDescent="0.25">
      <c r="B16" s="2">
        <v>39508</v>
      </c>
      <c r="C16" s="3">
        <v>0.42</v>
      </c>
      <c r="D16" s="3">
        <f>F14*C16</f>
        <v>111.58342189160467</v>
      </c>
      <c r="E16" s="3">
        <v>27.74</v>
      </c>
      <c r="F16" s="4">
        <f>F14+(D16/E16)</f>
        <v>269.69728778003122</v>
      </c>
    </row>
    <row r="17" spans="1:8" x14ac:dyDescent="0.25">
      <c r="B17" s="2">
        <v>39692</v>
      </c>
      <c r="C17" s="3">
        <v>0.42</v>
      </c>
      <c r="D17" s="3">
        <f t="shared" ref="D17:D38" si="0">F16*C17</f>
        <v>113.2728608676131</v>
      </c>
      <c r="E17" s="3">
        <v>32.85</v>
      </c>
      <c r="F17" s="4">
        <f>F16+(D17/E17)</f>
        <v>273.14547228132841</v>
      </c>
    </row>
    <row r="18" spans="1:8" x14ac:dyDescent="0.25">
      <c r="B18" s="2">
        <v>39783</v>
      </c>
      <c r="C18" s="3">
        <v>0.42</v>
      </c>
      <c r="D18" s="3">
        <f t="shared" si="0"/>
        <v>114.72109835815793</v>
      </c>
      <c r="E18" s="3">
        <v>27.88</v>
      </c>
      <c r="F18" s="4">
        <f t="shared" ref="F18:F38" si="1">F17+(D18/E18)</f>
        <v>277.26028929560954</v>
      </c>
    </row>
    <row r="19" spans="1:8" x14ac:dyDescent="0.25">
      <c r="B19" s="2">
        <v>39873</v>
      </c>
      <c r="C19" s="3">
        <v>0.42</v>
      </c>
      <c r="D19" s="3">
        <f t="shared" si="0"/>
        <v>116.449321504156</v>
      </c>
      <c r="E19" s="3">
        <v>26.61</v>
      </c>
      <c r="F19" s="4">
        <f t="shared" si="1"/>
        <v>281.63643816836998</v>
      </c>
    </row>
    <row r="20" spans="1:8" x14ac:dyDescent="0.25">
      <c r="B20" s="2">
        <v>39965</v>
      </c>
      <c r="C20" s="3">
        <v>0.43</v>
      </c>
      <c r="D20" s="3">
        <f t="shared" si="0"/>
        <v>121.10366841239909</v>
      </c>
      <c r="E20" s="3">
        <v>30.34</v>
      </c>
      <c r="F20" s="4">
        <f t="shared" si="1"/>
        <v>285.62798953331389</v>
      </c>
      <c r="H20" s="5"/>
    </row>
    <row r="21" spans="1:8" x14ac:dyDescent="0.25">
      <c r="B21" s="2">
        <v>40057</v>
      </c>
      <c r="C21" s="3">
        <v>0.43</v>
      </c>
      <c r="D21" s="3">
        <f t="shared" si="0"/>
        <v>122.82003549932497</v>
      </c>
      <c r="E21" s="3">
        <v>33.35</v>
      </c>
      <c r="F21" s="4">
        <f t="shared" si="1"/>
        <v>289.31074921845106</v>
      </c>
    </row>
    <row r="22" spans="1:8" x14ac:dyDescent="0.25">
      <c r="B22" s="2">
        <v>40148</v>
      </c>
      <c r="C22" s="3">
        <v>0.43</v>
      </c>
      <c r="D22" s="3">
        <f t="shared" si="0"/>
        <v>124.40362216393396</v>
      </c>
      <c r="E22" s="3">
        <v>35.53</v>
      </c>
      <c r="F22" s="4">
        <f t="shared" si="1"/>
        <v>292.81211770040812</v>
      </c>
    </row>
    <row r="23" spans="1:8" x14ac:dyDescent="0.25">
      <c r="B23" s="2">
        <v>40238</v>
      </c>
      <c r="C23" s="3">
        <v>0.44</v>
      </c>
      <c r="D23" s="3">
        <f t="shared" si="0"/>
        <v>128.83733178817957</v>
      </c>
      <c r="E23" s="3">
        <v>36.83</v>
      </c>
      <c r="F23" s="4">
        <f t="shared" si="1"/>
        <v>296.31028038811326</v>
      </c>
    </row>
    <row r="24" spans="1:8" x14ac:dyDescent="0.25">
      <c r="B24" s="2">
        <v>40330</v>
      </c>
      <c r="C24" s="3">
        <v>0.44</v>
      </c>
      <c r="D24" s="3">
        <f t="shared" si="0"/>
        <v>130.37652337076983</v>
      </c>
      <c r="E24" s="3">
        <v>35.82</v>
      </c>
      <c r="F24" s="4">
        <f t="shared" si="1"/>
        <v>299.95004932643735</v>
      </c>
    </row>
    <row r="25" spans="1:8" x14ac:dyDescent="0.25">
      <c r="B25" s="2">
        <v>40422</v>
      </c>
      <c r="C25" s="3">
        <v>0.44</v>
      </c>
      <c r="D25" s="3">
        <f t="shared" si="0"/>
        <v>131.97802170363244</v>
      </c>
      <c r="E25" s="3">
        <v>37.76</v>
      </c>
      <c r="F25" s="4">
        <f t="shared" si="1"/>
        <v>303.44522998596153</v>
      </c>
    </row>
    <row r="26" spans="1:8" x14ac:dyDescent="0.25">
      <c r="B26" s="2">
        <v>40513</v>
      </c>
      <c r="C26" s="3">
        <v>0.44</v>
      </c>
      <c r="D26" s="3">
        <f t="shared" si="0"/>
        <v>133.51590119382308</v>
      </c>
      <c r="E26" s="3">
        <v>37.200000000000003</v>
      </c>
      <c r="F26" s="4">
        <f t="shared" si="1"/>
        <v>307.03436711482772</v>
      </c>
    </row>
    <row r="27" spans="1:8" x14ac:dyDescent="0.25">
      <c r="B27" s="2">
        <v>40603</v>
      </c>
      <c r="C27" s="3">
        <v>0.45</v>
      </c>
      <c r="D27" s="3">
        <f t="shared" si="0"/>
        <v>138.16546520167248</v>
      </c>
      <c r="E27" s="3">
        <v>38.14</v>
      </c>
      <c r="F27" s="4">
        <f t="shared" si="1"/>
        <v>310.6569540367384</v>
      </c>
    </row>
    <row r="28" spans="1:8" x14ac:dyDescent="0.25">
      <c r="B28" s="2">
        <v>40695</v>
      </c>
      <c r="C28" s="3">
        <v>0.45</v>
      </c>
      <c r="D28" s="3">
        <f t="shared" si="0"/>
        <v>139.79562931653228</v>
      </c>
      <c r="E28" s="3">
        <v>40.43</v>
      </c>
      <c r="F28" s="4">
        <f t="shared" si="1"/>
        <v>314.11467427706816</v>
      </c>
    </row>
    <row r="29" spans="1:8" x14ac:dyDescent="0.25">
      <c r="B29" s="2">
        <v>40787</v>
      </c>
      <c r="C29" s="3">
        <v>0.45</v>
      </c>
      <c r="D29" s="3">
        <f t="shared" si="0"/>
        <v>141.35160342468069</v>
      </c>
      <c r="E29" s="3">
        <v>41.16</v>
      </c>
      <c r="F29" s="4">
        <f t="shared" si="1"/>
        <v>317.54887261100112</v>
      </c>
    </row>
    <row r="30" spans="1:8" x14ac:dyDescent="0.25">
      <c r="B30" s="2">
        <v>40878</v>
      </c>
      <c r="C30" s="3">
        <v>0.45</v>
      </c>
      <c r="D30" s="3">
        <f t="shared" si="0"/>
        <v>142.8969926749505</v>
      </c>
      <c r="E30" s="3">
        <v>40.89</v>
      </c>
      <c r="F30" s="4">
        <f t="shared" si="1"/>
        <v>321.04354105499601</v>
      </c>
    </row>
    <row r="31" spans="1:8" x14ac:dyDescent="0.25">
      <c r="A31" s="15" t="s">
        <v>7</v>
      </c>
      <c r="B31" s="2">
        <v>40893</v>
      </c>
      <c r="C31" s="3">
        <v>0.1</v>
      </c>
      <c r="D31" s="3">
        <f t="shared" si="0"/>
        <v>32.104354105499603</v>
      </c>
      <c r="E31" s="3">
        <v>41.01</v>
      </c>
      <c r="F31" s="4">
        <f t="shared" si="1"/>
        <v>321.82638314486434</v>
      </c>
    </row>
    <row r="32" spans="1:8" x14ac:dyDescent="0.25">
      <c r="B32" s="2">
        <v>40969</v>
      </c>
      <c r="C32" s="3">
        <v>0.36</v>
      </c>
      <c r="D32" s="3">
        <f t="shared" si="0"/>
        <v>115.85749793215116</v>
      </c>
      <c r="E32" s="3">
        <v>39.659999999999997</v>
      </c>
      <c r="F32" s="4">
        <f t="shared" si="1"/>
        <v>324.74765137310817</v>
      </c>
    </row>
    <row r="33" spans="2:6" x14ac:dyDescent="0.25">
      <c r="B33" s="2">
        <v>41061</v>
      </c>
      <c r="C33" s="3">
        <v>0.46</v>
      </c>
      <c r="D33" s="3">
        <f t="shared" si="0"/>
        <v>149.38391963162977</v>
      </c>
      <c r="E33" s="3">
        <v>36.94</v>
      </c>
      <c r="F33" s="4">
        <f t="shared" si="1"/>
        <v>328.79161238100284</v>
      </c>
    </row>
    <row r="34" spans="2:6" x14ac:dyDescent="0.25">
      <c r="B34" s="2">
        <v>41153</v>
      </c>
      <c r="C34" s="3">
        <v>0.46</v>
      </c>
      <c r="D34" s="3">
        <f t="shared" si="0"/>
        <v>151.24414169526131</v>
      </c>
      <c r="E34" s="3">
        <v>39.65</v>
      </c>
      <c r="F34" s="4">
        <f t="shared" si="1"/>
        <v>332.6060926255239</v>
      </c>
    </row>
    <row r="35" spans="2:6" x14ac:dyDescent="0.25">
      <c r="B35" s="2">
        <v>41244</v>
      </c>
      <c r="C35" s="3">
        <v>0.46</v>
      </c>
      <c r="D35" s="3">
        <f t="shared" si="0"/>
        <v>152.998802607741</v>
      </c>
      <c r="E35" s="3">
        <v>38.770000000000003</v>
      </c>
      <c r="F35" s="4">
        <f t="shared" si="1"/>
        <v>336.55241201184685</v>
      </c>
    </row>
    <row r="36" spans="2:6" x14ac:dyDescent="0.25">
      <c r="B36" s="2">
        <v>41334</v>
      </c>
      <c r="C36" s="3">
        <v>0.47</v>
      </c>
      <c r="D36" s="3">
        <f t="shared" si="0"/>
        <v>158.179633645568</v>
      </c>
      <c r="E36" s="3">
        <v>40.18</v>
      </c>
      <c r="F36" s="4">
        <f t="shared" si="1"/>
        <v>340.48918736390181</v>
      </c>
    </row>
    <row r="37" spans="2:6" x14ac:dyDescent="0.25">
      <c r="B37" s="2">
        <v>41426</v>
      </c>
      <c r="C37" s="3">
        <v>0.47</v>
      </c>
      <c r="D37" s="3">
        <f t="shared" si="0"/>
        <v>160.02991806103384</v>
      </c>
      <c r="E37" s="3">
        <v>43.5</v>
      </c>
      <c r="F37" s="4">
        <f t="shared" si="1"/>
        <v>344.16803605496006</v>
      </c>
    </row>
    <row r="38" spans="2:6" x14ac:dyDescent="0.25">
      <c r="B38" s="2">
        <v>41518</v>
      </c>
      <c r="C38" s="3">
        <v>0.47</v>
      </c>
      <c r="D38" s="3">
        <f t="shared" si="0"/>
        <v>161.75897694583122</v>
      </c>
      <c r="E38" s="3">
        <v>43.95</v>
      </c>
      <c r="F38" s="4">
        <f t="shared" si="1"/>
        <v>347.84855885236237</v>
      </c>
    </row>
    <row r="39" spans="2:6" x14ac:dyDescent="0.25">
      <c r="B39" s="2">
        <v>41562</v>
      </c>
      <c r="C39" s="3"/>
      <c r="E39" s="3">
        <v>45.26</v>
      </c>
    </row>
    <row r="40" spans="2:6" x14ac:dyDescent="0.25">
      <c r="B40" s="2"/>
      <c r="C40" s="3"/>
      <c r="E40" s="3"/>
    </row>
    <row r="41" spans="2:6" x14ac:dyDescent="0.25">
      <c r="B41" t="s">
        <v>33</v>
      </c>
      <c r="C41" s="3"/>
      <c r="D41" s="6">
        <f>F38*E39</f>
        <v>15743.625773657921</v>
      </c>
    </row>
    <row r="42" spans="2:6" x14ac:dyDescent="0.25">
      <c r="B42" t="s">
        <v>12</v>
      </c>
      <c r="C42" s="3"/>
      <c r="D42" s="7">
        <f>(D41-D14)/D14</f>
        <v>0.5743625773657921</v>
      </c>
    </row>
    <row r="43" spans="2:6" x14ac:dyDescent="0.25">
      <c r="B43" s="13" t="s">
        <v>34</v>
      </c>
      <c r="C43" s="13"/>
      <c r="D43" s="14">
        <f>D42/5.79166</f>
        <v>9.9170631108489116E-2</v>
      </c>
    </row>
    <row r="44" spans="2:6" x14ac:dyDescent="0.25">
      <c r="D44" s="7"/>
    </row>
    <row r="45" spans="2:6" x14ac:dyDescent="0.25">
      <c r="D45" s="7"/>
    </row>
    <row r="46" spans="2:6" x14ac:dyDescent="0.25">
      <c r="D46" s="7"/>
    </row>
    <row r="47" spans="2:6" x14ac:dyDescent="0.25">
      <c r="D47" s="7"/>
    </row>
    <row r="48" spans="2:6" x14ac:dyDescent="0.25">
      <c r="D48" s="7"/>
    </row>
    <row r="49" spans="1:7" x14ac:dyDescent="0.25">
      <c r="D49" s="7"/>
      <c r="F49" s="13" t="s">
        <v>39</v>
      </c>
      <c r="G49" s="13"/>
    </row>
    <row r="50" spans="1:7" x14ac:dyDescent="0.25">
      <c r="D50" s="7"/>
      <c r="F50" t="s">
        <v>50</v>
      </c>
    </row>
    <row r="51" spans="1:7" x14ac:dyDescent="0.25">
      <c r="D51" s="7"/>
    </row>
    <row r="53" spans="1:7" x14ac:dyDescent="0.25">
      <c r="A53" s="13" t="s">
        <v>9</v>
      </c>
    </row>
    <row r="54" spans="1:7" x14ac:dyDescent="0.25">
      <c r="A54" s="5" t="s">
        <v>6</v>
      </c>
      <c r="B54" s="5" t="s">
        <v>1</v>
      </c>
      <c r="C54" s="5" t="s">
        <v>2</v>
      </c>
      <c r="D54" t="s">
        <v>3</v>
      </c>
      <c r="E54" s="5" t="s">
        <v>4</v>
      </c>
      <c r="F54" s="5" t="s">
        <v>5</v>
      </c>
    </row>
    <row r="55" spans="1:7" x14ac:dyDescent="0.25">
      <c r="A55" t="s">
        <v>10</v>
      </c>
      <c r="B55" s="2">
        <v>39447</v>
      </c>
      <c r="D55" s="3">
        <v>10000</v>
      </c>
      <c r="E55" s="3">
        <v>28.04</v>
      </c>
      <c r="F55" s="4">
        <f>D55/E55</f>
        <v>356.63338088445079</v>
      </c>
    </row>
    <row r="57" spans="1:7" x14ac:dyDescent="0.25">
      <c r="B57" s="2">
        <v>39517</v>
      </c>
      <c r="C57" s="3">
        <v>0.33</v>
      </c>
      <c r="D57" s="3">
        <f>F55*C57</f>
        <v>117.68901569186876</v>
      </c>
      <c r="E57" s="3">
        <v>26</v>
      </c>
      <c r="F57" s="4">
        <f>(D57/E57)+F55</f>
        <v>361.15988148798419</v>
      </c>
    </row>
    <row r="58" spans="1:7" x14ac:dyDescent="0.25">
      <c r="B58" s="2">
        <v>39609</v>
      </c>
      <c r="C58" s="3">
        <v>0.33</v>
      </c>
      <c r="D58" s="3">
        <f t="shared" ref="D58:D79" si="2">F57*C58</f>
        <v>119.18276089103479</v>
      </c>
      <c r="E58" s="3">
        <v>27.05</v>
      </c>
      <c r="F58" s="4">
        <f>F57+(D58/E58)</f>
        <v>365.56589852646977</v>
      </c>
    </row>
    <row r="59" spans="1:7" x14ac:dyDescent="0.25">
      <c r="B59" s="2">
        <v>39701</v>
      </c>
      <c r="C59" s="3">
        <v>0.33</v>
      </c>
      <c r="D59" s="3">
        <f t="shared" si="2"/>
        <v>120.63674651373503</v>
      </c>
      <c r="E59" s="3">
        <v>26.37</v>
      </c>
      <c r="F59" s="4">
        <f t="shared" ref="F59:F79" si="3">F58+(D59/E59)</f>
        <v>370.14067086297848</v>
      </c>
    </row>
    <row r="60" spans="1:7" x14ac:dyDescent="0.25">
      <c r="B60" s="2">
        <v>39792</v>
      </c>
      <c r="C60" s="3">
        <v>0.33</v>
      </c>
      <c r="D60" s="3">
        <f t="shared" si="2"/>
        <v>122.14642138478291</v>
      </c>
      <c r="E60" s="3">
        <v>22.61</v>
      </c>
      <c r="F60" s="4">
        <f t="shared" si="3"/>
        <v>375.54298936739173</v>
      </c>
    </row>
    <row r="61" spans="1:7" x14ac:dyDescent="0.25">
      <c r="B61" s="2">
        <v>39882</v>
      </c>
      <c r="C61" s="3">
        <v>0.33</v>
      </c>
      <c r="D61" s="3">
        <f t="shared" si="2"/>
        <v>123.92918649123928</v>
      </c>
      <c r="E61" s="3">
        <v>21.16</v>
      </c>
      <c r="F61" s="4">
        <f t="shared" si="3"/>
        <v>381.3997562148038</v>
      </c>
    </row>
    <row r="62" spans="1:7" x14ac:dyDescent="0.25">
      <c r="B62" s="2">
        <v>39974</v>
      </c>
      <c r="C62" s="3">
        <v>0.33</v>
      </c>
      <c r="D62" s="3">
        <f t="shared" si="2"/>
        <v>125.86191955088526</v>
      </c>
      <c r="E62" s="3">
        <v>24.39</v>
      </c>
      <c r="F62" s="4">
        <f t="shared" si="3"/>
        <v>386.56014652029313</v>
      </c>
    </row>
    <row r="63" spans="1:7" x14ac:dyDescent="0.25">
      <c r="B63" s="2">
        <v>40066</v>
      </c>
      <c r="C63" s="3">
        <v>0.33</v>
      </c>
      <c r="D63" s="3">
        <f t="shared" si="2"/>
        <v>127.56484835169674</v>
      </c>
      <c r="E63" s="3">
        <v>27.65</v>
      </c>
      <c r="F63" s="4">
        <f t="shared" si="3"/>
        <v>391.17370342270533</v>
      </c>
    </row>
    <row r="64" spans="1:7" x14ac:dyDescent="0.25">
      <c r="B64" s="2">
        <v>40157</v>
      </c>
      <c r="C64" s="3">
        <v>0.34</v>
      </c>
      <c r="D64" s="3">
        <f t="shared" si="2"/>
        <v>132.99905916371983</v>
      </c>
      <c r="E64" s="3">
        <v>28.64</v>
      </c>
      <c r="F64" s="4">
        <f t="shared" si="3"/>
        <v>395.81752532087989</v>
      </c>
    </row>
    <row r="65" spans="2:6" x14ac:dyDescent="0.25">
      <c r="B65" s="2">
        <v>40247</v>
      </c>
      <c r="C65" s="3">
        <v>0.34</v>
      </c>
      <c r="D65" s="3">
        <f t="shared" si="2"/>
        <v>134.57795860909917</v>
      </c>
      <c r="E65" s="3">
        <v>28.45</v>
      </c>
      <c r="F65" s="4">
        <f t="shared" si="3"/>
        <v>400.54785778517163</v>
      </c>
    </row>
    <row r="66" spans="2:6" x14ac:dyDescent="0.25">
      <c r="B66" s="2">
        <v>40339</v>
      </c>
      <c r="C66" s="3">
        <v>0.34</v>
      </c>
      <c r="D66" s="3">
        <f t="shared" si="2"/>
        <v>136.18627164695837</v>
      </c>
      <c r="E66" s="3">
        <v>27.9</v>
      </c>
      <c r="F66" s="4">
        <f t="shared" si="3"/>
        <v>405.4290861596146</v>
      </c>
    </row>
    <row r="67" spans="2:6" x14ac:dyDescent="0.25">
      <c r="B67" s="2">
        <v>40431</v>
      </c>
      <c r="C67" s="3">
        <v>0.34</v>
      </c>
      <c r="D67" s="3">
        <f t="shared" si="2"/>
        <v>137.84588929426897</v>
      </c>
      <c r="E67" s="3">
        <v>28.79</v>
      </c>
      <c r="F67" s="4">
        <f t="shared" si="3"/>
        <v>410.21706425250341</v>
      </c>
    </row>
    <row r="68" spans="2:6" x14ac:dyDescent="0.25">
      <c r="B68" s="2">
        <v>40522</v>
      </c>
      <c r="C68" s="3">
        <v>0.34</v>
      </c>
      <c r="D68" s="3">
        <f t="shared" si="2"/>
        <v>139.47380184585117</v>
      </c>
      <c r="E68" s="3">
        <v>31.1</v>
      </c>
      <c r="F68" s="4">
        <f t="shared" si="3"/>
        <v>414.70175241474942</v>
      </c>
    </row>
    <row r="69" spans="2:6" x14ac:dyDescent="0.25">
      <c r="B69" s="2">
        <v>40612</v>
      </c>
      <c r="C69" s="3">
        <v>0.34</v>
      </c>
      <c r="D69" s="3">
        <f t="shared" si="2"/>
        <v>140.99859582101482</v>
      </c>
      <c r="E69" s="3">
        <v>33.92</v>
      </c>
      <c r="F69" s="4">
        <f t="shared" si="3"/>
        <v>418.85855064060479</v>
      </c>
    </row>
    <row r="70" spans="2:6" x14ac:dyDescent="0.25">
      <c r="B70" s="2">
        <v>40704</v>
      </c>
      <c r="C70" s="3">
        <v>0.34</v>
      </c>
      <c r="D70" s="3">
        <f t="shared" si="2"/>
        <v>142.41190721780563</v>
      </c>
      <c r="E70" s="3">
        <v>31.45</v>
      </c>
      <c r="F70" s="4">
        <f t="shared" si="3"/>
        <v>423.38675118807078</v>
      </c>
    </row>
    <row r="71" spans="2:6" x14ac:dyDescent="0.25">
      <c r="B71" s="2">
        <v>40798</v>
      </c>
      <c r="C71" s="3">
        <v>0.34</v>
      </c>
      <c r="D71" s="3">
        <f t="shared" si="2"/>
        <v>143.95149540394408</v>
      </c>
      <c r="E71" s="3">
        <v>33.08</v>
      </c>
      <c r="F71" s="4">
        <f t="shared" si="3"/>
        <v>427.73836834054794</v>
      </c>
    </row>
    <row r="72" spans="2:6" x14ac:dyDescent="0.25">
      <c r="B72" s="2">
        <v>40889</v>
      </c>
      <c r="C72" s="3">
        <v>0.35</v>
      </c>
      <c r="D72" s="3">
        <f t="shared" si="2"/>
        <v>149.70842891919176</v>
      </c>
      <c r="E72" s="3">
        <v>32.32</v>
      </c>
      <c r="F72" s="4">
        <f t="shared" si="3"/>
        <v>432.37043606700809</v>
      </c>
    </row>
    <row r="73" spans="2:6" x14ac:dyDescent="0.25">
      <c r="B73" s="2">
        <v>40980</v>
      </c>
      <c r="C73" s="3">
        <v>0.35</v>
      </c>
      <c r="D73" s="3">
        <f t="shared" si="2"/>
        <v>151.32965262345283</v>
      </c>
      <c r="E73" s="3">
        <v>31.2</v>
      </c>
      <c r="F73" s="4">
        <f t="shared" si="3"/>
        <v>437.22074544596489</v>
      </c>
    </row>
    <row r="74" spans="2:6" x14ac:dyDescent="0.25">
      <c r="B74" s="2">
        <v>41071</v>
      </c>
      <c r="C74" s="3">
        <v>0.35</v>
      </c>
      <c r="D74" s="3">
        <f t="shared" si="2"/>
        <v>153.02726090608769</v>
      </c>
      <c r="E74" s="3">
        <v>33.92</v>
      </c>
      <c r="F74" s="4">
        <f t="shared" si="3"/>
        <v>441.73216233588494</v>
      </c>
    </row>
    <row r="75" spans="2:6" x14ac:dyDescent="0.25">
      <c r="B75" s="2">
        <v>41162</v>
      </c>
      <c r="C75" s="3">
        <v>0.35</v>
      </c>
      <c r="D75" s="3">
        <f t="shared" si="2"/>
        <v>154.60625681755971</v>
      </c>
      <c r="E75" s="3">
        <v>35.450000000000003</v>
      </c>
      <c r="F75" s="4">
        <f t="shared" si="3"/>
        <v>446.09341076515318</v>
      </c>
    </row>
    <row r="76" spans="2:6" x14ac:dyDescent="0.25">
      <c r="B76" s="2">
        <v>41253</v>
      </c>
      <c r="C76" s="3">
        <v>0.35</v>
      </c>
      <c r="D76" s="3">
        <f t="shared" si="2"/>
        <v>156.1326937678036</v>
      </c>
      <c r="E76" s="3">
        <v>35.89</v>
      </c>
      <c r="F76" s="4">
        <f t="shared" si="3"/>
        <v>450.443722656148</v>
      </c>
    </row>
    <row r="77" spans="2:6" x14ac:dyDescent="0.25">
      <c r="B77" s="2">
        <v>41351</v>
      </c>
      <c r="C77" s="3">
        <v>0.35</v>
      </c>
      <c r="D77" s="3">
        <f t="shared" si="2"/>
        <v>157.65530292965178</v>
      </c>
      <c r="E77" s="3">
        <v>40.92</v>
      </c>
      <c r="F77" s="4">
        <f t="shared" si="3"/>
        <v>454.29649154494689</v>
      </c>
    </row>
    <row r="78" spans="2:6" x14ac:dyDescent="0.25">
      <c r="B78" s="2">
        <v>41428</v>
      </c>
      <c r="C78" s="3">
        <v>0.35399999999999998</v>
      </c>
      <c r="D78" s="3">
        <f t="shared" si="2"/>
        <v>160.82095800691118</v>
      </c>
      <c r="E78" s="3">
        <v>44.13</v>
      </c>
      <c r="F78" s="4">
        <f t="shared" si="3"/>
        <v>457.94074620179964</v>
      </c>
    </row>
    <row r="79" spans="2:6" x14ac:dyDescent="0.25">
      <c r="B79" s="2">
        <v>41526</v>
      </c>
      <c r="C79" s="3">
        <v>0.35</v>
      </c>
      <c r="D79" s="3">
        <f t="shared" si="2"/>
        <v>160.27926117062987</v>
      </c>
      <c r="E79" s="3">
        <v>39.659999999999997</v>
      </c>
      <c r="F79" s="4">
        <f t="shared" si="3"/>
        <v>461.98207906036316</v>
      </c>
    </row>
    <row r="80" spans="2:6" x14ac:dyDescent="0.25">
      <c r="B80" s="2">
        <v>41562</v>
      </c>
      <c r="E80" s="3">
        <v>42.22</v>
      </c>
    </row>
    <row r="81" spans="2:7" x14ac:dyDescent="0.25">
      <c r="B81" s="2"/>
      <c r="E81" s="3"/>
    </row>
    <row r="82" spans="2:7" x14ac:dyDescent="0.25">
      <c r="B82" t="s">
        <v>11</v>
      </c>
      <c r="C82" s="3"/>
      <c r="D82" s="6">
        <f>F79*E80</f>
        <v>19504.883377928531</v>
      </c>
    </row>
    <row r="83" spans="2:7" x14ac:dyDescent="0.25">
      <c r="B83" t="s">
        <v>12</v>
      </c>
      <c r="C83" s="3"/>
      <c r="D83" s="7">
        <f>(D82-D55)/D55</f>
        <v>0.95048833779285302</v>
      </c>
    </row>
    <row r="84" spans="2:7" x14ac:dyDescent="0.25">
      <c r="B84" s="13" t="s">
        <v>34</v>
      </c>
      <c r="C84" s="13"/>
      <c r="D84" s="14">
        <f>D83/5.791666</f>
        <v>0.16411311318588692</v>
      </c>
    </row>
    <row r="85" spans="2:7" x14ac:dyDescent="0.25">
      <c r="D85" s="7"/>
    </row>
    <row r="86" spans="2:7" x14ac:dyDescent="0.25">
      <c r="D86" s="7"/>
    </row>
    <row r="87" spans="2:7" x14ac:dyDescent="0.25">
      <c r="D87" s="7"/>
    </row>
    <row r="88" spans="2:7" x14ac:dyDescent="0.25">
      <c r="D88" s="7"/>
    </row>
    <row r="89" spans="2:7" x14ac:dyDescent="0.25">
      <c r="D89" s="7"/>
    </row>
    <row r="90" spans="2:7" x14ac:dyDescent="0.25">
      <c r="D90" s="7"/>
    </row>
    <row r="91" spans="2:7" x14ac:dyDescent="0.25">
      <c r="D91" s="7"/>
    </row>
    <row r="92" spans="2:7" x14ac:dyDescent="0.25">
      <c r="D92" s="7"/>
    </row>
    <row r="93" spans="2:7" x14ac:dyDescent="0.25">
      <c r="D93" s="7"/>
    </row>
    <row r="94" spans="2:7" x14ac:dyDescent="0.25">
      <c r="D94" s="7"/>
    </row>
    <row r="95" spans="2:7" x14ac:dyDescent="0.25">
      <c r="D95" s="7"/>
    </row>
    <row r="96" spans="2:7" x14ac:dyDescent="0.25">
      <c r="D96" s="7"/>
      <c r="G96" s="13"/>
    </row>
    <row r="97" spans="1:6" x14ac:dyDescent="0.25">
      <c r="D97" s="7"/>
      <c r="F97" s="13" t="s">
        <v>39</v>
      </c>
    </row>
    <row r="98" spans="1:6" x14ac:dyDescent="0.25">
      <c r="F98" t="s">
        <v>49</v>
      </c>
    </row>
    <row r="101" spans="1:6" x14ac:dyDescent="0.25">
      <c r="A101" s="13" t="s">
        <v>13</v>
      </c>
    </row>
    <row r="102" spans="1:6" x14ac:dyDescent="0.25">
      <c r="A102" s="5" t="s">
        <v>6</v>
      </c>
      <c r="B102" s="5" t="s">
        <v>1</v>
      </c>
      <c r="C102" s="5" t="s">
        <v>2</v>
      </c>
      <c r="D102" t="s">
        <v>3</v>
      </c>
      <c r="E102" s="5" t="s">
        <v>4</v>
      </c>
      <c r="F102" s="5" t="s">
        <v>5</v>
      </c>
    </row>
    <row r="103" spans="1:6" x14ac:dyDescent="0.25">
      <c r="A103" t="s">
        <v>14</v>
      </c>
      <c r="B103" s="2">
        <v>39447</v>
      </c>
      <c r="C103" s="3"/>
      <c r="D103" s="3">
        <v>10000</v>
      </c>
      <c r="E103" s="3">
        <v>34.24</v>
      </c>
      <c r="F103" s="4">
        <f>D103/E103</f>
        <v>292.0560747663551</v>
      </c>
    </row>
    <row r="104" spans="1:6" x14ac:dyDescent="0.25">
      <c r="B104" s="2"/>
      <c r="C104" s="3"/>
      <c r="D104" s="3"/>
      <c r="E104" s="3"/>
      <c r="F104" s="4"/>
    </row>
    <row r="105" spans="1:6" x14ac:dyDescent="0.25">
      <c r="B105" s="2">
        <v>39539</v>
      </c>
      <c r="C105" s="3">
        <v>0.38</v>
      </c>
      <c r="D105" s="3">
        <f>F103*C105</f>
        <v>110.98130841121494</v>
      </c>
      <c r="E105" s="3">
        <v>34.15</v>
      </c>
      <c r="F105" s="4">
        <f>(D105/E105)+F103</f>
        <v>295.30589346068058</v>
      </c>
    </row>
    <row r="106" spans="1:6" x14ac:dyDescent="0.25">
      <c r="B106" s="2">
        <v>39630</v>
      </c>
      <c r="C106" s="3">
        <v>0.38</v>
      </c>
      <c r="D106" s="3">
        <f t="shared" ref="D106:D127" si="4">F105*C106</f>
        <v>112.21623951505862</v>
      </c>
      <c r="E106" s="3">
        <v>40.72</v>
      </c>
      <c r="F106" s="4">
        <f>F105+(D106/E106)</f>
        <v>298.06169502048067</v>
      </c>
    </row>
    <row r="107" spans="1:6" x14ac:dyDescent="0.25">
      <c r="B107" s="2">
        <v>39722</v>
      </c>
      <c r="C107" s="3">
        <v>0.38</v>
      </c>
      <c r="D107" s="3">
        <f t="shared" si="4"/>
        <v>113.26344410778266</v>
      </c>
      <c r="E107" s="3">
        <v>50.77</v>
      </c>
      <c r="F107" s="8">
        <f t="shared" ref="F107:F127" si="5">F106+(D107/E107)</f>
        <v>300.29260784513662</v>
      </c>
    </row>
    <row r="108" spans="1:6" x14ac:dyDescent="0.25">
      <c r="B108" s="2">
        <v>39815</v>
      </c>
      <c r="C108" s="3">
        <v>0.39</v>
      </c>
      <c r="D108" s="3">
        <f t="shared" si="4"/>
        <v>117.11411705960329</v>
      </c>
      <c r="E108" s="3">
        <v>47.58</v>
      </c>
      <c r="F108" s="8">
        <f t="shared" si="5"/>
        <v>302.75402266353939</v>
      </c>
    </row>
    <row r="109" spans="1:6" x14ac:dyDescent="0.25">
      <c r="B109" s="2">
        <v>39904</v>
      </c>
      <c r="C109" s="3">
        <v>0.39</v>
      </c>
      <c r="D109" s="3">
        <f t="shared" si="4"/>
        <v>118.07406883878036</v>
      </c>
      <c r="E109" s="3">
        <v>39.19</v>
      </c>
      <c r="F109" s="8">
        <f t="shared" si="5"/>
        <v>305.76688484365627</v>
      </c>
    </row>
    <row r="110" spans="1:6" x14ac:dyDescent="0.25">
      <c r="B110" s="2">
        <v>39995</v>
      </c>
      <c r="C110" s="3">
        <v>0.39</v>
      </c>
      <c r="D110" s="3">
        <f t="shared" si="4"/>
        <v>119.24908508902595</v>
      </c>
      <c r="E110" s="3">
        <v>33.74</v>
      </c>
      <c r="F110" s="8">
        <f t="shared" si="5"/>
        <v>309.30123828435057</v>
      </c>
    </row>
    <row r="111" spans="1:6" x14ac:dyDescent="0.25">
      <c r="B111" s="2">
        <v>40087</v>
      </c>
      <c r="C111" s="3">
        <v>0.39</v>
      </c>
      <c r="D111" s="3">
        <f t="shared" si="4"/>
        <v>120.62748293089673</v>
      </c>
      <c r="E111" s="3">
        <v>31.9</v>
      </c>
      <c r="F111" s="8">
        <f t="shared" si="5"/>
        <v>313.08266408155737</v>
      </c>
    </row>
    <row r="112" spans="1:6" x14ac:dyDescent="0.25">
      <c r="B112" s="2">
        <v>40182</v>
      </c>
      <c r="C112" s="3">
        <v>0.4</v>
      </c>
      <c r="D112" s="3">
        <f t="shared" si="4"/>
        <v>125.23306563262295</v>
      </c>
      <c r="E112" s="3">
        <v>33.340000000000003</v>
      </c>
      <c r="F112" s="8">
        <f t="shared" si="5"/>
        <v>316.83890480239188</v>
      </c>
    </row>
    <row r="113" spans="2:6" x14ac:dyDescent="0.25">
      <c r="B113" s="2">
        <v>40269</v>
      </c>
      <c r="C113" s="3">
        <v>0.4</v>
      </c>
      <c r="D113" s="3">
        <f t="shared" si="4"/>
        <v>126.73556192095675</v>
      </c>
      <c r="E113" s="3">
        <v>34.049999999999997</v>
      </c>
      <c r="F113" s="8">
        <f t="shared" si="5"/>
        <v>320.56094773692803</v>
      </c>
    </row>
    <row r="114" spans="2:6" x14ac:dyDescent="0.25">
      <c r="B114" s="2">
        <v>40360</v>
      </c>
      <c r="C114" s="3">
        <v>0.4</v>
      </c>
      <c r="D114" s="3">
        <f t="shared" si="4"/>
        <v>128.22437909477122</v>
      </c>
      <c r="E114" s="3">
        <v>32.799999999999997</v>
      </c>
      <c r="F114" s="8">
        <f t="shared" si="5"/>
        <v>324.47022758737836</v>
      </c>
    </row>
    <row r="115" spans="2:6" x14ac:dyDescent="0.25">
      <c r="B115" s="2">
        <v>40452</v>
      </c>
      <c r="C115" s="3">
        <v>0.4</v>
      </c>
      <c r="D115" s="3">
        <f t="shared" si="4"/>
        <v>129.78809103495135</v>
      </c>
      <c r="E115" s="3">
        <v>34.44</v>
      </c>
      <c r="F115" s="8">
        <f t="shared" si="5"/>
        <v>328.23875520163364</v>
      </c>
    </row>
    <row r="116" spans="2:6" x14ac:dyDescent="0.25">
      <c r="B116" s="2">
        <v>40547</v>
      </c>
      <c r="C116" s="3">
        <v>0.41</v>
      </c>
      <c r="D116" s="3">
        <f t="shared" si="4"/>
        <v>134.57788963266978</v>
      </c>
      <c r="E116" s="3">
        <v>36.76</v>
      </c>
      <c r="F116" s="8">
        <f t="shared" si="5"/>
        <v>331.89974240600441</v>
      </c>
    </row>
    <row r="117" spans="2:6" x14ac:dyDescent="0.25">
      <c r="B117" s="2">
        <v>40637</v>
      </c>
      <c r="C117" s="3">
        <v>0.41</v>
      </c>
      <c r="D117" s="3">
        <f t="shared" si="4"/>
        <v>136.0788943864618</v>
      </c>
      <c r="E117" s="3">
        <v>38.619999999999997</v>
      </c>
      <c r="F117" s="8">
        <f t="shared" si="5"/>
        <v>335.42327669876624</v>
      </c>
    </row>
    <row r="118" spans="2:6" x14ac:dyDescent="0.25">
      <c r="B118" s="2">
        <v>40729</v>
      </c>
      <c r="C118" s="3">
        <v>0.41</v>
      </c>
      <c r="D118" s="3">
        <f t="shared" si="4"/>
        <v>137.52354344649416</v>
      </c>
      <c r="E118" s="3">
        <v>38.54</v>
      </c>
      <c r="F118" s="8">
        <f t="shared" si="5"/>
        <v>338.99160942960418</v>
      </c>
    </row>
    <row r="119" spans="2:6" x14ac:dyDescent="0.25">
      <c r="B119" s="2">
        <v>40820</v>
      </c>
      <c r="C119" s="3">
        <v>0.41</v>
      </c>
      <c r="D119" s="3">
        <f t="shared" si="4"/>
        <v>138.9865598661377</v>
      </c>
      <c r="E119" s="3">
        <v>39.06</v>
      </c>
      <c r="F119" s="8">
        <f t="shared" si="5"/>
        <v>342.54989309233173</v>
      </c>
    </row>
    <row r="120" spans="2:6" x14ac:dyDescent="0.25">
      <c r="B120" s="2">
        <v>40912</v>
      </c>
      <c r="C120" s="3">
        <v>0.42</v>
      </c>
      <c r="D120" s="3">
        <f t="shared" si="4"/>
        <v>143.87095509877932</v>
      </c>
      <c r="E120" s="3">
        <v>40.56</v>
      </c>
      <c r="F120" s="8">
        <f t="shared" si="5"/>
        <v>346.09700736991505</v>
      </c>
    </row>
    <row r="121" spans="2:6" x14ac:dyDescent="0.25">
      <c r="B121" s="2">
        <v>41002</v>
      </c>
      <c r="C121" s="3">
        <v>0.42</v>
      </c>
      <c r="D121" s="3">
        <f t="shared" si="4"/>
        <v>145.36074309536431</v>
      </c>
      <c r="E121" s="3">
        <v>39.82</v>
      </c>
      <c r="F121" s="8">
        <f t="shared" si="5"/>
        <v>349.74745295242042</v>
      </c>
    </row>
    <row r="122" spans="2:6" x14ac:dyDescent="0.25">
      <c r="B122" s="2">
        <v>41093</v>
      </c>
      <c r="C122" s="3">
        <v>0.42</v>
      </c>
      <c r="D122" s="3">
        <f t="shared" si="4"/>
        <v>146.89393024001657</v>
      </c>
      <c r="E122" s="3">
        <v>40.299999999999997</v>
      </c>
      <c r="F122" s="8">
        <f t="shared" si="5"/>
        <v>353.39246362835132</v>
      </c>
    </row>
    <row r="123" spans="2:6" x14ac:dyDescent="0.25">
      <c r="B123" s="2">
        <v>41184</v>
      </c>
      <c r="C123" s="3">
        <v>0.42</v>
      </c>
      <c r="D123" s="3">
        <f t="shared" si="4"/>
        <v>148.42483472390754</v>
      </c>
      <c r="E123" s="3">
        <v>43.27</v>
      </c>
      <c r="F123" s="8">
        <f t="shared" si="5"/>
        <v>356.82266549393734</v>
      </c>
    </row>
    <row r="124" spans="2:6" x14ac:dyDescent="0.25">
      <c r="B124" s="2">
        <v>41277</v>
      </c>
      <c r="C124" s="3">
        <v>0.43</v>
      </c>
      <c r="D124" s="3">
        <f t="shared" si="4"/>
        <v>153.43374616239305</v>
      </c>
      <c r="E124" s="3">
        <v>38.36</v>
      </c>
      <c r="F124" s="8">
        <f t="shared" si="5"/>
        <v>360.82250246375986</v>
      </c>
    </row>
    <row r="125" spans="2:6" x14ac:dyDescent="0.25">
      <c r="B125" s="2">
        <v>41366</v>
      </c>
      <c r="C125" s="3">
        <v>0.43</v>
      </c>
      <c r="D125" s="3">
        <f t="shared" si="4"/>
        <v>155.15367605941674</v>
      </c>
      <c r="E125" s="3">
        <v>42.65</v>
      </c>
      <c r="F125" s="8">
        <f t="shared" si="5"/>
        <v>364.46033777582119</v>
      </c>
    </row>
    <row r="126" spans="2:6" x14ac:dyDescent="0.25">
      <c r="B126" s="2">
        <v>41457</v>
      </c>
      <c r="C126" s="3">
        <v>0.42499999999999999</v>
      </c>
      <c r="D126" s="3">
        <f t="shared" si="4"/>
        <v>154.89564355472399</v>
      </c>
      <c r="E126" s="3">
        <v>45.6</v>
      </c>
      <c r="F126" s="8">
        <f t="shared" si="5"/>
        <v>367.85717206430195</v>
      </c>
    </row>
    <row r="127" spans="2:6" x14ac:dyDescent="0.25">
      <c r="B127" s="2">
        <v>41549</v>
      </c>
      <c r="C127" s="3">
        <v>0.42499999999999999</v>
      </c>
      <c r="D127" s="3">
        <f t="shared" si="4"/>
        <v>156.33929812732833</v>
      </c>
      <c r="E127" s="3">
        <v>45.04</v>
      </c>
      <c r="F127" s="8">
        <f t="shared" si="5"/>
        <v>371.32829324830124</v>
      </c>
    </row>
    <row r="128" spans="2:6" x14ac:dyDescent="0.25">
      <c r="B128" s="2">
        <v>41562</v>
      </c>
      <c r="C128" s="3"/>
      <c r="D128" s="3"/>
      <c r="E128" s="3">
        <v>45.91</v>
      </c>
      <c r="F128" s="8"/>
    </row>
    <row r="129" spans="2:7" x14ac:dyDescent="0.25">
      <c r="B129" s="2"/>
      <c r="C129" s="3"/>
      <c r="D129" s="3"/>
      <c r="E129" s="3"/>
      <c r="F129" s="8"/>
    </row>
    <row r="130" spans="2:7" x14ac:dyDescent="0.25">
      <c r="B130" t="s">
        <v>33</v>
      </c>
      <c r="C130" s="3"/>
      <c r="D130" s="6">
        <f>F127*E128</f>
        <v>17047.681943029507</v>
      </c>
      <c r="E130" s="3"/>
      <c r="F130" s="8"/>
    </row>
    <row r="131" spans="2:7" x14ac:dyDescent="0.25">
      <c r="B131" t="s">
        <v>12</v>
      </c>
      <c r="C131" s="3"/>
      <c r="D131" s="7">
        <f>(D130-D103)/D103</f>
        <v>0.70476819430295068</v>
      </c>
      <c r="F131" s="8"/>
    </row>
    <row r="132" spans="2:7" x14ac:dyDescent="0.25">
      <c r="B132" s="13" t="s">
        <v>34</v>
      </c>
      <c r="C132" s="13"/>
      <c r="D132" s="14">
        <f>D131/5.79166</f>
        <v>0.12168673477085165</v>
      </c>
      <c r="F132" s="8"/>
    </row>
    <row r="133" spans="2:7" x14ac:dyDescent="0.25">
      <c r="D133" s="7"/>
      <c r="F133" s="8"/>
    </row>
    <row r="134" spans="2:7" x14ac:dyDescent="0.25">
      <c r="D134" s="7"/>
      <c r="F134" s="8"/>
    </row>
    <row r="135" spans="2:7" x14ac:dyDescent="0.25">
      <c r="D135" s="7"/>
      <c r="F135" s="8"/>
    </row>
    <row r="136" spans="2:7" x14ac:dyDescent="0.25">
      <c r="D136" s="7"/>
      <c r="F136" s="8"/>
    </row>
    <row r="137" spans="2:7" x14ac:dyDescent="0.25">
      <c r="D137" s="7"/>
      <c r="F137" s="8"/>
    </row>
    <row r="138" spans="2:7" x14ac:dyDescent="0.25">
      <c r="D138" s="7"/>
      <c r="F138" s="8"/>
    </row>
    <row r="139" spans="2:7" x14ac:dyDescent="0.25">
      <c r="D139" s="7"/>
      <c r="F139" s="8"/>
    </row>
    <row r="140" spans="2:7" x14ac:dyDescent="0.25">
      <c r="D140" s="7"/>
      <c r="F140" s="8"/>
    </row>
    <row r="141" spans="2:7" x14ac:dyDescent="0.25">
      <c r="D141" s="7"/>
      <c r="F141" s="8"/>
    </row>
    <row r="142" spans="2:7" x14ac:dyDescent="0.25">
      <c r="D142" s="7"/>
      <c r="F142" s="8"/>
    </row>
    <row r="143" spans="2:7" x14ac:dyDescent="0.25">
      <c r="D143" s="7"/>
      <c r="F143" s="8"/>
      <c r="G143" s="13"/>
    </row>
    <row r="144" spans="2:7" x14ac:dyDescent="0.25">
      <c r="D144" s="7"/>
      <c r="F144" s="8"/>
    </row>
    <row r="145" spans="1:6" x14ac:dyDescent="0.25">
      <c r="D145" s="7"/>
      <c r="F145" s="13" t="s">
        <v>39</v>
      </c>
    </row>
    <row r="146" spans="1:6" x14ac:dyDescent="0.25">
      <c r="D146" s="7"/>
      <c r="F146" t="s">
        <v>48</v>
      </c>
    </row>
    <row r="147" spans="1:6" x14ac:dyDescent="0.25">
      <c r="D147" s="7"/>
    </row>
    <row r="148" spans="1:6" x14ac:dyDescent="0.25">
      <c r="D148" s="7"/>
    </row>
    <row r="149" spans="1:6" x14ac:dyDescent="0.25">
      <c r="F149" s="8"/>
    </row>
    <row r="150" spans="1:6" x14ac:dyDescent="0.25">
      <c r="A150" s="13" t="s">
        <v>18</v>
      </c>
      <c r="F150" s="8"/>
    </row>
    <row r="151" spans="1:6" x14ac:dyDescent="0.25">
      <c r="A151" s="5" t="s">
        <v>6</v>
      </c>
      <c r="B151" s="5" t="s">
        <v>1</v>
      </c>
      <c r="C151" s="5" t="s">
        <v>2</v>
      </c>
      <c r="D151" t="s">
        <v>3</v>
      </c>
      <c r="E151" s="5" t="s">
        <v>4</v>
      </c>
      <c r="F151" s="5" t="s">
        <v>5</v>
      </c>
    </row>
    <row r="152" spans="1:6" x14ac:dyDescent="0.25">
      <c r="A152" t="s">
        <v>15</v>
      </c>
      <c r="B152" s="2">
        <v>39587</v>
      </c>
      <c r="C152" s="3"/>
      <c r="D152" s="3">
        <v>10000</v>
      </c>
      <c r="E152" s="3">
        <v>33.35</v>
      </c>
      <c r="F152" s="9">
        <f>D152/E152</f>
        <v>299.8500749625187</v>
      </c>
    </row>
    <row r="153" spans="1:6" x14ac:dyDescent="0.25">
      <c r="B153" s="2"/>
      <c r="C153" s="3"/>
      <c r="D153" s="3"/>
      <c r="E153" s="3"/>
    </row>
    <row r="154" spans="1:6" x14ac:dyDescent="0.25">
      <c r="B154" s="2">
        <v>39539</v>
      </c>
      <c r="C154" s="3">
        <v>0.28000000000000003</v>
      </c>
      <c r="D154" s="3">
        <f>F152*C154</f>
        <v>83.958020989505243</v>
      </c>
      <c r="E154" s="3">
        <v>31.05</v>
      </c>
      <c r="F154" s="4">
        <f>(D154/E154)+F152</f>
        <v>302.55403699116624</v>
      </c>
    </row>
    <row r="155" spans="1:6" x14ac:dyDescent="0.25">
      <c r="B155" s="2">
        <v>39610</v>
      </c>
      <c r="C155" s="3">
        <v>0.28000000000000003</v>
      </c>
      <c r="D155" s="3">
        <f t="shared" ref="D155:D176" si="6">F154*C155</f>
        <v>84.715130357526562</v>
      </c>
      <c r="E155" s="3">
        <v>32.82</v>
      </c>
      <c r="F155" s="4">
        <f t="shared" ref="F155:F176" si="7">F154+(D155/E155)</f>
        <v>305.13524145056681</v>
      </c>
    </row>
    <row r="156" spans="1:6" x14ac:dyDescent="0.25">
      <c r="B156" s="2">
        <v>39722</v>
      </c>
      <c r="C156" s="3">
        <v>0.28000000000000003</v>
      </c>
      <c r="D156" s="3">
        <f t="shared" si="6"/>
        <v>85.437867606158719</v>
      </c>
      <c r="E156" s="3">
        <v>36.270000000000003</v>
      </c>
      <c r="F156" s="4">
        <f t="shared" si="7"/>
        <v>307.49084849788301</v>
      </c>
    </row>
    <row r="157" spans="1:6" x14ac:dyDescent="0.25">
      <c r="B157" s="2">
        <v>39815</v>
      </c>
      <c r="C157" s="3">
        <v>0.31</v>
      </c>
      <c r="D157" s="3">
        <f t="shared" si="6"/>
        <v>95.322163034343731</v>
      </c>
      <c r="E157" s="3">
        <v>39.229999999999997</v>
      </c>
      <c r="F157" s="4">
        <f t="shared" si="7"/>
        <v>309.92067676794022</v>
      </c>
    </row>
    <row r="158" spans="1:6" x14ac:dyDescent="0.25">
      <c r="B158" s="2">
        <v>39904</v>
      </c>
      <c r="C158" s="3">
        <v>0.31</v>
      </c>
      <c r="D158" s="3">
        <f t="shared" si="6"/>
        <v>96.075409798061472</v>
      </c>
      <c r="E158" s="3">
        <v>34.21</v>
      </c>
      <c r="F158" s="4">
        <f t="shared" si="7"/>
        <v>312.7290781066734</v>
      </c>
    </row>
    <row r="159" spans="1:6" x14ac:dyDescent="0.25">
      <c r="B159" s="2">
        <v>39995</v>
      </c>
      <c r="C159" s="3">
        <v>0.31</v>
      </c>
      <c r="D159" s="3">
        <f t="shared" si="6"/>
        <v>96.94601421306875</v>
      </c>
      <c r="E159" s="3">
        <v>37.81</v>
      </c>
      <c r="F159" s="4">
        <f t="shared" si="7"/>
        <v>315.29310916229542</v>
      </c>
    </row>
    <row r="160" spans="1:6" x14ac:dyDescent="0.25">
      <c r="B160" s="2">
        <v>40087</v>
      </c>
      <c r="C160" s="3">
        <v>0.31</v>
      </c>
      <c r="D160" s="3">
        <f t="shared" si="6"/>
        <v>97.740863840311576</v>
      </c>
      <c r="E160" s="3">
        <v>35.42</v>
      </c>
      <c r="F160" s="4">
        <f t="shared" si="7"/>
        <v>318.05259148415627</v>
      </c>
    </row>
    <row r="161" spans="2:6" x14ac:dyDescent="0.25">
      <c r="B161" s="2">
        <v>40182</v>
      </c>
      <c r="C161" s="3">
        <v>0.34</v>
      </c>
      <c r="D161" s="3">
        <f t="shared" si="6"/>
        <v>108.13788110461314</v>
      </c>
      <c r="E161" s="3">
        <v>37.89</v>
      </c>
      <c r="F161" s="4">
        <f t="shared" si="7"/>
        <v>320.90658676271562</v>
      </c>
    </row>
    <row r="162" spans="2:6" x14ac:dyDescent="0.25">
      <c r="B162" s="2">
        <v>40269</v>
      </c>
      <c r="C162" s="3">
        <v>0.34</v>
      </c>
      <c r="D162" s="3">
        <f t="shared" si="6"/>
        <v>109.10823949932332</v>
      </c>
      <c r="E162" s="3">
        <v>38.04</v>
      </c>
      <c r="F162" s="4">
        <f t="shared" si="7"/>
        <v>323.77483701243494</v>
      </c>
    </row>
    <row r="163" spans="2:6" x14ac:dyDescent="0.25">
      <c r="B163" s="2">
        <v>40360</v>
      </c>
      <c r="C163" s="3">
        <v>0.34</v>
      </c>
      <c r="D163" s="3">
        <f t="shared" si="6"/>
        <v>110.08344458422789</v>
      </c>
      <c r="E163" s="3">
        <v>34.94</v>
      </c>
      <c r="F163" s="4">
        <f t="shared" si="7"/>
        <v>326.92547938748442</v>
      </c>
    </row>
    <row r="164" spans="2:6" x14ac:dyDescent="0.25">
      <c r="B164" s="2">
        <v>40452</v>
      </c>
      <c r="C164" s="3">
        <v>0.34</v>
      </c>
      <c r="D164" s="3">
        <f t="shared" si="6"/>
        <v>111.15466299174471</v>
      </c>
      <c r="E164" s="3">
        <v>39.520000000000003</v>
      </c>
      <c r="F164" s="4">
        <f t="shared" si="7"/>
        <v>329.73809737816623</v>
      </c>
    </row>
    <row r="165" spans="2:6" x14ac:dyDescent="0.25">
      <c r="B165" s="2">
        <v>40546</v>
      </c>
      <c r="C165" s="3">
        <v>0.36</v>
      </c>
      <c r="D165" s="3">
        <f t="shared" si="6"/>
        <v>118.70571505613984</v>
      </c>
      <c r="E165" s="3">
        <v>43.89</v>
      </c>
      <c r="F165" s="4">
        <f t="shared" si="7"/>
        <v>332.4427160853009</v>
      </c>
    </row>
    <row r="166" spans="2:6" x14ac:dyDescent="0.25">
      <c r="B166" s="2">
        <v>40634</v>
      </c>
      <c r="C166" s="3">
        <v>0.36</v>
      </c>
      <c r="D166" s="3">
        <f t="shared" si="6"/>
        <v>119.67937779070832</v>
      </c>
      <c r="E166" s="3">
        <v>43.27</v>
      </c>
      <c r="F166" s="4">
        <f t="shared" si="7"/>
        <v>335.20859031203327</v>
      </c>
    </row>
    <row r="167" spans="2:6" x14ac:dyDescent="0.25">
      <c r="B167" s="2">
        <v>40725</v>
      </c>
      <c r="C167" s="3">
        <v>0.36</v>
      </c>
      <c r="D167" s="3">
        <f t="shared" si="6"/>
        <v>120.67509251233197</v>
      </c>
      <c r="E167" s="3">
        <v>45.62</v>
      </c>
      <c r="F167" s="4">
        <f t="shared" si="7"/>
        <v>337.85381373404846</v>
      </c>
    </row>
    <row r="168" spans="2:6" x14ac:dyDescent="0.25">
      <c r="B168" s="2">
        <v>40819</v>
      </c>
      <c r="C168" s="3">
        <v>0.36</v>
      </c>
      <c r="D168" s="3">
        <f t="shared" si="6"/>
        <v>121.62737294425744</v>
      </c>
      <c r="E168" s="3">
        <v>40.770000000000003</v>
      </c>
      <c r="F168" s="4">
        <f t="shared" si="7"/>
        <v>340.83707036746171</v>
      </c>
    </row>
    <row r="169" spans="2:6" x14ac:dyDescent="0.25">
      <c r="B169" s="2">
        <v>40911</v>
      </c>
      <c r="C169" s="3">
        <v>0.38</v>
      </c>
      <c r="D169" s="3">
        <f t="shared" si="6"/>
        <v>129.51808673963544</v>
      </c>
      <c r="E169" s="3">
        <v>49.62</v>
      </c>
      <c r="F169" s="4">
        <f t="shared" si="7"/>
        <v>343.44726961654749</v>
      </c>
    </row>
    <row r="170" spans="2:6" x14ac:dyDescent="0.25">
      <c r="B170" s="2">
        <v>41001</v>
      </c>
      <c r="C170" s="3">
        <v>0.38</v>
      </c>
      <c r="D170" s="3">
        <f t="shared" si="6"/>
        <v>130.50996245428806</v>
      </c>
      <c r="E170" s="3">
        <v>45.28</v>
      </c>
      <c r="F170" s="4">
        <f t="shared" si="7"/>
        <v>346.32955677322349</v>
      </c>
    </row>
    <row r="171" spans="2:6" x14ac:dyDescent="0.25">
      <c r="B171" s="2">
        <v>41092</v>
      </c>
      <c r="C171" s="3">
        <v>0.38</v>
      </c>
      <c r="D171" s="3">
        <f t="shared" si="6"/>
        <v>131.60523157382494</v>
      </c>
      <c r="E171" s="3">
        <v>44.35</v>
      </c>
      <c r="F171" s="4">
        <f t="shared" si="7"/>
        <v>349.29698025854083</v>
      </c>
    </row>
    <row r="172" spans="2:6" x14ac:dyDescent="0.25">
      <c r="B172" s="2">
        <v>41183</v>
      </c>
      <c r="C172" s="3">
        <v>0.4</v>
      </c>
      <c r="D172" s="3">
        <f t="shared" si="6"/>
        <v>139.71879210341635</v>
      </c>
      <c r="E172" s="3">
        <v>45.47</v>
      </c>
      <c r="F172" s="4">
        <f t="shared" si="7"/>
        <v>352.36974894346309</v>
      </c>
    </row>
    <row r="173" spans="2:6" x14ac:dyDescent="0.25">
      <c r="B173" s="2">
        <v>41274</v>
      </c>
      <c r="C173" s="3">
        <v>0.4</v>
      </c>
      <c r="D173" s="3">
        <f t="shared" si="6"/>
        <v>140.94789957738524</v>
      </c>
      <c r="E173" s="3">
        <v>39.97</v>
      </c>
      <c r="F173" s="4">
        <f t="shared" si="7"/>
        <v>355.89609118958231</v>
      </c>
    </row>
    <row r="174" spans="2:6" x14ac:dyDescent="0.25">
      <c r="B174" s="2">
        <v>41365</v>
      </c>
      <c r="C174" s="3">
        <v>0.4</v>
      </c>
      <c r="D174" s="3">
        <f t="shared" si="6"/>
        <v>142.35843647583292</v>
      </c>
      <c r="E174" s="3">
        <v>44.79</v>
      </c>
      <c r="F174" s="4">
        <f t="shared" si="7"/>
        <v>359.07444431474045</v>
      </c>
    </row>
    <row r="175" spans="2:6" x14ac:dyDescent="0.25">
      <c r="B175" s="2">
        <v>41456</v>
      </c>
      <c r="C175" s="3">
        <v>0.4</v>
      </c>
      <c r="D175" s="3">
        <f t="shared" si="6"/>
        <v>143.62977772589619</v>
      </c>
      <c r="E175" s="3">
        <v>41.53</v>
      </c>
      <c r="F175" s="4">
        <f t="shared" si="7"/>
        <v>362.53290272374346</v>
      </c>
    </row>
    <row r="176" spans="2:6" x14ac:dyDescent="0.25">
      <c r="B176" s="2">
        <v>41548</v>
      </c>
      <c r="C176" s="3">
        <v>0.42</v>
      </c>
      <c r="D176" s="3">
        <f t="shared" si="6"/>
        <v>152.26381914397226</v>
      </c>
      <c r="E176" s="3">
        <v>45.23</v>
      </c>
      <c r="F176" s="4">
        <f t="shared" si="7"/>
        <v>365.89933692988922</v>
      </c>
    </row>
    <row r="177" spans="2:6" x14ac:dyDescent="0.25">
      <c r="B177" s="2">
        <v>41562</v>
      </c>
      <c r="C177" s="3"/>
      <c r="D177" s="3"/>
      <c r="E177" s="3">
        <v>43.78</v>
      </c>
      <c r="F177" s="4"/>
    </row>
    <row r="178" spans="2:6" x14ac:dyDescent="0.25">
      <c r="B178" s="2"/>
      <c r="C178" s="3"/>
      <c r="D178" s="3"/>
      <c r="E178" s="3"/>
      <c r="F178" s="4"/>
    </row>
    <row r="179" spans="2:6" x14ac:dyDescent="0.25">
      <c r="B179" t="s">
        <v>33</v>
      </c>
      <c r="C179" s="3"/>
      <c r="D179" s="6">
        <f>F176*E177</f>
        <v>16019.07297079055</v>
      </c>
      <c r="E179" s="3"/>
      <c r="F179" s="4"/>
    </row>
    <row r="180" spans="2:6" x14ac:dyDescent="0.25">
      <c r="B180" t="s">
        <v>12</v>
      </c>
      <c r="C180" s="3"/>
      <c r="D180" s="7">
        <f>(D179-D152)/D152</f>
        <v>0.60190729707905499</v>
      </c>
      <c r="E180" s="3"/>
    </row>
    <row r="181" spans="2:6" x14ac:dyDescent="0.25">
      <c r="B181" s="13" t="s">
        <v>34</v>
      </c>
      <c r="C181" s="13"/>
      <c r="D181" s="7">
        <f>D180/5.75</f>
        <v>0.10467952992679218</v>
      </c>
      <c r="E181" s="3"/>
    </row>
    <row r="182" spans="2:6" x14ac:dyDescent="0.25">
      <c r="D182" s="7"/>
      <c r="E182" s="3"/>
    </row>
    <row r="183" spans="2:6" x14ac:dyDescent="0.25">
      <c r="D183" s="7"/>
      <c r="E183" s="3"/>
    </row>
    <row r="184" spans="2:6" x14ac:dyDescent="0.25">
      <c r="D184" s="7"/>
      <c r="E184" s="3"/>
    </row>
    <row r="185" spans="2:6" x14ac:dyDescent="0.25">
      <c r="D185" s="7"/>
      <c r="E185" s="3"/>
    </row>
    <row r="186" spans="2:6" x14ac:dyDescent="0.25">
      <c r="D186" s="7"/>
      <c r="E186" s="3"/>
    </row>
    <row r="187" spans="2:6" x14ac:dyDescent="0.25">
      <c r="D187" s="7"/>
      <c r="E187" s="3"/>
    </row>
    <row r="188" spans="2:6" x14ac:dyDescent="0.25">
      <c r="D188" s="7"/>
      <c r="E188" s="3"/>
    </row>
    <row r="189" spans="2:6" x14ac:dyDescent="0.25">
      <c r="D189" s="7"/>
      <c r="E189" s="3"/>
    </row>
    <row r="190" spans="2:6" x14ac:dyDescent="0.25">
      <c r="D190" s="7"/>
      <c r="E190" s="3"/>
    </row>
    <row r="191" spans="2:6" x14ac:dyDescent="0.25">
      <c r="D191" s="7"/>
      <c r="E191" s="3"/>
    </row>
    <row r="192" spans="2:6" x14ac:dyDescent="0.25">
      <c r="D192" s="7"/>
      <c r="E192" s="3"/>
    </row>
    <row r="193" spans="1:6" x14ac:dyDescent="0.25">
      <c r="D193" s="7"/>
      <c r="E193" s="3"/>
      <c r="F193" s="13" t="s">
        <v>39</v>
      </c>
    </row>
    <row r="194" spans="1:6" x14ac:dyDescent="0.25">
      <c r="D194" s="7"/>
      <c r="E194" s="3"/>
      <c r="F194" t="s">
        <v>40</v>
      </c>
    </row>
    <row r="195" spans="1:6" x14ac:dyDescent="0.25">
      <c r="D195" s="7"/>
      <c r="E195" s="3"/>
    </row>
    <row r="196" spans="1:6" x14ac:dyDescent="0.25">
      <c r="C196" s="3"/>
      <c r="D196" s="3"/>
      <c r="E196" s="3"/>
    </row>
    <row r="197" spans="1:6" x14ac:dyDescent="0.25">
      <c r="A197" s="13" t="s">
        <v>17</v>
      </c>
      <c r="C197" s="3"/>
      <c r="D197" s="3"/>
      <c r="E197" s="3"/>
    </row>
    <row r="198" spans="1:6" x14ac:dyDescent="0.25">
      <c r="A198" s="5" t="s">
        <v>6</v>
      </c>
      <c r="B198" s="5" t="s">
        <v>1</v>
      </c>
      <c r="C198" s="5" t="s">
        <v>2</v>
      </c>
      <c r="D198" t="s">
        <v>3</v>
      </c>
      <c r="E198" s="5" t="s">
        <v>4</v>
      </c>
      <c r="F198" s="5" t="s">
        <v>5</v>
      </c>
    </row>
    <row r="199" spans="1:6" x14ac:dyDescent="0.25">
      <c r="A199" t="s">
        <v>16</v>
      </c>
      <c r="B199" s="2">
        <v>39447</v>
      </c>
      <c r="C199" s="3"/>
      <c r="D199" s="3">
        <v>10000</v>
      </c>
      <c r="E199" s="3">
        <v>18.89</v>
      </c>
      <c r="F199" s="4">
        <f>D199/E199</f>
        <v>529.38062466913709</v>
      </c>
    </row>
    <row r="200" spans="1:6" x14ac:dyDescent="0.25">
      <c r="C200" s="3"/>
      <c r="D200" s="3"/>
      <c r="E200" s="3"/>
      <c r="F200" s="4"/>
    </row>
    <row r="201" spans="1:6" x14ac:dyDescent="0.25">
      <c r="B201" s="2">
        <v>39498</v>
      </c>
      <c r="C201" s="3">
        <v>0.23</v>
      </c>
      <c r="D201" s="3">
        <f>F199*C201</f>
        <v>121.75754367390154</v>
      </c>
      <c r="E201" s="3">
        <v>17.190000000000001</v>
      </c>
      <c r="F201" s="4">
        <f>(D201/E201)+F199</f>
        <v>536.46366967634481</v>
      </c>
    </row>
    <row r="202" spans="1:6" x14ac:dyDescent="0.25">
      <c r="B202" s="2">
        <v>39680</v>
      </c>
      <c r="C202" s="3">
        <v>0.23</v>
      </c>
      <c r="D202" s="3">
        <f t="shared" ref="D202:D222" si="8">F201*C202</f>
        <v>123.38664402555931</v>
      </c>
      <c r="E202" s="3">
        <v>16.64</v>
      </c>
      <c r="F202" s="4">
        <f t="shared" ref="F202:F220" si="9">F201+(D202/E202)</f>
        <v>543.87873241826549</v>
      </c>
    </row>
    <row r="203" spans="1:6" x14ac:dyDescent="0.25">
      <c r="B203" s="2">
        <v>39772</v>
      </c>
      <c r="C203" s="3">
        <v>0.23</v>
      </c>
      <c r="D203" s="3">
        <f t="shared" si="8"/>
        <v>125.09210845620106</v>
      </c>
      <c r="E203" s="3">
        <v>10.48</v>
      </c>
      <c r="F203" s="4">
        <f t="shared" si="9"/>
        <v>555.81500230912434</v>
      </c>
    </row>
    <row r="204" spans="1:6" x14ac:dyDescent="0.25">
      <c r="B204" s="2">
        <v>39864</v>
      </c>
      <c r="C204" s="3">
        <v>0.23</v>
      </c>
      <c r="D204" s="3">
        <f t="shared" si="8"/>
        <v>127.8374505310986</v>
      </c>
      <c r="E204" s="3">
        <v>8.6999999999999993</v>
      </c>
      <c r="F204" s="4">
        <f t="shared" si="9"/>
        <v>570.50896214028512</v>
      </c>
    </row>
    <row r="205" spans="1:6" x14ac:dyDescent="0.25">
      <c r="B205" s="2">
        <v>39953</v>
      </c>
      <c r="C205" s="3">
        <v>0.23</v>
      </c>
      <c r="D205" s="3">
        <f t="shared" si="8"/>
        <v>131.21706129226558</v>
      </c>
      <c r="E205" s="3">
        <v>10.63</v>
      </c>
      <c r="F205" s="4">
        <f t="shared" si="9"/>
        <v>582.85299424680113</v>
      </c>
    </row>
    <row r="206" spans="1:6" x14ac:dyDescent="0.25">
      <c r="B206" s="2">
        <v>40045</v>
      </c>
      <c r="C206" s="3">
        <v>0.23</v>
      </c>
      <c r="D206" s="3">
        <f t="shared" si="8"/>
        <v>134.05618867676426</v>
      </c>
      <c r="E206" s="3">
        <v>13.19</v>
      </c>
      <c r="F206" s="4">
        <f t="shared" si="9"/>
        <v>593.0164657158507</v>
      </c>
    </row>
    <row r="207" spans="1:6" x14ac:dyDescent="0.25">
      <c r="B207" s="2">
        <v>40137</v>
      </c>
      <c r="C207" s="3">
        <v>0.23</v>
      </c>
      <c r="D207" s="3">
        <f t="shared" si="8"/>
        <v>136.39378711464568</v>
      </c>
      <c r="E207" s="3">
        <v>13.91</v>
      </c>
      <c r="F207" s="4">
        <f t="shared" si="9"/>
        <v>602.82191410655128</v>
      </c>
    </row>
    <row r="208" spans="1:6" x14ac:dyDescent="0.25">
      <c r="B208" s="2">
        <v>40228</v>
      </c>
      <c r="C208" s="3">
        <v>0.23</v>
      </c>
      <c r="D208" s="3">
        <f t="shared" si="8"/>
        <v>138.64904024450681</v>
      </c>
      <c r="E208" s="3">
        <v>15.16</v>
      </c>
      <c r="F208" s="4">
        <f t="shared" si="9"/>
        <v>611.96762916225748</v>
      </c>
    </row>
    <row r="209" spans="2:6" x14ac:dyDescent="0.25">
      <c r="B209" s="2">
        <v>40318</v>
      </c>
      <c r="C209" s="3">
        <v>0.23</v>
      </c>
      <c r="D209" s="3">
        <f t="shared" si="8"/>
        <v>140.75255470731923</v>
      </c>
      <c r="E209" s="3">
        <v>14.8</v>
      </c>
      <c r="F209" s="4">
        <f t="shared" si="9"/>
        <v>621.47793691275206</v>
      </c>
    </row>
    <row r="210" spans="2:6" x14ac:dyDescent="0.25">
      <c r="B210" s="2">
        <v>40410</v>
      </c>
      <c r="C210" s="3">
        <v>0.23</v>
      </c>
      <c r="D210" s="3">
        <f t="shared" si="8"/>
        <v>142.93992548993299</v>
      </c>
      <c r="E210" s="3">
        <v>16.5</v>
      </c>
      <c r="F210" s="4">
        <f t="shared" si="9"/>
        <v>630.14096270002074</v>
      </c>
    </row>
    <row r="211" spans="2:6" x14ac:dyDescent="0.25">
      <c r="B211" s="2">
        <v>40501</v>
      </c>
      <c r="C211" s="3">
        <v>0.23</v>
      </c>
      <c r="D211" s="3">
        <f t="shared" si="8"/>
        <v>144.93242142100479</v>
      </c>
      <c r="E211" s="3">
        <v>17.02</v>
      </c>
      <c r="F211" s="4">
        <f t="shared" si="9"/>
        <v>638.6563811148859</v>
      </c>
    </row>
    <row r="212" spans="2:6" x14ac:dyDescent="0.25">
      <c r="B212" s="2">
        <v>40592</v>
      </c>
      <c r="C212" s="3">
        <v>0.23</v>
      </c>
      <c r="D212" s="3">
        <f t="shared" si="8"/>
        <v>146.89096765642375</v>
      </c>
      <c r="E212" s="3">
        <v>19.100000000000001</v>
      </c>
      <c r="F212" s="4">
        <f t="shared" si="9"/>
        <v>646.34700769375627</v>
      </c>
    </row>
    <row r="213" spans="2:6" x14ac:dyDescent="0.25">
      <c r="B213" s="2">
        <v>40683</v>
      </c>
      <c r="C213" s="3">
        <v>0.23</v>
      </c>
      <c r="D213" s="3">
        <f t="shared" si="8"/>
        <v>148.65981176956396</v>
      </c>
      <c r="E213" s="3">
        <v>20.059999999999999</v>
      </c>
      <c r="F213" s="4">
        <f t="shared" si="9"/>
        <v>653.75776600729387</v>
      </c>
    </row>
    <row r="214" spans="2:6" x14ac:dyDescent="0.25">
      <c r="B214" s="2">
        <v>40774</v>
      </c>
      <c r="C214" s="3">
        <v>0.23</v>
      </c>
      <c r="D214" s="3">
        <f t="shared" si="8"/>
        <v>150.36428618167758</v>
      </c>
      <c r="E214" s="3">
        <v>20.059999999999999</v>
      </c>
      <c r="F214" s="4">
        <f t="shared" si="9"/>
        <v>661.25349313499464</v>
      </c>
    </row>
    <row r="215" spans="2:6" x14ac:dyDescent="0.25">
      <c r="B215" s="2">
        <v>40865</v>
      </c>
      <c r="C215" s="3">
        <v>0.23</v>
      </c>
      <c r="D215" s="3">
        <f t="shared" si="8"/>
        <v>152.08830342104878</v>
      </c>
      <c r="E215" s="3">
        <v>22</v>
      </c>
      <c r="F215" s="4">
        <f t="shared" si="9"/>
        <v>668.16659783595139</v>
      </c>
    </row>
    <row r="216" spans="2:6" x14ac:dyDescent="0.25">
      <c r="B216" s="2">
        <v>40959</v>
      </c>
      <c r="C216" s="3">
        <v>0.23</v>
      </c>
      <c r="D216" s="3">
        <f t="shared" si="8"/>
        <v>153.67831750226884</v>
      </c>
      <c r="E216" s="3">
        <v>23.72</v>
      </c>
      <c r="F216" s="4">
        <f t="shared" si="9"/>
        <v>674.64544764633376</v>
      </c>
    </row>
    <row r="217" spans="2:6" x14ac:dyDescent="0.25">
      <c r="B217" s="2">
        <v>41047</v>
      </c>
      <c r="C217" s="3">
        <v>0.23</v>
      </c>
      <c r="D217" s="3">
        <f t="shared" si="8"/>
        <v>155.16845295865679</v>
      </c>
      <c r="E217" s="3">
        <v>24.43</v>
      </c>
      <c r="F217" s="4">
        <f t="shared" si="9"/>
        <v>680.9970011853701</v>
      </c>
    </row>
    <row r="218" spans="2:6" x14ac:dyDescent="0.25">
      <c r="B218" s="2">
        <v>41141</v>
      </c>
      <c r="C218" s="3">
        <v>0.24</v>
      </c>
      <c r="D218" s="3">
        <f t="shared" si="8"/>
        <v>163.43928028448883</v>
      </c>
      <c r="E218" s="3">
        <v>24.64</v>
      </c>
      <c r="F218" s="4">
        <f t="shared" si="9"/>
        <v>687.63008885925353</v>
      </c>
    </row>
    <row r="219" spans="2:6" x14ac:dyDescent="0.25">
      <c r="B219" s="2">
        <v>41233</v>
      </c>
      <c r="C219" s="3">
        <v>0.24</v>
      </c>
      <c r="D219" s="3">
        <f t="shared" si="8"/>
        <v>165.03122132622084</v>
      </c>
      <c r="E219" s="3">
        <v>23.93</v>
      </c>
      <c r="F219" s="4">
        <f t="shared" si="9"/>
        <v>694.52650429286075</v>
      </c>
    </row>
    <row r="220" spans="2:6" x14ac:dyDescent="0.25">
      <c r="B220" s="2">
        <v>41325</v>
      </c>
      <c r="C220" s="3">
        <v>0.24</v>
      </c>
      <c r="D220" s="3">
        <f t="shared" si="8"/>
        <v>166.68636103028658</v>
      </c>
      <c r="E220" s="3">
        <v>27.04</v>
      </c>
      <c r="F220" s="4">
        <f t="shared" si="9"/>
        <v>700.69094072149562</v>
      </c>
    </row>
    <row r="221" spans="2:6" x14ac:dyDescent="0.25">
      <c r="B221" s="2">
        <v>41414</v>
      </c>
      <c r="C221" s="3">
        <v>0.24</v>
      </c>
      <c r="D221" s="3">
        <f t="shared" si="8"/>
        <v>168.16582577315896</v>
      </c>
      <c r="E221" s="3">
        <v>29.51</v>
      </c>
      <c r="F221" s="4">
        <f t="shared" ref="F221:F222" si="10">F220+(D221/E221)</f>
        <v>706.38954545796321</v>
      </c>
    </row>
    <row r="222" spans="2:6" x14ac:dyDescent="0.25">
      <c r="B222" s="2">
        <v>41506</v>
      </c>
      <c r="C222" s="3">
        <v>0.25</v>
      </c>
      <c r="D222" s="3">
        <f t="shared" si="8"/>
        <v>176.5973863644908</v>
      </c>
      <c r="E222" s="3">
        <v>29.63</v>
      </c>
      <c r="F222" s="4">
        <f t="shared" si="10"/>
        <v>712.34963274667371</v>
      </c>
    </row>
    <row r="223" spans="2:6" x14ac:dyDescent="0.25">
      <c r="B223" s="2">
        <v>41562</v>
      </c>
      <c r="C223" s="3"/>
      <c r="D223" s="3"/>
      <c r="E223" s="3">
        <v>30.82</v>
      </c>
      <c r="F223" s="4"/>
    </row>
    <row r="224" spans="2:6" x14ac:dyDescent="0.25">
      <c r="B224" s="2"/>
      <c r="C224" s="3"/>
      <c r="D224" s="3"/>
      <c r="E224" s="3"/>
      <c r="F224" s="4"/>
    </row>
    <row r="225" spans="2:6" x14ac:dyDescent="0.25">
      <c r="B225" t="s">
        <v>33</v>
      </c>
      <c r="C225" s="3"/>
      <c r="D225" s="6">
        <f>F222*E223</f>
        <v>21954.615681252482</v>
      </c>
      <c r="E225" s="3"/>
      <c r="F225" s="4"/>
    </row>
    <row r="226" spans="2:6" x14ac:dyDescent="0.25">
      <c r="B226" t="s">
        <v>12</v>
      </c>
      <c r="C226" s="3"/>
      <c r="D226" s="7">
        <f>(D225-D199)/D199</f>
        <v>1.1954615681252483</v>
      </c>
      <c r="E226" s="3"/>
      <c r="F226" s="4"/>
    </row>
    <row r="227" spans="2:6" x14ac:dyDescent="0.25">
      <c r="B227" s="13" t="s">
        <v>34</v>
      </c>
      <c r="C227" s="13"/>
      <c r="D227" s="14">
        <f>D226/5.791666</f>
        <v>0.20641065422716853</v>
      </c>
      <c r="E227" s="3"/>
      <c r="F227" s="4"/>
    </row>
    <row r="228" spans="2:6" x14ac:dyDescent="0.25">
      <c r="D228" s="7"/>
      <c r="E228" s="3"/>
      <c r="F228" s="4"/>
    </row>
    <row r="229" spans="2:6" x14ac:dyDescent="0.25">
      <c r="D229" s="7"/>
      <c r="E229" s="3"/>
      <c r="F229" s="4"/>
    </row>
    <row r="230" spans="2:6" x14ac:dyDescent="0.25">
      <c r="D230" s="7"/>
      <c r="E230" s="3"/>
      <c r="F230" s="4"/>
    </row>
    <row r="231" spans="2:6" x14ac:dyDescent="0.25">
      <c r="D231" s="7"/>
      <c r="E231" s="3"/>
      <c r="F231" s="4"/>
    </row>
    <row r="232" spans="2:6" x14ac:dyDescent="0.25">
      <c r="D232" s="7"/>
      <c r="E232" s="3"/>
      <c r="F232" s="4"/>
    </row>
    <row r="233" spans="2:6" x14ac:dyDescent="0.25">
      <c r="D233" s="7"/>
      <c r="E233" s="3"/>
      <c r="F233" s="4"/>
    </row>
    <row r="234" spans="2:6" x14ac:dyDescent="0.25">
      <c r="D234" s="7"/>
      <c r="E234" s="3"/>
      <c r="F234" s="4"/>
    </row>
    <row r="235" spans="2:6" x14ac:dyDescent="0.25">
      <c r="D235" s="7"/>
      <c r="E235" s="3"/>
      <c r="F235" s="4"/>
    </row>
    <row r="236" spans="2:6" x14ac:dyDescent="0.25">
      <c r="D236" s="7"/>
      <c r="E236" s="3"/>
      <c r="F236" s="4"/>
    </row>
    <row r="237" spans="2:6" x14ac:dyDescent="0.25">
      <c r="D237" s="7"/>
      <c r="E237" s="3"/>
      <c r="F237" s="4"/>
    </row>
    <row r="238" spans="2:6" x14ac:dyDescent="0.25">
      <c r="D238" s="7"/>
      <c r="E238" s="3"/>
      <c r="F238" s="4"/>
    </row>
    <row r="239" spans="2:6" x14ac:dyDescent="0.25">
      <c r="D239" s="7"/>
      <c r="E239" s="3"/>
      <c r="F239" s="4"/>
    </row>
    <row r="240" spans="2:6" x14ac:dyDescent="0.25">
      <c r="D240" s="7"/>
      <c r="E240" s="3"/>
      <c r="F240" s="4"/>
    </row>
    <row r="241" spans="1:6" x14ac:dyDescent="0.25">
      <c r="D241" s="7"/>
      <c r="E241" s="3"/>
      <c r="F241" s="13" t="s">
        <v>39</v>
      </c>
    </row>
    <row r="242" spans="1:6" x14ac:dyDescent="0.25">
      <c r="D242" s="7"/>
      <c r="E242" s="3"/>
      <c r="F242" t="s">
        <v>41</v>
      </c>
    </row>
    <row r="243" spans="1:6" x14ac:dyDescent="0.25">
      <c r="D243" s="7"/>
      <c r="E243" s="3"/>
      <c r="F243" s="4"/>
    </row>
    <row r="244" spans="1:6" x14ac:dyDescent="0.25">
      <c r="C244" s="3"/>
      <c r="D244" s="3"/>
      <c r="E244" s="3"/>
      <c r="F244" s="4"/>
    </row>
    <row r="245" spans="1:6" x14ac:dyDescent="0.25">
      <c r="A245" s="13" t="s">
        <v>19</v>
      </c>
      <c r="B245" s="13"/>
      <c r="C245" s="3"/>
      <c r="D245" s="3"/>
      <c r="E245" s="3"/>
      <c r="F245" s="4"/>
    </row>
    <row r="246" spans="1:6" x14ac:dyDescent="0.25">
      <c r="A246" s="5" t="s">
        <v>6</v>
      </c>
      <c r="B246" s="5" t="s">
        <v>1</v>
      </c>
      <c r="C246" s="5" t="s">
        <v>2</v>
      </c>
      <c r="D246" t="s">
        <v>3</v>
      </c>
      <c r="E246" s="5" t="s">
        <v>4</v>
      </c>
      <c r="F246" s="5" t="s">
        <v>5</v>
      </c>
    </row>
    <row r="247" spans="1:6" x14ac:dyDescent="0.25">
      <c r="A247" t="s">
        <v>20</v>
      </c>
      <c r="B247" s="2">
        <v>39447</v>
      </c>
      <c r="C247" s="3"/>
      <c r="D247" s="3">
        <v>10000</v>
      </c>
      <c r="E247" s="3">
        <v>48.66</v>
      </c>
      <c r="F247" s="4">
        <f>D247/E247</f>
        <v>205.50760378133992</v>
      </c>
    </row>
    <row r="248" spans="1:6" x14ac:dyDescent="0.25">
      <c r="C248" s="3"/>
      <c r="D248" s="3"/>
      <c r="E248" s="3"/>
      <c r="F248" s="4"/>
    </row>
    <row r="249" spans="1:6" x14ac:dyDescent="0.25">
      <c r="B249" s="2">
        <v>39493</v>
      </c>
      <c r="C249" s="3">
        <v>0.38</v>
      </c>
      <c r="D249" s="3">
        <f>F247*C249</f>
        <v>78.092889436909175</v>
      </c>
      <c r="E249" s="3">
        <v>42.04</v>
      </c>
      <c r="F249" s="4">
        <f>(D249/E249)+F247</f>
        <v>207.36518916280778</v>
      </c>
    </row>
    <row r="250" spans="1:6" x14ac:dyDescent="0.25">
      <c r="B250" s="2">
        <v>39675</v>
      </c>
      <c r="C250" s="3">
        <v>0.38</v>
      </c>
      <c r="D250" s="3">
        <f t="shared" ref="D250:D270" si="11">F249*C250</f>
        <v>78.798771881866955</v>
      </c>
      <c r="E250" s="3">
        <v>47.84</v>
      </c>
      <c r="F250" s="4">
        <f t="shared" ref="F250:F270" si="12">F249+(D250/E250)</f>
        <v>209.01232068207759</v>
      </c>
    </row>
    <row r="251" spans="1:6" x14ac:dyDescent="0.25">
      <c r="B251" s="2">
        <v>39766</v>
      </c>
      <c r="C251" s="3">
        <v>0.4</v>
      </c>
      <c r="D251" s="3">
        <f t="shared" si="11"/>
        <v>83.604928272831046</v>
      </c>
      <c r="E251" s="3">
        <v>47.13</v>
      </c>
      <c r="F251" s="4">
        <f t="shared" si="12"/>
        <v>210.78624235135047</v>
      </c>
    </row>
    <row r="252" spans="1:6" x14ac:dyDescent="0.25">
      <c r="B252" s="2">
        <v>39857</v>
      </c>
      <c r="C252" s="3">
        <v>0.4</v>
      </c>
      <c r="D252" s="3">
        <f t="shared" si="11"/>
        <v>84.314496940540195</v>
      </c>
      <c r="E252" s="3">
        <v>43.87</v>
      </c>
      <c r="F252" s="4">
        <f t="shared" si="12"/>
        <v>212.70815930919272</v>
      </c>
    </row>
    <row r="253" spans="1:6" x14ac:dyDescent="0.25">
      <c r="B253" s="2">
        <v>39948</v>
      </c>
      <c r="C253" s="3">
        <v>0.4</v>
      </c>
      <c r="D253" s="3">
        <f t="shared" si="11"/>
        <v>85.083263723677092</v>
      </c>
      <c r="E253" s="3">
        <v>41.44</v>
      </c>
      <c r="F253" s="4">
        <f t="shared" si="12"/>
        <v>214.76132687009226</v>
      </c>
    </row>
    <row r="254" spans="1:6" x14ac:dyDescent="0.25">
      <c r="B254" s="2">
        <v>40039</v>
      </c>
      <c r="C254" s="3">
        <v>0.4</v>
      </c>
      <c r="D254" s="3">
        <f t="shared" si="11"/>
        <v>85.904530748036905</v>
      </c>
      <c r="E254" s="3">
        <v>42.71</v>
      </c>
      <c r="F254" s="4">
        <f t="shared" si="12"/>
        <v>216.77267153757145</v>
      </c>
    </row>
    <row r="255" spans="1:6" x14ac:dyDescent="0.25">
      <c r="B255" s="2">
        <v>40130</v>
      </c>
      <c r="C255" s="3">
        <v>0.42</v>
      </c>
      <c r="D255" s="3">
        <f t="shared" si="11"/>
        <v>91.044522045780013</v>
      </c>
      <c r="E255" s="3">
        <v>42.86</v>
      </c>
      <c r="F255" s="4">
        <f t="shared" si="12"/>
        <v>218.89690210326862</v>
      </c>
    </row>
    <row r="256" spans="1:6" x14ac:dyDescent="0.25">
      <c r="B256" s="2">
        <v>40224</v>
      </c>
      <c r="C256" s="3">
        <v>0.42</v>
      </c>
      <c r="D256" s="3">
        <f t="shared" si="11"/>
        <v>91.936698883372813</v>
      </c>
      <c r="E256" s="3">
        <v>43.44</v>
      </c>
      <c r="F256" s="4">
        <f t="shared" si="12"/>
        <v>221.01330861531679</v>
      </c>
    </row>
    <row r="257" spans="2:6" x14ac:dyDescent="0.25">
      <c r="B257" s="2">
        <v>40312</v>
      </c>
      <c r="C257" s="3">
        <v>0.42</v>
      </c>
      <c r="D257" s="3">
        <f t="shared" si="11"/>
        <v>92.825589618433042</v>
      </c>
      <c r="E257" s="3">
        <v>47.14</v>
      </c>
      <c r="F257" s="4">
        <f t="shared" si="12"/>
        <v>222.98245561613209</v>
      </c>
    </row>
    <row r="258" spans="2:6" x14ac:dyDescent="0.25">
      <c r="B258" s="2">
        <v>40403</v>
      </c>
      <c r="C258" s="3">
        <v>0.42</v>
      </c>
      <c r="D258" s="3">
        <f t="shared" si="11"/>
        <v>93.652631358775466</v>
      </c>
      <c r="E258" s="3">
        <v>45.83</v>
      </c>
      <c r="F258" s="4">
        <f t="shared" si="12"/>
        <v>225.02593437150577</v>
      </c>
    </row>
    <row r="259" spans="2:6" x14ac:dyDescent="0.25">
      <c r="B259" s="2">
        <v>40497</v>
      </c>
      <c r="C259" s="3">
        <v>0.44</v>
      </c>
      <c r="D259" s="3">
        <f t="shared" si="11"/>
        <v>99.011411123462537</v>
      </c>
      <c r="E259" s="3">
        <v>48.86</v>
      </c>
      <c r="F259" s="4">
        <f t="shared" si="12"/>
        <v>227.05236521725817</v>
      </c>
    </row>
    <row r="260" spans="2:6" x14ac:dyDescent="0.25">
      <c r="B260" s="2">
        <v>40589</v>
      </c>
      <c r="C260" s="3">
        <v>0.44</v>
      </c>
      <c r="D260" s="3">
        <f t="shared" si="11"/>
        <v>99.903040695593589</v>
      </c>
      <c r="E260" s="3">
        <v>45.65</v>
      </c>
      <c r="F260" s="4">
        <f t="shared" si="12"/>
        <v>229.2408217494727</v>
      </c>
    </row>
    <row r="261" spans="2:6" x14ac:dyDescent="0.25">
      <c r="B261" s="2">
        <v>40676</v>
      </c>
      <c r="C261" s="3">
        <v>0.44</v>
      </c>
      <c r="D261" s="3">
        <f t="shared" si="11"/>
        <v>100.86596156976799</v>
      </c>
      <c r="E261" s="3">
        <v>45.87</v>
      </c>
      <c r="F261" s="4">
        <f t="shared" si="12"/>
        <v>231.43977447608634</v>
      </c>
    </row>
    <row r="262" spans="2:6" x14ac:dyDescent="0.25">
      <c r="B262" s="2">
        <v>40770</v>
      </c>
      <c r="C262" s="3">
        <v>0.44</v>
      </c>
      <c r="D262" s="3">
        <f t="shared" si="11"/>
        <v>101.83350076947799</v>
      </c>
      <c r="E262" s="3">
        <v>44.27</v>
      </c>
      <c r="F262" s="4">
        <f t="shared" si="12"/>
        <v>233.74005685172398</v>
      </c>
    </row>
    <row r="263" spans="2:6" x14ac:dyDescent="0.25">
      <c r="B263" s="2">
        <v>40862</v>
      </c>
      <c r="C263" s="3">
        <v>0.45</v>
      </c>
      <c r="D263" s="3">
        <f t="shared" si="11"/>
        <v>105.18302558327579</v>
      </c>
      <c r="E263" s="3">
        <v>46.5</v>
      </c>
      <c r="F263" s="4">
        <f t="shared" si="12"/>
        <v>236.00205740190196</v>
      </c>
    </row>
    <row r="264" spans="2:6" x14ac:dyDescent="0.25">
      <c r="B264" s="2">
        <v>40954</v>
      </c>
      <c r="C264" s="3">
        <v>0.45</v>
      </c>
      <c r="D264" s="3">
        <f t="shared" si="11"/>
        <v>106.20092583085588</v>
      </c>
      <c r="E264" s="3">
        <v>47.46</v>
      </c>
      <c r="F264" s="4">
        <f t="shared" si="12"/>
        <v>238.23975074009951</v>
      </c>
    </row>
    <row r="265" spans="2:6" x14ac:dyDescent="0.25">
      <c r="B265" s="2">
        <v>41044</v>
      </c>
      <c r="C265" s="3">
        <v>0.45</v>
      </c>
      <c r="D265" s="3">
        <f t="shared" si="11"/>
        <v>107.20788783304478</v>
      </c>
      <c r="E265" s="3">
        <v>45.79</v>
      </c>
      <c r="F265" s="4">
        <f t="shared" si="12"/>
        <v>240.58104551697318</v>
      </c>
    </row>
    <row r="266" spans="2:6" x14ac:dyDescent="0.25">
      <c r="B266" s="2">
        <v>41136</v>
      </c>
      <c r="C266" s="3">
        <v>0.45</v>
      </c>
      <c r="D266" s="3">
        <f t="shared" si="11"/>
        <v>108.26147048263793</v>
      </c>
      <c r="E266" s="3">
        <v>49.41</v>
      </c>
      <c r="F266" s="4">
        <f t="shared" si="12"/>
        <v>242.77212972022429</v>
      </c>
    </row>
    <row r="267" spans="2:6" x14ac:dyDescent="0.25">
      <c r="B267" s="2">
        <v>41228</v>
      </c>
      <c r="C267" s="3">
        <v>0.46</v>
      </c>
      <c r="D267" s="3">
        <f t="shared" si="11"/>
        <v>111.67517967130317</v>
      </c>
      <c r="E267" s="3">
        <v>41.74</v>
      </c>
      <c r="F267" s="4">
        <f t="shared" si="12"/>
        <v>245.44762516036093</v>
      </c>
    </row>
    <row r="268" spans="2:6" x14ac:dyDescent="0.25">
      <c r="B268" s="2">
        <v>41320</v>
      </c>
      <c r="C268" s="3">
        <v>0.46</v>
      </c>
      <c r="D268" s="3">
        <f t="shared" si="11"/>
        <v>112.90590757376603</v>
      </c>
      <c r="E268" s="3">
        <v>45.47</v>
      </c>
      <c r="F268" s="4">
        <f t="shared" si="12"/>
        <v>247.93071087783983</v>
      </c>
    </row>
    <row r="269" spans="2:6" x14ac:dyDescent="0.25">
      <c r="B269" s="2">
        <v>41409</v>
      </c>
      <c r="C269" s="3">
        <v>0.46</v>
      </c>
      <c r="D269" s="3">
        <f t="shared" si="11"/>
        <v>114.04812700380633</v>
      </c>
      <c r="E269" s="3">
        <v>45.29</v>
      </c>
      <c r="F269" s="4">
        <f t="shared" si="12"/>
        <v>250.44888546392519</v>
      </c>
    </row>
    <row r="270" spans="2:6" x14ac:dyDescent="0.25">
      <c r="B270" s="2">
        <v>41501</v>
      </c>
      <c r="C270" s="3">
        <v>0.45500000000000002</v>
      </c>
      <c r="D270" s="3">
        <f t="shared" si="11"/>
        <v>113.95424288608596</v>
      </c>
      <c r="E270" s="3">
        <v>42</v>
      </c>
      <c r="F270" s="4">
        <f t="shared" si="12"/>
        <v>253.16208172311772</v>
      </c>
    </row>
    <row r="271" spans="2:6" x14ac:dyDescent="0.25">
      <c r="B271" s="2">
        <v>41562</v>
      </c>
      <c r="C271" s="3"/>
      <c r="D271" s="3"/>
      <c r="E271" s="3">
        <v>41.92</v>
      </c>
    </row>
    <row r="272" spans="2:6" x14ac:dyDescent="0.25">
      <c r="B272" s="2"/>
      <c r="C272" s="3"/>
      <c r="D272" s="3"/>
      <c r="E272" s="3"/>
    </row>
    <row r="273" spans="2:6" x14ac:dyDescent="0.25">
      <c r="B273" t="s">
        <v>33</v>
      </c>
      <c r="C273" s="3"/>
      <c r="D273" s="6">
        <f>F270*E271</f>
        <v>10612.554465833095</v>
      </c>
      <c r="E273" s="3"/>
      <c r="F273" s="4"/>
    </row>
    <row r="274" spans="2:6" x14ac:dyDescent="0.25">
      <c r="B274" t="s">
        <v>12</v>
      </c>
      <c r="C274" s="3"/>
      <c r="D274" s="7">
        <f>(D273-D247)/D247</f>
        <v>6.1255446583309461E-2</v>
      </c>
      <c r="E274" s="3"/>
      <c r="F274" s="4"/>
    </row>
    <row r="275" spans="2:6" x14ac:dyDescent="0.25">
      <c r="B275" s="13" t="s">
        <v>34</v>
      </c>
      <c r="D275" s="14">
        <f>D274/5.791666</f>
        <v>1.0576481203044073E-2</v>
      </c>
      <c r="E275" s="3"/>
      <c r="F275" s="4"/>
    </row>
    <row r="276" spans="2:6" x14ac:dyDescent="0.25">
      <c r="D276" s="7"/>
      <c r="E276" s="3"/>
      <c r="F276" s="4"/>
    </row>
    <row r="277" spans="2:6" x14ac:dyDescent="0.25">
      <c r="D277" s="7"/>
      <c r="E277" s="3"/>
      <c r="F277" s="4"/>
    </row>
    <row r="278" spans="2:6" x14ac:dyDescent="0.25">
      <c r="D278" s="7"/>
      <c r="E278" s="3"/>
      <c r="F278" s="4"/>
    </row>
    <row r="279" spans="2:6" x14ac:dyDescent="0.25">
      <c r="D279" s="7"/>
      <c r="E279" s="3"/>
      <c r="F279" s="4"/>
    </row>
    <row r="280" spans="2:6" x14ac:dyDescent="0.25">
      <c r="D280" s="7"/>
      <c r="E280" s="3"/>
      <c r="F280" s="4"/>
    </row>
    <row r="281" spans="2:6" x14ac:dyDescent="0.25">
      <c r="D281" s="7"/>
      <c r="E281" s="3"/>
      <c r="F281" s="4"/>
    </row>
    <row r="282" spans="2:6" x14ac:dyDescent="0.25">
      <c r="D282" s="7"/>
      <c r="E282" s="3"/>
      <c r="F282" s="4"/>
    </row>
    <row r="283" spans="2:6" x14ac:dyDescent="0.25">
      <c r="D283" s="7"/>
      <c r="E283" s="3"/>
      <c r="F283" s="4"/>
    </row>
    <row r="284" spans="2:6" x14ac:dyDescent="0.25">
      <c r="D284" s="7"/>
      <c r="E284" s="3"/>
      <c r="F284" s="4"/>
    </row>
    <row r="285" spans="2:6" x14ac:dyDescent="0.25">
      <c r="D285" s="7"/>
      <c r="E285" s="3"/>
      <c r="F285" s="4"/>
    </row>
    <row r="286" spans="2:6" x14ac:dyDescent="0.25">
      <c r="D286" s="7"/>
      <c r="E286" s="3"/>
      <c r="F286" s="4"/>
    </row>
    <row r="287" spans="2:6" x14ac:dyDescent="0.25">
      <c r="D287" s="7"/>
      <c r="E287" s="3"/>
      <c r="F287" s="4"/>
    </row>
    <row r="288" spans="2:6" x14ac:dyDescent="0.25">
      <c r="D288" s="7"/>
      <c r="E288" s="3"/>
      <c r="F288" s="4"/>
    </row>
    <row r="289" spans="1:6" x14ac:dyDescent="0.25">
      <c r="D289" s="7"/>
      <c r="E289" s="3"/>
      <c r="F289" s="13" t="s">
        <v>39</v>
      </c>
    </row>
    <row r="290" spans="1:6" x14ac:dyDescent="0.25">
      <c r="D290" s="7"/>
      <c r="E290" s="3"/>
      <c r="F290" t="s">
        <v>42</v>
      </c>
    </row>
    <row r="291" spans="1:6" x14ac:dyDescent="0.25">
      <c r="D291" s="7"/>
      <c r="E291" s="3"/>
      <c r="F291" s="4"/>
    </row>
    <row r="292" spans="1:6" x14ac:dyDescent="0.25">
      <c r="D292" s="7"/>
      <c r="E292" s="3"/>
      <c r="F292" s="4"/>
    </row>
    <row r="293" spans="1:6" x14ac:dyDescent="0.25">
      <c r="C293" s="3"/>
      <c r="D293" s="3"/>
      <c r="E293" s="3"/>
      <c r="F293" s="4"/>
    </row>
    <row r="294" spans="1:6" x14ac:dyDescent="0.25">
      <c r="A294" s="13" t="s">
        <v>21</v>
      </c>
      <c r="B294" s="13"/>
      <c r="C294" s="3"/>
      <c r="D294" s="3"/>
      <c r="E294" s="3"/>
      <c r="F294" s="4"/>
    </row>
    <row r="295" spans="1:6" x14ac:dyDescent="0.25">
      <c r="A295" s="5" t="s">
        <v>6</v>
      </c>
      <c r="B295" s="5" t="s">
        <v>1</v>
      </c>
      <c r="C295" s="5" t="s">
        <v>2</v>
      </c>
      <c r="D295" t="s">
        <v>3</v>
      </c>
      <c r="E295" s="5" t="s">
        <v>4</v>
      </c>
      <c r="F295" s="5" t="s">
        <v>5</v>
      </c>
    </row>
    <row r="296" spans="1:6" x14ac:dyDescent="0.25">
      <c r="A296" t="s">
        <v>22</v>
      </c>
      <c r="B296" s="2">
        <v>39447</v>
      </c>
      <c r="C296" s="3"/>
      <c r="D296" s="3">
        <v>10000</v>
      </c>
      <c r="E296" s="3">
        <v>26.16</v>
      </c>
      <c r="F296" s="4">
        <f>D296/E296</f>
        <v>382.26299694189601</v>
      </c>
    </row>
    <row r="297" spans="1:6" x14ac:dyDescent="0.25">
      <c r="C297" s="3"/>
      <c r="D297" s="3"/>
      <c r="E297" s="3"/>
      <c r="F297" s="4"/>
    </row>
    <row r="298" spans="1:6" x14ac:dyDescent="0.25">
      <c r="B298" s="2">
        <v>39553</v>
      </c>
      <c r="C298" s="3">
        <v>0.25</v>
      </c>
      <c r="D298" s="3">
        <f>F296*C298</f>
        <v>95.565749235474001</v>
      </c>
      <c r="E298" s="3">
        <v>26.29</v>
      </c>
      <c r="F298" s="4">
        <f>(D298/E298)+F296</f>
        <v>385.89805777245795</v>
      </c>
    </row>
    <row r="299" spans="1:6" x14ac:dyDescent="0.25">
      <c r="B299" s="2">
        <v>39644</v>
      </c>
      <c r="C299" s="3">
        <v>0.26</v>
      </c>
      <c r="D299" s="3">
        <f t="shared" ref="D299:D319" si="13">F298*C299</f>
        <v>100.33349502083907</v>
      </c>
      <c r="E299" s="3">
        <v>25.81</v>
      </c>
      <c r="F299" s="4">
        <f t="shared" ref="F299:F319" si="14">F298+(D299/E299)</f>
        <v>389.78544618860826</v>
      </c>
    </row>
    <row r="300" spans="1:6" x14ac:dyDescent="0.25">
      <c r="B300" s="2">
        <v>39736</v>
      </c>
      <c r="C300" s="3">
        <v>0.26</v>
      </c>
      <c r="D300" s="3">
        <f t="shared" si="13"/>
        <v>101.34421600903815</v>
      </c>
      <c r="E300" s="3">
        <v>28.2</v>
      </c>
      <c r="F300" s="4">
        <f t="shared" si="14"/>
        <v>393.37921271375149</v>
      </c>
    </row>
    <row r="301" spans="1:6" x14ac:dyDescent="0.25">
      <c r="B301" s="2">
        <v>39828</v>
      </c>
      <c r="C301" s="3">
        <v>0.26</v>
      </c>
      <c r="D301" s="3">
        <f t="shared" si="13"/>
        <v>102.27859530557539</v>
      </c>
      <c r="E301" s="3">
        <v>26.74</v>
      </c>
      <c r="F301" s="4">
        <f t="shared" si="14"/>
        <v>397.2041414835935</v>
      </c>
    </row>
    <row r="302" spans="1:6" x14ac:dyDescent="0.25">
      <c r="B302" s="2">
        <v>39918</v>
      </c>
      <c r="C302" s="3">
        <v>0.27</v>
      </c>
      <c r="D302" s="3">
        <f t="shared" si="13"/>
        <v>107.24511820057025</v>
      </c>
      <c r="E302" s="3">
        <v>25.2</v>
      </c>
      <c r="F302" s="4">
        <f t="shared" si="14"/>
        <v>401.45990014234627</v>
      </c>
    </row>
    <row r="303" spans="1:6" x14ac:dyDescent="0.25">
      <c r="B303" s="2">
        <v>40009</v>
      </c>
      <c r="C303" s="3">
        <v>0.27</v>
      </c>
      <c r="D303" s="3">
        <f t="shared" si="13"/>
        <v>108.39417303843351</v>
      </c>
      <c r="E303" s="3">
        <v>23.59</v>
      </c>
      <c r="F303" s="4">
        <f t="shared" si="14"/>
        <v>406.05482057636209</v>
      </c>
    </row>
    <row r="304" spans="1:6" x14ac:dyDescent="0.25">
      <c r="B304" s="2">
        <v>40101</v>
      </c>
      <c r="C304" s="3">
        <v>0.27</v>
      </c>
      <c r="D304" s="3">
        <f t="shared" si="13"/>
        <v>109.63480155561777</v>
      </c>
      <c r="E304" s="3">
        <v>24.19</v>
      </c>
      <c r="F304" s="4">
        <f t="shared" si="14"/>
        <v>410.58705710201804</v>
      </c>
    </row>
    <row r="305" spans="2:6" x14ac:dyDescent="0.25">
      <c r="B305" s="2">
        <v>40193</v>
      </c>
      <c r="C305" s="3">
        <v>0.27</v>
      </c>
      <c r="D305" s="3">
        <f t="shared" si="13"/>
        <v>110.85850541754488</v>
      </c>
      <c r="E305" s="3">
        <v>26.36</v>
      </c>
      <c r="F305" s="4">
        <f t="shared" si="14"/>
        <v>414.7926149706654</v>
      </c>
    </row>
    <row r="306" spans="2:6" x14ac:dyDescent="0.25">
      <c r="B306" s="2">
        <v>40283</v>
      </c>
      <c r="C306" s="3">
        <v>0.28000000000000003</v>
      </c>
      <c r="D306" s="3">
        <f t="shared" si="13"/>
        <v>116.14193219178632</v>
      </c>
      <c r="E306" s="3">
        <v>27.53</v>
      </c>
      <c r="F306" s="4">
        <f t="shared" si="14"/>
        <v>419.01135569684726</v>
      </c>
    </row>
    <row r="307" spans="2:6" x14ac:dyDescent="0.25">
      <c r="B307" s="2">
        <v>40374</v>
      </c>
      <c r="C307" s="3">
        <v>0.28000000000000003</v>
      </c>
      <c r="D307" s="3">
        <f t="shared" si="13"/>
        <v>117.32317959511724</v>
      </c>
      <c r="E307" s="3">
        <v>26.09</v>
      </c>
      <c r="F307" s="4">
        <f t="shared" si="14"/>
        <v>423.50821961386976</v>
      </c>
    </row>
    <row r="308" spans="2:6" x14ac:dyDescent="0.25">
      <c r="B308" s="2">
        <v>40466</v>
      </c>
      <c r="C308" s="3">
        <v>0.28000000000000003</v>
      </c>
      <c r="D308" s="3">
        <f t="shared" si="13"/>
        <v>118.58230149188354</v>
      </c>
      <c r="E308" s="3">
        <v>29.45</v>
      </c>
      <c r="F308" s="4">
        <f t="shared" si="14"/>
        <v>427.53478333176054</v>
      </c>
    </row>
    <row r="309" spans="2:6" x14ac:dyDescent="0.25">
      <c r="B309" s="2">
        <v>40561</v>
      </c>
      <c r="C309" s="3">
        <v>0.28000000000000003</v>
      </c>
      <c r="D309" s="3">
        <f t="shared" si="13"/>
        <v>119.70973933289297</v>
      </c>
      <c r="E309" s="3">
        <v>28.63</v>
      </c>
      <c r="F309" s="4">
        <f t="shared" si="14"/>
        <v>431.71605260639876</v>
      </c>
    </row>
    <row r="310" spans="2:6" x14ac:dyDescent="0.25">
      <c r="B310" s="2">
        <v>40648</v>
      </c>
      <c r="C310" s="3">
        <v>0.28999999999999998</v>
      </c>
      <c r="D310" s="3">
        <f t="shared" si="13"/>
        <v>125.19765525585564</v>
      </c>
      <c r="E310" s="3">
        <v>30.8</v>
      </c>
      <c r="F310" s="4">
        <f t="shared" si="14"/>
        <v>435.78091154327717</v>
      </c>
    </row>
    <row r="311" spans="2:6" x14ac:dyDescent="0.25">
      <c r="B311" s="2">
        <v>40739</v>
      </c>
      <c r="C311" s="3">
        <v>0.28999999999999998</v>
      </c>
      <c r="D311" s="3">
        <f t="shared" si="13"/>
        <v>126.37646434755037</v>
      </c>
      <c r="E311" s="3">
        <v>30.43</v>
      </c>
      <c r="F311" s="4">
        <f t="shared" si="14"/>
        <v>439.93393370389333</v>
      </c>
    </row>
    <row r="312" spans="2:6" x14ac:dyDescent="0.25">
      <c r="B312" s="2">
        <v>40830</v>
      </c>
      <c r="C312" s="3">
        <v>0.28999999999999998</v>
      </c>
      <c r="D312" s="3">
        <f t="shared" si="13"/>
        <v>127.58084077412906</v>
      </c>
      <c r="E312" s="3">
        <v>30.57</v>
      </c>
      <c r="F312" s="4">
        <f t="shared" si="14"/>
        <v>444.10733379464011</v>
      </c>
    </row>
    <row r="313" spans="2:6" x14ac:dyDescent="0.25">
      <c r="B313" s="2">
        <v>40921</v>
      </c>
      <c r="C313" s="3">
        <v>0.28999999999999998</v>
      </c>
      <c r="D313" s="3">
        <f t="shared" si="13"/>
        <v>128.79112680044562</v>
      </c>
      <c r="E313" s="3">
        <v>32.82</v>
      </c>
      <c r="F313" s="4">
        <f t="shared" si="14"/>
        <v>448.03149975443432</v>
      </c>
    </row>
    <row r="314" spans="2:6" x14ac:dyDescent="0.25">
      <c r="B314" s="2">
        <v>41012</v>
      </c>
      <c r="C314" s="3">
        <v>0.3</v>
      </c>
      <c r="D314" s="3">
        <f t="shared" si="13"/>
        <v>134.4094499263303</v>
      </c>
      <c r="E314" s="3">
        <v>29.56</v>
      </c>
      <c r="F314" s="4">
        <f t="shared" si="14"/>
        <v>452.57850414977702</v>
      </c>
    </row>
    <row r="315" spans="2:6" x14ac:dyDescent="0.25">
      <c r="B315" s="2">
        <v>41103</v>
      </c>
      <c r="C315" s="3">
        <v>0.3</v>
      </c>
      <c r="D315" s="3">
        <f t="shared" si="13"/>
        <v>135.77355124493309</v>
      </c>
      <c r="E315" s="3">
        <v>32.19</v>
      </c>
      <c r="F315" s="4">
        <f t="shared" si="14"/>
        <v>456.79638396477958</v>
      </c>
    </row>
    <row r="316" spans="2:6" x14ac:dyDescent="0.25">
      <c r="B316" s="2">
        <v>41197</v>
      </c>
      <c r="C316" s="3">
        <v>0.3</v>
      </c>
      <c r="D316" s="3">
        <f t="shared" si="13"/>
        <v>137.03891518943388</v>
      </c>
      <c r="E316" s="3">
        <v>31.25</v>
      </c>
      <c r="F316" s="4">
        <f t="shared" si="14"/>
        <v>461.18162925084147</v>
      </c>
    </row>
    <row r="317" spans="2:6" x14ac:dyDescent="0.25">
      <c r="B317" s="2">
        <v>41274</v>
      </c>
      <c r="C317" s="3">
        <v>0.3</v>
      </c>
      <c r="D317" s="3">
        <f t="shared" si="13"/>
        <v>138.35448877525243</v>
      </c>
      <c r="E317" s="3">
        <v>32.15</v>
      </c>
      <c r="F317" s="4">
        <f t="shared" si="14"/>
        <v>465.48503481150249</v>
      </c>
    </row>
    <row r="318" spans="2:6" x14ac:dyDescent="0.25">
      <c r="B318" s="2">
        <v>41379</v>
      </c>
      <c r="C318" s="3">
        <v>0.31</v>
      </c>
      <c r="D318" s="3">
        <f t="shared" si="13"/>
        <v>144.30036079156577</v>
      </c>
      <c r="E318" s="3">
        <v>33.96</v>
      </c>
      <c r="F318" s="4">
        <f t="shared" si="14"/>
        <v>469.7341620432918</v>
      </c>
    </row>
    <row r="319" spans="2:6" x14ac:dyDescent="0.25">
      <c r="B319" s="2">
        <v>41470</v>
      </c>
      <c r="C319" s="3">
        <v>0.31</v>
      </c>
      <c r="D319" s="3">
        <f t="shared" si="13"/>
        <v>145.61759023342046</v>
      </c>
      <c r="E319" s="3">
        <v>34.89</v>
      </c>
      <c r="F319" s="4">
        <f t="shared" si="14"/>
        <v>473.90778171177618</v>
      </c>
    </row>
    <row r="320" spans="2:6" x14ac:dyDescent="0.25">
      <c r="B320" s="2">
        <v>41562</v>
      </c>
      <c r="C320" s="3">
        <v>0.31</v>
      </c>
      <c r="D320" s="3">
        <f>F318*C320</f>
        <v>145.61759023342046</v>
      </c>
      <c r="E320" s="3">
        <v>33.450000000000003</v>
      </c>
      <c r="F320" s="4">
        <f>F318+(D320/E320)</f>
        <v>474.08745323113698</v>
      </c>
    </row>
    <row r="321" spans="2:6" x14ac:dyDescent="0.25">
      <c r="B321" s="2">
        <v>41562</v>
      </c>
      <c r="C321" s="3"/>
      <c r="D321" s="3"/>
      <c r="E321" s="3">
        <v>32.840000000000003</v>
      </c>
    </row>
    <row r="322" spans="2:6" x14ac:dyDescent="0.25">
      <c r="B322" s="2"/>
      <c r="C322" s="3"/>
      <c r="D322" s="3"/>
      <c r="E322" s="3"/>
    </row>
    <row r="323" spans="2:6" x14ac:dyDescent="0.25">
      <c r="B323" t="s">
        <v>33</v>
      </c>
      <c r="C323" s="3"/>
      <c r="D323" s="6">
        <f>F320*E321</f>
        <v>15569.03196411054</v>
      </c>
      <c r="E323" s="3"/>
      <c r="F323" s="4"/>
    </row>
    <row r="324" spans="2:6" x14ac:dyDescent="0.25">
      <c r="B324" t="s">
        <v>12</v>
      </c>
      <c r="C324" s="3"/>
      <c r="D324" s="7">
        <f>(D323-D296)/D296</f>
        <v>0.55690319641105401</v>
      </c>
      <c r="E324" s="3"/>
      <c r="F324" s="4"/>
    </row>
    <row r="325" spans="2:6" x14ac:dyDescent="0.25">
      <c r="B325" s="13" t="s">
        <v>34</v>
      </c>
      <c r="D325" s="14">
        <f>D324/5.791666</f>
        <v>9.6155958650076506E-2</v>
      </c>
      <c r="E325" s="3"/>
      <c r="F325" s="4"/>
    </row>
    <row r="326" spans="2:6" x14ac:dyDescent="0.25">
      <c r="D326" s="7"/>
      <c r="E326" s="3"/>
      <c r="F326" s="4"/>
    </row>
    <row r="327" spans="2:6" x14ac:dyDescent="0.25">
      <c r="D327" s="7"/>
      <c r="E327" s="3"/>
      <c r="F327" s="4"/>
    </row>
    <row r="328" spans="2:6" x14ac:dyDescent="0.25">
      <c r="D328" s="7"/>
      <c r="E328" s="3"/>
      <c r="F328" s="4"/>
    </row>
    <row r="329" spans="2:6" x14ac:dyDescent="0.25">
      <c r="D329" s="7"/>
      <c r="E329" s="3"/>
      <c r="F329" s="4"/>
    </row>
    <row r="330" spans="2:6" x14ac:dyDescent="0.25">
      <c r="D330" s="7"/>
      <c r="E330" s="3"/>
      <c r="F330" s="4"/>
    </row>
    <row r="331" spans="2:6" x14ac:dyDescent="0.25">
      <c r="D331" s="7"/>
      <c r="E331" s="3"/>
      <c r="F331" s="4"/>
    </row>
    <row r="332" spans="2:6" x14ac:dyDescent="0.25">
      <c r="D332" s="7"/>
      <c r="E332" s="3"/>
      <c r="F332" s="4"/>
    </row>
    <row r="333" spans="2:6" x14ac:dyDescent="0.25">
      <c r="D333" s="7"/>
      <c r="E333" s="3"/>
      <c r="F333" s="4"/>
    </row>
    <row r="334" spans="2:6" x14ac:dyDescent="0.25">
      <c r="D334" s="7"/>
      <c r="E334" s="3"/>
      <c r="F334" s="4"/>
    </row>
    <row r="335" spans="2:6" x14ac:dyDescent="0.25">
      <c r="D335" s="7"/>
      <c r="E335" s="3"/>
      <c r="F335" s="4"/>
    </row>
    <row r="336" spans="2:6" x14ac:dyDescent="0.25">
      <c r="D336" s="7"/>
      <c r="E336" s="3"/>
      <c r="F336" s="4"/>
    </row>
    <row r="337" spans="1:6" x14ac:dyDescent="0.25">
      <c r="D337" s="7"/>
      <c r="E337" s="3"/>
      <c r="F337" s="13" t="s">
        <v>39</v>
      </c>
    </row>
    <row r="338" spans="1:6" x14ac:dyDescent="0.25">
      <c r="D338" s="7"/>
      <c r="E338" s="3"/>
      <c r="F338" t="s">
        <v>43</v>
      </c>
    </row>
    <row r="339" spans="1:6" x14ac:dyDescent="0.25">
      <c r="D339" s="7"/>
      <c r="E339" s="3"/>
    </row>
    <row r="340" spans="1:6" x14ac:dyDescent="0.25">
      <c r="C340" s="3"/>
      <c r="D340" s="3"/>
      <c r="E340" s="3"/>
      <c r="F340" s="4"/>
    </row>
    <row r="341" spans="1:6" x14ac:dyDescent="0.25">
      <c r="A341" s="13" t="s">
        <v>23</v>
      </c>
      <c r="B341" s="13"/>
      <c r="C341" s="3"/>
      <c r="D341" s="3"/>
      <c r="E341" s="3"/>
      <c r="F341" s="4"/>
    </row>
    <row r="342" spans="1:6" x14ac:dyDescent="0.25">
      <c r="A342" s="5" t="s">
        <v>6</v>
      </c>
      <c r="B342" s="5" t="s">
        <v>1</v>
      </c>
      <c r="C342" s="5" t="s">
        <v>2</v>
      </c>
      <c r="D342" t="s">
        <v>3</v>
      </c>
      <c r="E342" s="5" t="s">
        <v>4</v>
      </c>
      <c r="F342" s="5" t="s">
        <v>5</v>
      </c>
    </row>
    <row r="343" spans="1:6" x14ac:dyDescent="0.25">
      <c r="A343" t="s">
        <v>24</v>
      </c>
      <c r="B343" s="2">
        <v>39447</v>
      </c>
      <c r="C343" s="3"/>
      <c r="D343" s="3">
        <v>10000</v>
      </c>
      <c r="E343" s="3">
        <v>36.090000000000003</v>
      </c>
      <c r="F343" s="4">
        <f>D343/E343</f>
        <v>277.0850651149903</v>
      </c>
    </row>
    <row r="344" spans="1:6" x14ac:dyDescent="0.25">
      <c r="C344" s="3"/>
      <c r="D344" s="3"/>
      <c r="E344" s="3"/>
      <c r="F344" s="4"/>
    </row>
    <row r="345" spans="1:6" x14ac:dyDescent="0.25">
      <c r="B345" s="2">
        <v>39539</v>
      </c>
      <c r="C345" s="3">
        <v>0.27</v>
      </c>
      <c r="D345" s="3">
        <f>F343*C345</f>
        <v>74.812967581047388</v>
      </c>
      <c r="E345" s="3">
        <v>35.11</v>
      </c>
      <c r="F345" s="4">
        <f>(D345/E345)+F343</f>
        <v>279.21588162256785</v>
      </c>
    </row>
    <row r="346" spans="1:6" x14ac:dyDescent="0.25">
      <c r="B346" s="2">
        <v>39631</v>
      </c>
      <c r="C346" s="3">
        <v>0.27</v>
      </c>
      <c r="D346" s="3">
        <f t="shared" ref="D346:D367" si="15">F345*C346</f>
        <v>75.388288038093322</v>
      </c>
      <c r="E346" s="3">
        <v>36.880000000000003</v>
      </c>
      <c r="F346" s="4">
        <f t="shared" ref="F346:F367" si="16">F345+(D346/E346)</f>
        <v>281.26003259973959</v>
      </c>
    </row>
    <row r="347" spans="1:6" x14ac:dyDescent="0.25">
      <c r="B347" s="2">
        <v>39723</v>
      </c>
      <c r="C347" s="3">
        <v>0.27</v>
      </c>
      <c r="D347" s="3">
        <f t="shared" si="15"/>
        <v>75.9402088019297</v>
      </c>
      <c r="E347" s="3">
        <v>36.299999999999997</v>
      </c>
      <c r="F347" s="4">
        <f t="shared" si="16"/>
        <v>283.35204937114258</v>
      </c>
    </row>
    <row r="348" spans="1:6" x14ac:dyDescent="0.25">
      <c r="B348" s="2">
        <v>39811</v>
      </c>
      <c r="C348" s="3">
        <v>0.3</v>
      </c>
      <c r="D348" s="3">
        <f t="shared" si="15"/>
        <v>85.005614811342767</v>
      </c>
      <c r="E348" s="3">
        <v>38.1</v>
      </c>
      <c r="F348" s="4">
        <f t="shared" si="16"/>
        <v>285.58316787012797</v>
      </c>
    </row>
    <row r="349" spans="1:6" x14ac:dyDescent="0.25">
      <c r="B349" s="2">
        <v>39905</v>
      </c>
      <c r="C349" s="3">
        <v>0.3</v>
      </c>
      <c r="D349" s="3">
        <f t="shared" si="15"/>
        <v>85.674950361038384</v>
      </c>
      <c r="E349" s="3">
        <v>35.770000000000003</v>
      </c>
      <c r="F349" s="4">
        <f t="shared" si="16"/>
        <v>287.97833002727191</v>
      </c>
    </row>
    <row r="350" spans="1:6" x14ac:dyDescent="0.25">
      <c r="B350" s="2">
        <v>39996</v>
      </c>
      <c r="C350" s="3">
        <v>0.3</v>
      </c>
      <c r="D350" s="3">
        <f t="shared" si="15"/>
        <v>86.393499008181564</v>
      </c>
      <c r="E350" s="3">
        <v>35.6</v>
      </c>
      <c r="F350" s="4">
        <f t="shared" si="16"/>
        <v>290.405113707277</v>
      </c>
    </row>
    <row r="351" spans="1:6" x14ac:dyDescent="0.25">
      <c r="B351" s="2">
        <v>40088</v>
      </c>
      <c r="C351" s="3">
        <v>0.3</v>
      </c>
      <c r="D351" s="3">
        <f t="shared" si="15"/>
        <v>87.121534112183099</v>
      </c>
      <c r="E351" s="3">
        <v>35.25</v>
      </c>
      <c r="F351" s="4">
        <f t="shared" si="16"/>
        <v>292.87664658989212</v>
      </c>
    </row>
    <row r="352" spans="1:6" x14ac:dyDescent="0.25">
      <c r="B352" s="2">
        <v>40176</v>
      </c>
      <c r="C352" s="3">
        <v>0.33</v>
      </c>
      <c r="D352" s="3">
        <f t="shared" si="15"/>
        <v>96.64929337466441</v>
      </c>
      <c r="E352" s="3">
        <v>39.78</v>
      </c>
      <c r="F352" s="4">
        <f t="shared" si="16"/>
        <v>295.30624169734972</v>
      </c>
    </row>
    <row r="353" spans="2:6" x14ac:dyDescent="0.25">
      <c r="B353" s="2">
        <v>40273</v>
      </c>
      <c r="C353" s="3">
        <v>0.33</v>
      </c>
      <c r="D353" s="3">
        <f t="shared" si="15"/>
        <v>97.451059760125418</v>
      </c>
      <c r="E353" s="3">
        <v>43.54</v>
      </c>
      <c r="F353" s="4">
        <f t="shared" si="16"/>
        <v>297.54443783331953</v>
      </c>
    </row>
    <row r="354" spans="2:6" x14ac:dyDescent="0.25">
      <c r="B354" s="2">
        <v>40365</v>
      </c>
      <c r="C354" s="3">
        <v>0.33</v>
      </c>
      <c r="D354" s="3">
        <f t="shared" si="15"/>
        <v>98.189664484995447</v>
      </c>
      <c r="E354" s="3">
        <v>43.19</v>
      </c>
      <c r="F354" s="4">
        <f t="shared" si="16"/>
        <v>299.81787299157367</v>
      </c>
    </row>
    <row r="355" spans="2:6" x14ac:dyDescent="0.25">
      <c r="B355" s="2">
        <v>40455</v>
      </c>
      <c r="C355" s="3">
        <v>0.33</v>
      </c>
      <c r="D355" s="3">
        <f t="shared" si="15"/>
        <v>98.939898087219319</v>
      </c>
      <c r="E355" s="3">
        <v>49.66</v>
      </c>
      <c r="F355" s="4">
        <f t="shared" si="16"/>
        <v>301.81021890553296</v>
      </c>
    </row>
    <row r="356" spans="2:6" x14ac:dyDescent="0.25">
      <c r="B356" s="2">
        <v>40541</v>
      </c>
      <c r="C356" s="3">
        <v>0.37</v>
      </c>
      <c r="D356" s="3">
        <f t="shared" si="15"/>
        <v>111.66978099504719</v>
      </c>
      <c r="E356" s="3">
        <v>54.01</v>
      </c>
      <c r="F356" s="4">
        <f t="shared" si="16"/>
        <v>303.87779492839996</v>
      </c>
    </row>
    <row r="357" spans="2:6" x14ac:dyDescent="0.25">
      <c r="B357" s="2">
        <v>40638</v>
      </c>
      <c r="C357" s="3">
        <v>0.37</v>
      </c>
      <c r="D357" s="3">
        <f t="shared" si="15"/>
        <v>112.43478412350798</v>
      </c>
      <c r="E357" s="3">
        <v>57.49</v>
      </c>
      <c r="F357" s="4">
        <f t="shared" si="16"/>
        <v>305.83352260492643</v>
      </c>
    </row>
    <row r="358" spans="2:6" x14ac:dyDescent="0.25">
      <c r="B358" s="2">
        <v>40729</v>
      </c>
      <c r="C358" s="3">
        <v>0.37</v>
      </c>
      <c r="D358" s="3">
        <f t="shared" si="15"/>
        <v>113.15840336382277</v>
      </c>
      <c r="E358" s="3">
        <v>55.2</v>
      </c>
      <c r="F358" s="4">
        <f t="shared" si="16"/>
        <v>307.88349368035801</v>
      </c>
    </row>
    <row r="359" spans="2:6" x14ac:dyDescent="0.25">
      <c r="B359" s="2">
        <v>40820</v>
      </c>
      <c r="C359" s="3">
        <v>0.37</v>
      </c>
      <c r="D359" s="3">
        <f t="shared" si="15"/>
        <v>113.91689266173246</v>
      </c>
      <c r="E359" s="3">
        <v>49.43</v>
      </c>
      <c r="F359" s="4">
        <f t="shared" si="16"/>
        <v>310.18810409228865</v>
      </c>
    </row>
    <row r="360" spans="2:6" x14ac:dyDescent="0.25">
      <c r="B360" s="2">
        <v>40906</v>
      </c>
      <c r="C360" s="3">
        <v>0.4</v>
      </c>
      <c r="D360" s="3">
        <f t="shared" si="15"/>
        <v>124.07524163691546</v>
      </c>
      <c r="E360" s="3">
        <v>57.46</v>
      </c>
      <c r="F360" s="4">
        <f t="shared" si="16"/>
        <v>312.347436525928</v>
      </c>
    </row>
    <row r="361" spans="2:6" x14ac:dyDescent="0.25">
      <c r="B361" s="2">
        <v>41002</v>
      </c>
      <c r="C361" s="3">
        <v>0.4</v>
      </c>
      <c r="D361" s="3">
        <f t="shared" si="15"/>
        <v>124.9389746103712</v>
      </c>
      <c r="E361" s="3">
        <v>50.41</v>
      </c>
      <c r="F361" s="4">
        <f t="shared" si="16"/>
        <v>314.82589267769094</v>
      </c>
    </row>
    <row r="362" spans="2:6" x14ac:dyDescent="0.25">
      <c r="B362" s="2">
        <v>41093</v>
      </c>
      <c r="C362" s="3">
        <v>0.4</v>
      </c>
      <c r="D362" s="3">
        <f t="shared" si="15"/>
        <v>125.93035707107639</v>
      </c>
      <c r="E362" s="3">
        <v>52.92</v>
      </c>
      <c r="F362" s="4">
        <f t="shared" si="16"/>
        <v>317.20552905469543</v>
      </c>
    </row>
    <row r="363" spans="2:6" x14ac:dyDescent="0.25">
      <c r="B363" s="2">
        <v>41184</v>
      </c>
      <c r="C363" s="3">
        <v>0.4</v>
      </c>
      <c r="D363" s="3">
        <f t="shared" si="15"/>
        <v>126.88221162187818</v>
      </c>
      <c r="E363" s="3">
        <v>52.87</v>
      </c>
      <c r="F363" s="4">
        <f t="shared" si="16"/>
        <v>319.60541957147012</v>
      </c>
    </row>
    <row r="364" spans="2:6" x14ac:dyDescent="0.25">
      <c r="B364" s="2">
        <v>41271</v>
      </c>
      <c r="C364" s="3">
        <v>0.44</v>
      </c>
      <c r="D364" s="3">
        <f t="shared" si="15"/>
        <v>140.62638461144687</v>
      </c>
      <c r="E364" s="3">
        <v>49.48</v>
      </c>
      <c r="F364" s="4">
        <f t="shared" si="16"/>
        <v>322.44750495165295</v>
      </c>
    </row>
    <row r="365" spans="2:6" x14ac:dyDescent="0.25">
      <c r="B365" s="2">
        <v>41001</v>
      </c>
      <c r="C365" s="3">
        <v>0.44</v>
      </c>
      <c r="D365" s="3">
        <f t="shared" si="15"/>
        <v>141.87690217872731</v>
      </c>
      <c r="E365" s="3">
        <v>54.66</v>
      </c>
      <c r="F365" s="4">
        <f t="shared" si="16"/>
        <v>325.04313067757187</v>
      </c>
    </row>
    <row r="366" spans="2:6" x14ac:dyDescent="0.25">
      <c r="B366" s="2">
        <v>41457</v>
      </c>
      <c r="C366" s="3">
        <v>0.4425</v>
      </c>
      <c r="D366" s="3">
        <f t="shared" si="15"/>
        <v>143.83158532482554</v>
      </c>
      <c r="E366" s="3">
        <v>57.41</v>
      </c>
      <c r="F366" s="4">
        <f t="shared" si="16"/>
        <v>327.5484709549595</v>
      </c>
    </row>
    <row r="367" spans="2:6" x14ac:dyDescent="0.25">
      <c r="B367" s="2">
        <v>41549</v>
      </c>
      <c r="C367" s="3">
        <v>0.4425</v>
      </c>
      <c r="D367" s="3">
        <f t="shared" si="15"/>
        <v>144.94019839756959</v>
      </c>
      <c r="E367" s="3">
        <v>59.13</v>
      </c>
      <c r="F367" s="4">
        <f t="shared" si="16"/>
        <v>329.99968351030481</v>
      </c>
    </row>
    <row r="368" spans="2:6" x14ac:dyDescent="0.25">
      <c r="B368" s="2">
        <v>41562</v>
      </c>
      <c r="C368" s="3"/>
      <c r="E368" s="3">
        <v>57.82</v>
      </c>
      <c r="F368" s="4"/>
    </row>
    <row r="369" spans="2:6" x14ac:dyDescent="0.25">
      <c r="B369" s="2"/>
      <c r="C369" s="3"/>
      <c r="E369" s="3"/>
      <c r="F369" s="4"/>
    </row>
    <row r="370" spans="2:6" x14ac:dyDescent="0.25">
      <c r="B370" t="s">
        <v>33</v>
      </c>
      <c r="C370" s="3"/>
      <c r="D370" s="6">
        <f>F367*E368</f>
        <v>19080.581700565825</v>
      </c>
      <c r="E370" s="3"/>
      <c r="F370" s="4"/>
    </row>
    <row r="371" spans="2:6" x14ac:dyDescent="0.25">
      <c r="B371" t="s">
        <v>12</v>
      </c>
      <c r="C371" s="3"/>
      <c r="D371" s="7">
        <f>(D370-D343)/D343</f>
        <v>0.9080581700565824</v>
      </c>
      <c r="E371" s="3"/>
      <c r="F371" s="4"/>
    </row>
    <row r="372" spans="2:6" x14ac:dyDescent="0.25">
      <c r="B372" s="13" t="s">
        <v>34</v>
      </c>
      <c r="D372" s="14">
        <f>D371/5.791666</f>
        <v>0.1567870402154721</v>
      </c>
      <c r="E372" s="3"/>
      <c r="F372" s="4"/>
    </row>
    <row r="373" spans="2:6" x14ac:dyDescent="0.25">
      <c r="D373" s="7"/>
      <c r="E373" s="3"/>
      <c r="F373" s="4"/>
    </row>
    <row r="374" spans="2:6" x14ac:dyDescent="0.25">
      <c r="D374" s="7"/>
      <c r="E374" s="3"/>
      <c r="F374" s="4"/>
    </row>
    <row r="375" spans="2:6" x14ac:dyDescent="0.25">
      <c r="D375" s="7"/>
      <c r="E375" s="3"/>
      <c r="F375" s="4"/>
    </row>
    <row r="376" spans="2:6" x14ac:dyDescent="0.25">
      <c r="D376" s="7"/>
      <c r="E376" s="3"/>
      <c r="F376" s="4"/>
    </row>
    <row r="377" spans="2:6" x14ac:dyDescent="0.25">
      <c r="D377" s="7"/>
      <c r="E377" s="3"/>
      <c r="F377" s="4"/>
    </row>
    <row r="378" spans="2:6" x14ac:dyDescent="0.25">
      <c r="D378" s="7"/>
      <c r="E378" s="3"/>
      <c r="F378" s="4"/>
    </row>
    <row r="379" spans="2:6" x14ac:dyDescent="0.25">
      <c r="D379" s="7"/>
      <c r="E379" s="3"/>
      <c r="F379" s="4"/>
    </row>
    <row r="380" spans="2:6" x14ac:dyDescent="0.25">
      <c r="D380" s="7"/>
      <c r="E380" s="3"/>
      <c r="F380" s="4"/>
    </row>
    <row r="381" spans="2:6" x14ac:dyDescent="0.25">
      <c r="D381" s="7"/>
      <c r="E381" s="3"/>
      <c r="F381" s="4"/>
    </row>
    <row r="382" spans="2:6" x14ac:dyDescent="0.25">
      <c r="D382" s="7"/>
      <c r="E382" s="3"/>
      <c r="F382" s="4"/>
    </row>
    <row r="383" spans="2:6" x14ac:dyDescent="0.25">
      <c r="D383" s="7"/>
      <c r="E383" s="3"/>
      <c r="F383" s="4"/>
    </row>
    <row r="384" spans="2:6" x14ac:dyDescent="0.25">
      <c r="D384" s="7"/>
      <c r="E384" s="3"/>
      <c r="F384" s="4"/>
    </row>
    <row r="385" spans="1:6" x14ac:dyDescent="0.25">
      <c r="D385" s="7"/>
      <c r="E385" s="3"/>
      <c r="F385" s="13" t="s">
        <v>45</v>
      </c>
    </row>
    <row r="386" spans="1:6" x14ac:dyDescent="0.25">
      <c r="D386" s="7"/>
      <c r="E386" s="3"/>
      <c r="F386" t="s">
        <v>44</v>
      </c>
    </row>
    <row r="387" spans="1:6" x14ac:dyDescent="0.25">
      <c r="D387" s="7"/>
      <c r="E387" s="3"/>
      <c r="F387" s="4"/>
    </row>
    <row r="388" spans="1:6" x14ac:dyDescent="0.25">
      <c r="D388" s="7"/>
      <c r="E388" s="3"/>
      <c r="F388" s="4"/>
    </row>
    <row r="389" spans="1:6" x14ac:dyDescent="0.25">
      <c r="D389" s="7"/>
      <c r="E389" s="3"/>
      <c r="F389" s="4"/>
    </row>
    <row r="390" spans="1:6" x14ac:dyDescent="0.25">
      <c r="C390" s="3"/>
      <c r="D390" s="3"/>
      <c r="E390" s="3"/>
      <c r="F390" s="4"/>
    </row>
    <row r="391" spans="1:6" x14ac:dyDescent="0.25">
      <c r="A391" s="13" t="s">
        <v>26</v>
      </c>
      <c r="B391" s="13"/>
      <c r="C391" s="3"/>
      <c r="D391" s="3"/>
      <c r="E391" s="3"/>
      <c r="F391" s="4"/>
    </row>
    <row r="392" spans="1:6" x14ac:dyDescent="0.25">
      <c r="A392" s="5" t="s">
        <v>6</v>
      </c>
      <c r="B392" s="5" t="s">
        <v>1</v>
      </c>
      <c r="C392" s="5" t="s">
        <v>2</v>
      </c>
      <c r="D392" t="s">
        <v>3</v>
      </c>
      <c r="E392" s="5" t="s">
        <v>4</v>
      </c>
      <c r="F392" s="5" t="s">
        <v>5</v>
      </c>
    </row>
    <row r="393" spans="1:6" x14ac:dyDescent="0.25">
      <c r="A393" t="s">
        <v>25</v>
      </c>
      <c r="B393" s="2">
        <v>39447</v>
      </c>
      <c r="C393" s="3"/>
      <c r="D393" s="3">
        <v>10000</v>
      </c>
      <c r="E393" s="3">
        <v>29.77</v>
      </c>
      <c r="F393" s="4">
        <f>D393/E393</f>
        <v>335.9086328518643</v>
      </c>
    </row>
    <row r="394" spans="1:6" x14ac:dyDescent="0.25">
      <c r="B394" s="2"/>
      <c r="C394" s="3"/>
      <c r="D394" s="3"/>
      <c r="E394" s="3"/>
      <c r="F394" s="4"/>
    </row>
    <row r="395" spans="1:6" x14ac:dyDescent="0.25">
      <c r="B395" s="2">
        <v>39508</v>
      </c>
      <c r="C395" s="3">
        <v>0.23</v>
      </c>
      <c r="D395" s="3">
        <f>F393*C395</f>
        <v>77.258985555928788</v>
      </c>
      <c r="E395" s="3">
        <v>25.59</v>
      </c>
      <c r="F395" s="4">
        <f>(D395/E395)+F393</f>
        <v>338.92774131438591</v>
      </c>
    </row>
    <row r="396" spans="1:6" x14ac:dyDescent="0.25">
      <c r="B396" s="2">
        <v>39693</v>
      </c>
      <c r="C396" s="3">
        <v>0.23</v>
      </c>
      <c r="D396" s="3">
        <f>F395*C396</f>
        <v>77.953380502308761</v>
      </c>
      <c r="E396" s="3">
        <v>29.78</v>
      </c>
      <c r="F396" s="4">
        <f t="shared" ref="F396:F416" si="17">F395+(D396/E396)</f>
        <v>341.54538337289193</v>
      </c>
    </row>
    <row r="397" spans="1:6" x14ac:dyDescent="0.25">
      <c r="B397" s="2">
        <v>39783</v>
      </c>
      <c r="C397" s="3">
        <v>0.23</v>
      </c>
      <c r="D397" s="3">
        <f t="shared" ref="D397:D416" si="18">C397*F396</f>
        <v>78.555438175765147</v>
      </c>
      <c r="E397" s="3">
        <v>24.79</v>
      </c>
      <c r="F397" s="4">
        <f t="shared" si="17"/>
        <v>344.71421912019991</v>
      </c>
    </row>
    <row r="398" spans="1:6" x14ac:dyDescent="0.25">
      <c r="B398" s="2">
        <v>39874</v>
      </c>
      <c r="C398" s="3">
        <v>0.23</v>
      </c>
      <c r="D398" s="3">
        <f t="shared" si="18"/>
        <v>79.284270397645983</v>
      </c>
      <c r="E398" s="3">
        <v>18.45</v>
      </c>
      <c r="F398" s="4">
        <f t="shared" si="17"/>
        <v>349.01146954825663</v>
      </c>
    </row>
    <row r="399" spans="1:6" x14ac:dyDescent="0.25">
      <c r="B399" s="2">
        <v>39965</v>
      </c>
      <c r="C399" s="3">
        <v>0.24</v>
      </c>
      <c r="D399" s="3">
        <f t="shared" si="18"/>
        <v>83.762752691581582</v>
      </c>
      <c r="E399" s="3">
        <v>21.82</v>
      </c>
      <c r="F399" s="4">
        <f t="shared" si="17"/>
        <v>352.8502758127654</v>
      </c>
    </row>
    <row r="400" spans="1:6" x14ac:dyDescent="0.25">
      <c r="B400" s="2">
        <v>40057</v>
      </c>
      <c r="C400" s="3">
        <v>0.24</v>
      </c>
      <c r="D400" s="3">
        <f t="shared" si="18"/>
        <v>84.684066195063693</v>
      </c>
      <c r="E400" s="3">
        <v>23.98</v>
      </c>
      <c r="F400" s="4">
        <f t="shared" si="17"/>
        <v>356.38172144225098</v>
      </c>
    </row>
    <row r="401" spans="2:6" x14ac:dyDescent="0.25">
      <c r="B401" s="2">
        <v>40148</v>
      </c>
      <c r="C401" s="3">
        <v>0.24</v>
      </c>
      <c r="D401" s="3">
        <f t="shared" si="18"/>
        <v>85.531613146140231</v>
      </c>
      <c r="E401" s="3">
        <v>26.73</v>
      </c>
      <c r="F401" s="4">
        <f t="shared" si="17"/>
        <v>359.58155732500967</v>
      </c>
    </row>
    <row r="402" spans="2:6" x14ac:dyDescent="0.25">
      <c r="B402" s="2">
        <v>40238</v>
      </c>
      <c r="C402" s="3">
        <v>0.24</v>
      </c>
      <c r="D402" s="3">
        <f t="shared" si="18"/>
        <v>86.29957375800231</v>
      </c>
      <c r="E402" s="3">
        <v>29.24</v>
      </c>
      <c r="F402" s="4">
        <f t="shared" si="17"/>
        <v>362.53297913615887</v>
      </c>
    </row>
    <row r="403" spans="2:6" x14ac:dyDescent="0.25">
      <c r="B403" s="2">
        <v>40330</v>
      </c>
      <c r="C403" s="3">
        <v>0.25</v>
      </c>
      <c r="D403" s="3">
        <f t="shared" si="18"/>
        <v>90.633244784039718</v>
      </c>
      <c r="E403" s="3">
        <v>29.91</v>
      </c>
      <c r="F403" s="4">
        <f t="shared" si="17"/>
        <v>365.56317789189404</v>
      </c>
    </row>
    <row r="404" spans="2:6" x14ac:dyDescent="0.25">
      <c r="B404" s="2">
        <v>40422</v>
      </c>
      <c r="C404" s="3">
        <v>0.25</v>
      </c>
      <c r="D404" s="3">
        <f t="shared" si="18"/>
        <v>91.390794472973511</v>
      </c>
      <c r="E404" s="3">
        <v>32.24</v>
      </c>
      <c r="F404" s="4">
        <f t="shared" si="17"/>
        <v>368.39787995371086</v>
      </c>
    </row>
    <row r="405" spans="2:6" x14ac:dyDescent="0.25">
      <c r="B405" s="2">
        <v>40513</v>
      </c>
      <c r="C405" s="3">
        <v>0.25</v>
      </c>
      <c r="D405" s="3">
        <f t="shared" si="18"/>
        <v>92.099469988427714</v>
      </c>
      <c r="E405" s="3">
        <v>35.53</v>
      </c>
      <c r="F405" s="4">
        <f t="shared" si="17"/>
        <v>370.99004066264496</v>
      </c>
    </row>
    <row r="406" spans="2:6" x14ac:dyDescent="0.25">
      <c r="B406" s="2">
        <v>40603</v>
      </c>
      <c r="C406" s="3">
        <v>0.25</v>
      </c>
      <c r="D406" s="3">
        <f t="shared" si="18"/>
        <v>92.74751016566124</v>
      </c>
      <c r="E406" s="3">
        <v>38.71</v>
      </c>
      <c r="F406" s="4">
        <f t="shared" si="17"/>
        <v>373.38599804227971</v>
      </c>
    </row>
    <row r="407" spans="2:6" x14ac:dyDescent="0.25">
      <c r="B407" s="2">
        <v>40695</v>
      </c>
      <c r="C407" s="3">
        <v>0.27</v>
      </c>
      <c r="D407" s="3">
        <f t="shared" si="18"/>
        <v>100.81421947141553</v>
      </c>
      <c r="E407" s="3">
        <v>38.01</v>
      </c>
      <c r="F407" s="4">
        <f t="shared" si="17"/>
        <v>376.03830584210647</v>
      </c>
    </row>
    <row r="408" spans="2:6" x14ac:dyDescent="0.25">
      <c r="B408" s="2">
        <v>40787</v>
      </c>
      <c r="C408" s="3">
        <v>0.27</v>
      </c>
      <c r="D408" s="3">
        <f t="shared" si="18"/>
        <v>101.53034257736876</v>
      </c>
      <c r="E408" s="3">
        <v>36.86</v>
      </c>
      <c r="F408" s="4">
        <f t="shared" si="17"/>
        <v>378.79279153329935</v>
      </c>
    </row>
    <row r="409" spans="2:6" x14ac:dyDescent="0.25">
      <c r="B409" s="2">
        <v>40878</v>
      </c>
      <c r="C409" s="3">
        <v>0.27</v>
      </c>
      <c r="D409" s="3">
        <f t="shared" si="18"/>
        <v>102.27405371399084</v>
      </c>
      <c r="E409" s="3">
        <v>40.17</v>
      </c>
      <c r="F409" s="4">
        <f t="shared" si="17"/>
        <v>381.33882224562177</v>
      </c>
    </row>
    <row r="410" spans="2:6" x14ac:dyDescent="0.25">
      <c r="B410" s="2">
        <v>40969</v>
      </c>
      <c r="C410" s="3">
        <v>0.27</v>
      </c>
      <c r="D410" s="3">
        <f t="shared" si="18"/>
        <v>102.96148200631788</v>
      </c>
      <c r="E410" s="3">
        <v>42.57</v>
      </c>
      <c r="F410" s="4">
        <f t="shared" si="17"/>
        <v>383.75746171018176</v>
      </c>
    </row>
    <row r="411" spans="2:6" x14ac:dyDescent="0.25">
      <c r="B411" s="2">
        <v>41061</v>
      </c>
      <c r="C411" s="3">
        <v>0.3</v>
      </c>
      <c r="D411" s="3">
        <f t="shared" si="18"/>
        <v>115.12723851305452</v>
      </c>
      <c r="E411" s="3">
        <v>41.86</v>
      </c>
      <c r="F411" s="4">
        <f t="shared" si="17"/>
        <v>386.50775407790883</v>
      </c>
    </row>
    <row r="412" spans="2:6" x14ac:dyDescent="0.25">
      <c r="B412" s="2">
        <v>41156</v>
      </c>
      <c r="C412" s="3">
        <v>0.3</v>
      </c>
      <c r="D412" s="3">
        <f t="shared" si="18"/>
        <v>115.95232622337264</v>
      </c>
      <c r="E412" s="3">
        <v>43.51</v>
      </c>
      <c r="F412" s="4">
        <f t="shared" si="17"/>
        <v>389.17271216164528</v>
      </c>
    </row>
    <row r="413" spans="2:6" x14ac:dyDescent="0.25">
      <c r="B413" s="2">
        <v>41246</v>
      </c>
      <c r="C413" s="3">
        <v>0.3</v>
      </c>
      <c r="D413" s="3">
        <f t="shared" si="18"/>
        <v>116.75181364849358</v>
      </c>
      <c r="E413" s="3">
        <v>42.04</v>
      </c>
      <c r="F413" s="4">
        <f t="shared" si="17"/>
        <v>391.94987233406425</v>
      </c>
    </row>
    <row r="414" spans="2:6" x14ac:dyDescent="0.25">
      <c r="B414" s="2">
        <v>41334</v>
      </c>
      <c r="C414" s="3">
        <v>0.3</v>
      </c>
      <c r="D414" s="3">
        <f t="shared" si="18"/>
        <v>117.58496170021927</v>
      </c>
      <c r="E414" s="3">
        <v>46.5</v>
      </c>
      <c r="F414" s="4">
        <f t="shared" si="17"/>
        <v>394.47858118783239</v>
      </c>
    </row>
    <row r="415" spans="2:6" x14ac:dyDescent="0.25">
      <c r="B415" s="2">
        <v>41428</v>
      </c>
      <c r="C415" s="3">
        <v>0.33</v>
      </c>
      <c r="D415" s="3">
        <f t="shared" si="18"/>
        <v>130.17793179198469</v>
      </c>
      <c r="E415" s="3">
        <v>50.08</v>
      </c>
      <c r="F415" s="4">
        <f t="shared" si="17"/>
        <v>397.07798078431773</v>
      </c>
    </row>
    <row r="416" spans="2:6" x14ac:dyDescent="0.25">
      <c r="B416" s="2">
        <v>41520</v>
      </c>
      <c r="C416" s="3">
        <v>0.33</v>
      </c>
      <c r="D416" s="3">
        <f t="shared" si="18"/>
        <v>131.03573365882485</v>
      </c>
      <c r="E416" s="3">
        <v>46.48</v>
      </c>
      <c r="F416" s="4">
        <f t="shared" si="17"/>
        <v>399.89716610399984</v>
      </c>
    </row>
    <row r="417" spans="2:6" x14ac:dyDescent="0.25">
      <c r="B417" s="2">
        <v>41562</v>
      </c>
      <c r="D417" s="3"/>
      <c r="E417" s="3">
        <v>50.89</v>
      </c>
    </row>
    <row r="418" spans="2:6" x14ac:dyDescent="0.25">
      <c r="B418" s="2"/>
      <c r="D418" s="3"/>
      <c r="E418" s="3"/>
    </row>
    <row r="419" spans="2:6" x14ac:dyDescent="0.25">
      <c r="B419" t="s">
        <v>33</v>
      </c>
      <c r="C419" s="3"/>
      <c r="D419" s="6">
        <f>F416*E417</f>
        <v>20350.766783032552</v>
      </c>
      <c r="F419" s="4"/>
    </row>
    <row r="420" spans="2:6" x14ac:dyDescent="0.25">
      <c r="B420" t="s">
        <v>12</v>
      </c>
      <c r="C420" s="3"/>
      <c r="D420" s="7">
        <f>(D419-D393)/D393</f>
        <v>1.0350766783032552</v>
      </c>
      <c r="F420" s="4"/>
    </row>
    <row r="421" spans="2:6" x14ac:dyDescent="0.25">
      <c r="B421" s="13" t="s">
        <v>34</v>
      </c>
      <c r="D421" s="14">
        <f>D420/5.791666</f>
        <v>0.17871829596238029</v>
      </c>
      <c r="F421" s="4"/>
    </row>
    <row r="422" spans="2:6" x14ac:dyDescent="0.25">
      <c r="D422" s="7"/>
      <c r="F422" s="4"/>
    </row>
    <row r="423" spans="2:6" x14ac:dyDescent="0.25">
      <c r="D423" s="7"/>
      <c r="F423" s="4"/>
    </row>
    <row r="424" spans="2:6" x14ac:dyDescent="0.25">
      <c r="D424" s="7"/>
      <c r="F424" s="4"/>
    </row>
    <row r="425" spans="2:6" x14ac:dyDescent="0.25">
      <c r="D425" s="7"/>
      <c r="F425" s="4"/>
    </row>
    <row r="426" spans="2:6" x14ac:dyDescent="0.25">
      <c r="D426" s="7"/>
      <c r="F426" s="4"/>
    </row>
    <row r="427" spans="2:6" x14ac:dyDescent="0.25">
      <c r="D427" s="7"/>
      <c r="F427" s="4"/>
    </row>
    <row r="428" spans="2:6" x14ac:dyDescent="0.25">
      <c r="D428" s="7"/>
      <c r="F428" s="4"/>
    </row>
    <row r="429" spans="2:6" x14ac:dyDescent="0.25">
      <c r="D429" s="7"/>
      <c r="F429" s="4"/>
    </row>
    <row r="430" spans="2:6" x14ac:dyDescent="0.25">
      <c r="D430" s="7"/>
      <c r="F430" s="4"/>
    </row>
    <row r="431" spans="2:6" x14ac:dyDescent="0.25">
      <c r="D431" s="7"/>
      <c r="F431" s="4"/>
    </row>
    <row r="432" spans="2:6" x14ac:dyDescent="0.25">
      <c r="D432" s="7"/>
      <c r="F432" s="4"/>
    </row>
    <row r="433" spans="1:6" x14ac:dyDescent="0.25">
      <c r="D433" s="7"/>
      <c r="F433" s="13" t="s">
        <v>45</v>
      </c>
    </row>
    <row r="434" spans="1:6" x14ac:dyDescent="0.25">
      <c r="D434" s="7"/>
      <c r="F434" t="s">
        <v>46</v>
      </c>
    </row>
    <row r="435" spans="1:6" x14ac:dyDescent="0.25">
      <c r="D435" s="7"/>
      <c r="F435" s="4"/>
    </row>
    <row r="436" spans="1:6" x14ac:dyDescent="0.25">
      <c r="D436" s="7"/>
      <c r="F436" s="4"/>
    </row>
    <row r="437" spans="1:6" x14ac:dyDescent="0.25">
      <c r="F437" s="4"/>
    </row>
    <row r="438" spans="1:6" x14ac:dyDescent="0.25">
      <c r="A438" s="13" t="s">
        <v>28</v>
      </c>
    </row>
    <row r="439" spans="1:6" x14ac:dyDescent="0.25">
      <c r="A439" s="5" t="s">
        <v>6</v>
      </c>
      <c r="B439" s="5" t="s">
        <v>1</v>
      </c>
      <c r="C439" s="5" t="s">
        <v>2</v>
      </c>
      <c r="D439" t="s">
        <v>3</v>
      </c>
      <c r="E439" s="5" t="s">
        <v>4</v>
      </c>
      <c r="F439" s="5" t="s">
        <v>5</v>
      </c>
    </row>
    <row r="440" spans="1:6" x14ac:dyDescent="0.25">
      <c r="A440" t="s">
        <v>27</v>
      </c>
      <c r="B440" s="2">
        <v>39447</v>
      </c>
      <c r="C440" s="3"/>
      <c r="D440" s="3">
        <v>10000</v>
      </c>
      <c r="E440" s="3">
        <v>27.25</v>
      </c>
      <c r="F440" s="4">
        <f>D440/E440</f>
        <v>366.97247706422019</v>
      </c>
    </row>
    <row r="441" spans="1:6" x14ac:dyDescent="0.25">
      <c r="C441" s="3"/>
      <c r="D441" s="3"/>
      <c r="E441" s="3"/>
      <c r="F441" s="4"/>
    </row>
    <row r="442" spans="1:6" x14ac:dyDescent="0.25">
      <c r="B442" s="2">
        <v>39539</v>
      </c>
      <c r="C442" s="3">
        <v>0.19</v>
      </c>
      <c r="D442" s="3">
        <f>F440*C442</f>
        <v>69.724770642201833</v>
      </c>
      <c r="E442" s="3">
        <v>24.92</v>
      </c>
      <c r="F442" s="4">
        <f>(D442/E442)+F440</f>
        <v>369.77042131149955</v>
      </c>
    </row>
    <row r="443" spans="1:6" x14ac:dyDescent="0.25">
      <c r="B443" s="2">
        <v>39630</v>
      </c>
      <c r="C443" s="3">
        <v>0.19</v>
      </c>
      <c r="D443" s="3">
        <f t="shared" ref="D443:D464" si="19">F442*C443</f>
        <v>70.256380049184912</v>
      </c>
      <c r="E443" s="3">
        <v>27.79</v>
      </c>
      <c r="F443" s="4">
        <f t="shared" ref="F443:F464" si="20">F442+(D443/E443)</f>
        <v>372.29853862165373</v>
      </c>
    </row>
    <row r="444" spans="1:6" x14ac:dyDescent="0.25">
      <c r="B444" s="2">
        <v>39722</v>
      </c>
      <c r="C444" s="3">
        <v>0.19</v>
      </c>
      <c r="D444" s="3">
        <f t="shared" si="19"/>
        <v>70.736722338114205</v>
      </c>
      <c r="E444" s="3">
        <v>26.35</v>
      </c>
      <c r="F444" s="4">
        <f t="shared" si="20"/>
        <v>374.98304421323303</v>
      </c>
    </row>
    <row r="445" spans="1:6" x14ac:dyDescent="0.25">
      <c r="B445" s="2">
        <v>39814</v>
      </c>
      <c r="C445" s="3">
        <v>0.19</v>
      </c>
      <c r="D445" s="3">
        <f t="shared" si="19"/>
        <v>71.246778400514273</v>
      </c>
      <c r="E445" s="3">
        <v>24.71</v>
      </c>
      <c r="F445" s="4">
        <f t="shared" si="20"/>
        <v>377.86636183365044</v>
      </c>
    </row>
    <row r="446" spans="1:6" x14ac:dyDescent="0.25">
      <c r="B446" s="2">
        <v>39904</v>
      </c>
      <c r="C446" s="3">
        <v>0.19</v>
      </c>
      <c r="D446" s="3">
        <f t="shared" si="19"/>
        <v>71.794608748393586</v>
      </c>
      <c r="E446" s="3">
        <v>23.5</v>
      </c>
      <c r="F446" s="4">
        <f t="shared" si="20"/>
        <v>380.92145156762462</v>
      </c>
    </row>
    <row r="447" spans="1:6" x14ac:dyDescent="0.25">
      <c r="B447" s="2">
        <v>39995</v>
      </c>
      <c r="C447" s="3">
        <v>0.2</v>
      </c>
      <c r="D447" s="3">
        <f t="shared" si="19"/>
        <v>76.184290313524926</v>
      </c>
      <c r="E447" s="3">
        <v>25.75</v>
      </c>
      <c r="F447" s="4">
        <f t="shared" si="20"/>
        <v>383.88006478368385</v>
      </c>
    </row>
    <row r="448" spans="1:6" x14ac:dyDescent="0.25">
      <c r="B448" s="2">
        <v>40087</v>
      </c>
      <c r="C448" s="3">
        <v>0.2</v>
      </c>
      <c r="D448" s="3">
        <f t="shared" si="19"/>
        <v>76.776012956736778</v>
      </c>
      <c r="E448" s="3">
        <v>24.5</v>
      </c>
      <c r="F448" s="4">
        <f t="shared" si="20"/>
        <v>387.01377959824453</v>
      </c>
    </row>
    <row r="449" spans="2:6" x14ac:dyDescent="0.25">
      <c r="B449" s="2">
        <v>40179</v>
      </c>
      <c r="C449" s="3">
        <v>0.2</v>
      </c>
      <c r="D449" s="3">
        <f t="shared" si="19"/>
        <v>77.402755919648911</v>
      </c>
      <c r="E449" s="3">
        <v>24.6</v>
      </c>
      <c r="F449" s="4">
        <f t="shared" si="20"/>
        <v>390.16023309091315</v>
      </c>
    </row>
    <row r="450" spans="2:6" x14ac:dyDescent="0.25">
      <c r="B450" s="2">
        <v>40269</v>
      </c>
      <c r="C450" s="3">
        <v>0.2</v>
      </c>
      <c r="D450" s="3">
        <f t="shared" si="19"/>
        <v>78.032046618182633</v>
      </c>
      <c r="E450" s="3">
        <v>26.72</v>
      </c>
      <c r="F450" s="4">
        <f t="shared" si="20"/>
        <v>393.08059411704272</v>
      </c>
    </row>
    <row r="451" spans="2:6" x14ac:dyDescent="0.25">
      <c r="B451" s="2">
        <v>40360</v>
      </c>
      <c r="C451" s="3">
        <v>0.25</v>
      </c>
      <c r="D451" s="3">
        <f t="shared" si="19"/>
        <v>98.27014852926068</v>
      </c>
      <c r="E451" s="3">
        <v>25.29</v>
      </c>
      <c r="F451" s="4">
        <f t="shared" si="20"/>
        <v>396.96632557332032</v>
      </c>
    </row>
    <row r="452" spans="2:6" x14ac:dyDescent="0.25">
      <c r="B452" s="2">
        <v>40452</v>
      </c>
      <c r="C452" s="3">
        <v>0.25</v>
      </c>
      <c r="D452" s="3">
        <f t="shared" si="19"/>
        <v>99.24158139333008</v>
      </c>
      <c r="E452" s="3">
        <v>28.82</v>
      </c>
      <c r="F452" s="4">
        <f t="shared" si="20"/>
        <v>400.4098224988349</v>
      </c>
    </row>
    <row r="453" spans="2:6" x14ac:dyDescent="0.25">
      <c r="B453" s="2">
        <v>40544</v>
      </c>
      <c r="C453" s="3">
        <v>0.25</v>
      </c>
      <c r="D453" s="3">
        <f t="shared" si="19"/>
        <v>100.10245562470872</v>
      </c>
      <c r="E453" s="3">
        <v>31.79</v>
      </c>
      <c r="F453" s="4">
        <f t="shared" si="20"/>
        <v>403.55868867136428</v>
      </c>
    </row>
    <row r="454" spans="2:6" x14ac:dyDescent="0.25">
      <c r="B454" s="2">
        <v>40634</v>
      </c>
      <c r="C454" s="3">
        <v>0.25</v>
      </c>
      <c r="D454" s="3">
        <f t="shared" si="19"/>
        <v>100.88967216784107</v>
      </c>
      <c r="E454" s="3">
        <v>33.17</v>
      </c>
      <c r="F454" s="4">
        <f t="shared" si="20"/>
        <v>406.60028264687952</v>
      </c>
    </row>
    <row r="455" spans="2:6" x14ac:dyDescent="0.25">
      <c r="B455" s="2">
        <v>40725</v>
      </c>
      <c r="C455" s="3">
        <v>0.26</v>
      </c>
      <c r="D455" s="3">
        <f t="shared" si="19"/>
        <v>105.71607348818868</v>
      </c>
      <c r="E455" s="3">
        <v>32.47</v>
      </c>
      <c r="F455" s="4">
        <f t="shared" si="20"/>
        <v>409.85609026893644</v>
      </c>
    </row>
    <row r="456" spans="2:6" x14ac:dyDescent="0.25">
      <c r="B456" s="2">
        <v>40817</v>
      </c>
      <c r="C456" s="3">
        <v>0.26</v>
      </c>
      <c r="D456" s="3">
        <f t="shared" si="19"/>
        <v>106.56258346992348</v>
      </c>
      <c r="E456" s="3">
        <v>24.89</v>
      </c>
      <c r="F456" s="4">
        <f t="shared" si="20"/>
        <v>414.13743150919049</v>
      </c>
    </row>
    <row r="457" spans="2:6" x14ac:dyDescent="0.25">
      <c r="B457" s="2">
        <v>40909</v>
      </c>
      <c r="C457" s="3">
        <v>0.26</v>
      </c>
      <c r="D457" s="3">
        <f t="shared" si="19"/>
        <v>107.67573219238953</v>
      </c>
      <c r="E457" s="3">
        <v>29.25</v>
      </c>
      <c r="F457" s="4">
        <f t="shared" si="20"/>
        <v>417.8186531226055</v>
      </c>
    </row>
    <row r="458" spans="2:6" x14ac:dyDescent="0.25">
      <c r="B458" s="2">
        <v>41000</v>
      </c>
      <c r="C458" s="3">
        <v>0.26</v>
      </c>
      <c r="D458" s="3">
        <f t="shared" si="19"/>
        <v>108.63284981187743</v>
      </c>
      <c r="E458" s="3">
        <v>27.87</v>
      </c>
      <c r="F458" s="4">
        <f t="shared" si="20"/>
        <v>421.71649488119459</v>
      </c>
    </row>
    <row r="459" spans="2:6" x14ac:dyDescent="0.25">
      <c r="B459" s="2">
        <v>41091</v>
      </c>
      <c r="C459" s="3">
        <v>0.27</v>
      </c>
      <c r="D459" s="3">
        <f t="shared" si="19"/>
        <v>113.86345361792254</v>
      </c>
      <c r="E459" s="3">
        <v>30.11</v>
      </c>
      <c r="F459" s="4">
        <f t="shared" si="20"/>
        <v>425.4980775320721</v>
      </c>
    </row>
    <row r="460" spans="2:6" x14ac:dyDescent="0.25">
      <c r="B460" s="2">
        <v>41183</v>
      </c>
      <c r="C460" s="3">
        <v>0.27</v>
      </c>
      <c r="D460" s="3">
        <f t="shared" si="19"/>
        <v>114.88448093365947</v>
      </c>
      <c r="E460" s="3">
        <v>31.1</v>
      </c>
      <c r="F460" s="4">
        <f t="shared" si="20"/>
        <v>429.1921122887814</v>
      </c>
    </row>
    <row r="461" spans="2:6" x14ac:dyDescent="0.25">
      <c r="B461" s="2">
        <v>41275</v>
      </c>
      <c r="C461" s="3">
        <v>0.27</v>
      </c>
      <c r="D461" s="3">
        <f t="shared" si="19"/>
        <v>115.88187031797099</v>
      </c>
      <c r="E461" s="3">
        <v>33.299999999999997</v>
      </c>
      <c r="F461" s="4">
        <f t="shared" si="20"/>
        <v>432.67204833436614</v>
      </c>
    </row>
    <row r="462" spans="2:6" x14ac:dyDescent="0.25">
      <c r="B462" s="2">
        <v>41365</v>
      </c>
      <c r="C462" s="3">
        <v>0.27</v>
      </c>
      <c r="D462" s="3">
        <f t="shared" si="19"/>
        <v>116.82145305027886</v>
      </c>
      <c r="E462" s="3">
        <v>38.24</v>
      </c>
      <c r="F462" s="4">
        <f t="shared" si="20"/>
        <v>435.72700265053453</v>
      </c>
    </row>
    <row r="463" spans="2:6" x14ac:dyDescent="0.25">
      <c r="B463" s="2">
        <v>41456</v>
      </c>
      <c r="C463" s="3">
        <v>0.28249999999999997</v>
      </c>
      <c r="D463" s="3">
        <f t="shared" si="19"/>
        <v>123.09287824877599</v>
      </c>
      <c r="E463" s="3">
        <v>38.700000000000003</v>
      </c>
      <c r="F463" s="4">
        <f t="shared" si="20"/>
        <v>438.9076971789267</v>
      </c>
    </row>
    <row r="464" spans="2:6" x14ac:dyDescent="0.25">
      <c r="B464" s="2">
        <v>41548</v>
      </c>
      <c r="C464" s="3">
        <v>0.28249999999999997</v>
      </c>
      <c r="D464" s="3">
        <f t="shared" si="19"/>
        <v>123.99142445304678</v>
      </c>
      <c r="E464" s="3">
        <v>39.69</v>
      </c>
      <c r="F464" s="4">
        <f t="shared" si="20"/>
        <v>442.03169376378554</v>
      </c>
    </row>
    <row r="465" spans="2:6" x14ac:dyDescent="0.25">
      <c r="B465" s="2">
        <v>41562</v>
      </c>
      <c r="C465" s="3"/>
      <c r="D465" s="3"/>
      <c r="E465" s="3">
        <v>39.06</v>
      </c>
      <c r="F465" s="4"/>
    </row>
    <row r="466" spans="2:6" x14ac:dyDescent="0.25">
      <c r="B466" s="2"/>
      <c r="C466" s="3"/>
      <c r="D466" s="3"/>
      <c r="E466" s="3"/>
      <c r="F466" s="4"/>
    </row>
    <row r="467" spans="2:6" x14ac:dyDescent="0.25">
      <c r="B467" t="s">
        <v>33</v>
      </c>
      <c r="C467" s="3"/>
      <c r="D467" s="6">
        <f>F464*E465</f>
        <v>17265.757958413466</v>
      </c>
      <c r="E467" s="3"/>
      <c r="F467" s="4"/>
    </row>
    <row r="468" spans="2:6" x14ac:dyDescent="0.25">
      <c r="B468" t="s">
        <v>12</v>
      </c>
      <c r="C468" s="3"/>
      <c r="D468" s="7">
        <f>(D467-D440)/D440</f>
        <v>0.72657579584134657</v>
      </c>
      <c r="E468" s="3"/>
      <c r="F468" s="4"/>
    </row>
    <row r="469" spans="2:6" x14ac:dyDescent="0.25">
      <c r="B469" s="13" t="s">
        <v>34</v>
      </c>
      <c r="D469" s="14">
        <f>D468/5.791666</f>
        <v>0.12545195041311888</v>
      </c>
      <c r="E469" s="3"/>
      <c r="F469" s="4"/>
    </row>
    <row r="470" spans="2:6" x14ac:dyDescent="0.25">
      <c r="D470" s="7"/>
      <c r="E470" s="3"/>
      <c r="F470" s="4"/>
    </row>
    <row r="471" spans="2:6" x14ac:dyDescent="0.25">
      <c r="D471" s="7"/>
      <c r="E471" s="3"/>
      <c r="F471" s="4"/>
    </row>
    <row r="472" spans="2:6" x14ac:dyDescent="0.25">
      <c r="D472" s="7"/>
      <c r="E472" s="3"/>
      <c r="F472" s="4"/>
    </row>
    <row r="473" spans="2:6" x14ac:dyDescent="0.25">
      <c r="D473" s="7"/>
      <c r="E473" s="3"/>
      <c r="F473" s="4"/>
    </row>
    <row r="474" spans="2:6" x14ac:dyDescent="0.25">
      <c r="D474" s="7"/>
      <c r="E474" s="3"/>
      <c r="F474" s="4"/>
    </row>
    <row r="475" spans="2:6" x14ac:dyDescent="0.25">
      <c r="D475" s="7"/>
      <c r="E475" s="3"/>
      <c r="F475" s="4"/>
    </row>
    <row r="476" spans="2:6" x14ac:dyDescent="0.25">
      <c r="D476" s="7"/>
      <c r="E476" s="3"/>
      <c r="F476" s="4"/>
    </row>
    <row r="477" spans="2:6" x14ac:dyDescent="0.25">
      <c r="D477" s="7"/>
      <c r="E477" s="3"/>
      <c r="F477" s="4"/>
    </row>
    <row r="478" spans="2:6" x14ac:dyDescent="0.25">
      <c r="D478" s="7"/>
      <c r="E478" s="3"/>
      <c r="F478" s="4"/>
    </row>
    <row r="479" spans="2:6" x14ac:dyDescent="0.25">
      <c r="D479" s="7"/>
      <c r="E479" s="3"/>
      <c r="F479" s="4"/>
    </row>
    <row r="480" spans="2:6" x14ac:dyDescent="0.25">
      <c r="D480" s="7"/>
      <c r="E480" s="3"/>
      <c r="F480" s="4"/>
    </row>
    <row r="481" spans="1:6" x14ac:dyDescent="0.25">
      <c r="D481" s="7"/>
      <c r="E481" s="3"/>
      <c r="F481" s="13" t="s">
        <v>45</v>
      </c>
    </row>
    <row r="482" spans="1:6" x14ac:dyDescent="0.25">
      <c r="D482" s="7"/>
      <c r="E482" s="3"/>
      <c r="F482" t="s">
        <v>47</v>
      </c>
    </row>
    <row r="483" spans="1:6" x14ac:dyDescent="0.25">
      <c r="D483" s="7"/>
      <c r="E483" s="3"/>
      <c r="F483" s="4"/>
    </row>
    <row r="484" spans="1:6" x14ac:dyDescent="0.25">
      <c r="D484" s="7"/>
      <c r="E484" s="3"/>
      <c r="F484" s="4"/>
    </row>
    <row r="485" spans="1:6" x14ac:dyDescent="0.25">
      <c r="C485" s="3"/>
      <c r="D485" s="3"/>
      <c r="E485" s="3"/>
      <c r="F485" s="4"/>
    </row>
    <row r="486" spans="1:6" x14ac:dyDescent="0.25">
      <c r="A486" s="13" t="s">
        <v>29</v>
      </c>
      <c r="B486" s="13"/>
      <c r="C486" s="3"/>
      <c r="D486" s="3"/>
      <c r="E486" s="3"/>
      <c r="F486" s="4"/>
    </row>
    <row r="487" spans="1:6" x14ac:dyDescent="0.25">
      <c r="A487" s="5" t="s">
        <v>6</v>
      </c>
      <c r="B487" s="5" t="s">
        <v>1</v>
      </c>
      <c r="C487" s="5" t="s">
        <v>2</v>
      </c>
      <c r="D487" t="s">
        <v>3</v>
      </c>
      <c r="E487" s="5" t="s">
        <v>4</v>
      </c>
      <c r="F487" s="5" t="s">
        <v>5</v>
      </c>
    </row>
    <row r="488" spans="1:6" x14ac:dyDescent="0.25">
      <c r="A488" t="s">
        <v>30</v>
      </c>
      <c r="B488" s="2">
        <v>39447</v>
      </c>
      <c r="C488" s="3"/>
      <c r="D488" s="3">
        <v>10000</v>
      </c>
      <c r="E488" s="3">
        <v>32.76</v>
      </c>
      <c r="F488" s="4">
        <f>D488/E488</f>
        <v>305.25030525030525</v>
      </c>
    </row>
    <row r="489" spans="1:6" x14ac:dyDescent="0.25">
      <c r="C489" s="3"/>
      <c r="D489" s="3"/>
      <c r="E489" s="3"/>
      <c r="F489" s="4"/>
    </row>
    <row r="490" spans="1:6" x14ac:dyDescent="0.25">
      <c r="B490" s="2">
        <v>39479</v>
      </c>
      <c r="C490" s="3">
        <v>0.34</v>
      </c>
      <c r="D490" s="3">
        <f>F488*C490</f>
        <v>103.78510378510379</v>
      </c>
      <c r="E490" s="3">
        <v>31.19</v>
      </c>
      <c r="F490" s="4">
        <f>(D490/E490)+F488</f>
        <v>308.57781739474592</v>
      </c>
    </row>
    <row r="491" spans="1:6" x14ac:dyDescent="0.25">
      <c r="B491" s="2">
        <v>39661</v>
      </c>
      <c r="C491" s="3">
        <v>0.36</v>
      </c>
      <c r="D491" s="3">
        <f t="shared" ref="D491:D512" si="21">F490*C491</f>
        <v>111.08801426210853</v>
      </c>
      <c r="E491" s="3">
        <v>34.659999999999997</v>
      </c>
      <c r="F491" s="4">
        <f t="shared" ref="F491:F512" si="22">F490+(D491/E491)</f>
        <v>311.78289570582808</v>
      </c>
    </row>
    <row r="492" spans="1:6" x14ac:dyDescent="0.25">
      <c r="B492" s="2">
        <v>39753</v>
      </c>
      <c r="C492" s="3">
        <v>0.36</v>
      </c>
      <c r="D492" s="3">
        <f t="shared" si="21"/>
        <v>112.24184245409811</v>
      </c>
      <c r="E492" s="3">
        <v>32.53</v>
      </c>
      <c r="F492" s="4">
        <f t="shared" si="22"/>
        <v>315.23330586426948</v>
      </c>
    </row>
    <row r="493" spans="1:6" x14ac:dyDescent="0.25">
      <c r="B493" s="2">
        <v>39845</v>
      </c>
      <c r="C493" s="3">
        <v>0.36</v>
      </c>
      <c r="D493" s="3">
        <f t="shared" si="21"/>
        <v>113.483990111137</v>
      </c>
      <c r="E493" s="3">
        <v>33.28</v>
      </c>
      <c r="F493" s="4">
        <f t="shared" si="22"/>
        <v>318.64328152866665</v>
      </c>
    </row>
    <row r="494" spans="1:6" x14ac:dyDescent="0.25">
      <c r="B494" s="2">
        <v>39934</v>
      </c>
      <c r="C494" s="3">
        <v>0.37</v>
      </c>
      <c r="D494" s="3">
        <f t="shared" si="21"/>
        <v>117.89801416560665</v>
      </c>
      <c r="E494" s="3">
        <v>31.32</v>
      </c>
      <c r="F494" s="4">
        <f t="shared" si="22"/>
        <v>322.40758594008446</v>
      </c>
    </row>
    <row r="495" spans="1:6" x14ac:dyDescent="0.25">
      <c r="B495" s="2">
        <v>40026</v>
      </c>
      <c r="C495" s="3">
        <v>0.37</v>
      </c>
      <c r="D495" s="3">
        <f t="shared" si="21"/>
        <v>119.29080679783125</v>
      </c>
      <c r="E495" s="3">
        <v>33.770000000000003</v>
      </c>
      <c r="F495" s="4">
        <f t="shared" si="22"/>
        <v>325.94003506054139</v>
      </c>
    </row>
    <row r="496" spans="1:6" x14ac:dyDescent="0.25">
      <c r="B496" s="2">
        <v>40118</v>
      </c>
      <c r="C496" s="3">
        <v>0.37</v>
      </c>
      <c r="D496" s="3">
        <f t="shared" si="21"/>
        <v>120.59781297240032</v>
      </c>
      <c r="E496" s="3">
        <v>33.119999999999997</v>
      </c>
      <c r="F496" s="4">
        <f t="shared" si="22"/>
        <v>329.58127337492544</v>
      </c>
    </row>
    <row r="497" spans="2:6" x14ac:dyDescent="0.25">
      <c r="B497" s="2">
        <v>40210</v>
      </c>
      <c r="C497" s="3">
        <v>0.37</v>
      </c>
      <c r="D497" s="3">
        <f t="shared" si="21"/>
        <v>121.94507114872242</v>
      </c>
      <c r="E497" s="3">
        <v>31.92</v>
      </c>
      <c r="F497" s="4">
        <f t="shared" si="22"/>
        <v>333.40160768409595</v>
      </c>
    </row>
    <row r="498" spans="2:6" x14ac:dyDescent="0.25">
      <c r="B498" s="2">
        <v>40299</v>
      </c>
      <c r="C498" s="3">
        <v>0.38</v>
      </c>
      <c r="D498" s="3">
        <f t="shared" si="21"/>
        <v>126.69261091995646</v>
      </c>
      <c r="E498" s="3">
        <v>36.450000000000003</v>
      </c>
      <c r="F498" s="4">
        <f t="shared" si="22"/>
        <v>336.87739947888213</v>
      </c>
    </row>
    <row r="499" spans="2:6" x14ac:dyDescent="0.25">
      <c r="B499" s="2">
        <v>40391</v>
      </c>
      <c r="C499" s="3">
        <v>0.38</v>
      </c>
      <c r="D499" s="3">
        <f t="shared" si="21"/>
        <v>128.0134118019752</v>
      </c>
      <c r="E499" s="3">
        <v>36.61</v>
      </c>
      <c r="F499" s="4">
        <f t="shared" si="22"/>
        <v>340.37407830439361</v>
      </c>
    </row>
    <row r="500" spans="2:6" x14ac:dyDescent="0.25">
      <c r="B500" s="2">
        <v>40483</v>
      </c>
      <c r="C500" s="3">
        <v>0.38</v>
      </c>
      <c r="D500" s="3">
        <f t="shared" si="21"/>
        <v>129.34214975566957</v>
      </c>
      <c r="E500" s="3">
        <v>38.880000000000003</v>
      </c>
      <c r="F500" s="4">
        <f t="shared" si="22"/>
        <v>343.70077968699826</v>
      </c>
    </row>
    <row r="501" spans="2:6" x14ac:dyDescent="0.25">
      <c r="B501" s="2">
        <v>40575</v>
      </c>
      <c r="C501" s="3">
        <v>0.38</v>
      </c>
      <c r="D501" s="3">
        <f t="shared" si="21"/>
        <v>130.60629628105934</v>
      </c>
      <c r="E501" s="3">
        <v>36.340000000000003</v>
      </c>
      <c r="F501" s="4">
        <f t="shared" si="22"/>
        <v>347.29478894074231</v>
      </c>
    </row>
    <row r="502" spans="2:6" x14ac:dyDescent="0.25">
      <c r="B502" s="2">
        <v>40664</v>
      </c>
      <c r="C502" s="3">
        <v>0.39</v>
      </c>
      <c r="D502" s="3">
        <f t="shared" si="21"/>
        <v>135.4449676868895</v>
      </c>
      <c r="E502" s="3">
        <v>39.090000000000003</v>
      </c>
      <c r="F502" s="4">
        <f t="shared" si="22"/>
        <v>350.75974078742661</v>
      </c>
    </row>
    <row r="503" spans="2:6" x14ac:dyDescent="0.25">
      <c r="B503" s="2">
        <v>40756</v>
      </c>
      <c r="C503" s="3">
        <v>0.39</v>
      </c>
      <c r="D503" s="3">
        <f t="shared" si="21"/>
        <v>136.79629890709637</v>
      </c>
      <c r="E503" s="3">
        <v>38.93</v>
      </c>
      <c r="F503" s="4">
        <f t="shared" si="22"/>
        <v>354.27364520322669</v>
      </c>
    </row>
    <row r="504" spans="2:6" x14ac:dyDescent="0.25">
      <c r="B504" s="2">
        <v>40848</v>
      </c>
      <c r="C504" s="3">
        <v>0.39</v>
      </c>
      <c r="D504" s="3">
        <f t="shared" si="21"/>
        <v>138.1667216292584</v>
      </c>
      <c r="E504" s="3">
        <v>41.18</v>
      </c>
      <c r="F504" s="4">
        <f t="shared" si="22"/>
        <v>357.62883514079977</v>
      </c>
    </row>
    <row r="505" spans="2:6" x14ac:dyDescent="0.25">
      <c r="B505" s="2">
        <v>40940</v>
      </c>
      <c r="C505" s="3">
        <v>0.39</v>
      </c>
      <c r="D505" s="3">
        <f t="shared" si="21"/>
        <v>139.47524570491191</v>
      </c>
      <c r="E505" s="3">
        <v>42.98</v>
      </c>
      <c r="F505" s="4">
        <f t="shared" si="22"/>
        <v>360.87395486404108</v>
      </c>
    </row>
    <row r="506" spans="2:6" x14ac:dyDescent="0.25">
      <c r="B506" s="2">
        <v>41030</v>
      </c>
      <c r="C506" s="3">
        <v>0.4</v>
      </c>
      <c r="D506" s="3">
        <f t="shared" si="21"/>
        <v>144.34958194561645</v>
      </c>
      <c r="E506" s="3">
        <v>40.14</v>
      </c>
      <c r="F506" s="4">
        <f t="shared" si="22"/>
        <v>364.47010787713566</v>
      </c>
    </row>
    <row r="507" spans="2:6" x14ac:dyDescent="0.25">
      <c r="B507" s="2">
        <v>41122</v>
      </c>
      <c r="C507" s="3">
        <v>0.4</v>
      </c>
      <c r="D507" s="3">
        <f t="shared" si="21"/>
        <v>145.78804315085426</v>
      </c>
      <c r="E507" s="3">
        <v>40.11</v>
      </c>
      <c r="F507" s="4">
        <f t="shared" si="22"/>
        <v>368.10481351540176</v>
      </c>
    </row>
    <row r="508" spans="2:6" x14ac:dyDescent="0.25">
      <c r="B508" s="2">
        <v>41214</v>
      </c>
      <c r="C508" s="3">
        <v>0.4</v>
      </c>
      <c r="D508" s="3">
        <f t="shared" si="21"/>
        <v>147.2419254061607</v>
      </c>
      <c r="E508" s="3">
        <v>39.840000000000003</v>
      </c>
      <c r="F508" s="4">
        <f t="shared" si="22"/>
        <v>371.80064497639978</v>
      </c>
    </row>
    <row r="509" spans="2:6" x14ac:dyDescent="0.25">
      <c r="B509" s="2">
        <v>41306</v>
      </c>
      <c r="C509" s="3">
        <v>0.4</v>
      </c>
      <c r="D509" s="3">
        <f t="shared" si="21"/>
        <v>148.72025799055993</v>
      </c>
      <c r="E509" s="3">
        <v>42.28</v>
      </c>
      <c r="F509" s="4">
        <f t="shared" si="22"/>
        <v>375.31815344353697</v>
      </c>
    </row>
    <row r="510" spans="2:6" x14ac:dyDescent="0.25">
      <c r="B510" s="2">
        <v>41395</v>
      </c>
      <c r="C510" s="3">
        <v>0.42</v>
      </c>
      <c r="D510" s="3">
        <f t="shared" si="21"/>
        <v>157.63362444628552</v>
      </c>
      <c r="E510" s="3">
        <v>44.53</v>
      </c>
      <c r="F510" s="4">
        <f t="shared" si="22"/>
        <v>378.85809560491776</v>
      </c>
    </row>
    <row r="511" spans="2:6" x14ac:dyDescent="0.25">
      <c r="B511" s="2">
        <v>41487</v>
      </c>
      <c r="C511" s="3">
        <v>0.42</v>
      </c>
      <c r="D511" s="3">
        <f t="shared" si="21"/>
        <v>159.12040015406546</v>
      </c>
      <c r="E511" s="3">
        <v>46.8</v>
      </c>
      <c r="F511" s="4">
        <f t="shared" si="22"/>
        <v>382.25810415521829</v>
      </c>
    </row>
    <row r="512" spans="2:6" x14ac:dyDescent="0.25">
      <c r="B512" s="2">
        <v>41555</v>
      </c>
      <c r="C512" s="3">
        <v>0.42</v>
      </c>
      <c r="D512" s="3">
        <f t="shared" si="21"/>
        <v>160.54840374519168</v>
      </c>
      <c r="E512" s="3">
        <v>41.54</v>
      </c>
      <c r="F512" s="4">
        <f t="shared" si="22"/>
        <v>386.12301517460179</v>
      </c>
    </row>
    <row r="513" spans="2:6" x14ac:dyDescent="0.25">
      <c r="B513" s="2">
        <v>41562</v>
      </c>
      <c r="C513" s="3"/>
      <c r="D513" s="3"/>
      <c r="E513" s="3">
        <v>42.45</v>
      </c>
      <c r="F513" s="4"/>
    </row>
    <row r="514" spans="2:6" x14ac:dyDescent="0.25">
      <c r="B514" s="2"/>
      <c r="C514" s="3"/>
      <c r="D514" s="3"/>
      <c r="E514" s="3"/>
    </row>
    <row r="515" spans="2:6" x14ac:dyDescent="0.25">
      <c r="B515" t="s">
        <v>32</v>
      </c>
      <c r="C515" s="3"/>
      <c r="D515" s="6">
        <f>F512*E513</f>
        <v>16390.921994161847</v>
      </c>
      <c r="E515" s="3"/>
      <c r="F515" s="4"/>
    </row>
    <row r="516" spans="2:6" x14ac:dyDescent="0.25">
      <c r="B516" t="s">
        <v>12</v>
      </c>
      <c r="C516" s="3"/>
      <c r="D516" s="7">
        <f>(D515-D488)/D488</f>
        <v>0.63909219941618467</v>
      </c>
      <c r="E516" s="3"/>
      <c r="F516" s="4"/>
    </row>
    <row r="517" spans="2:6" x14ac:dyDescent="0.25">
      <c r="B517" s="13" t="s">
        <v>34</v>
      </c>
      <c r="D517" s="14">
        <f>D516/5.791666</f>
        <v>0.11034686727725401</v>
      </c>
      <c r="E517" s="3"/>
      <c r="F517" s="4"/>
    </row>
    <row r="518" spans="2:6" x14ac:dyDescent="0.25">
      <c r="C518" s="3"/>
      <c r="D518" s="3"/>
      <c r="E518" s="3"/>
      <c r="F518" s="4"/>
    </row>
    <row r="519" spans="2:6" x14ac:dyDescent="0.25">
      <c r="C519" s="3"/>
      <c r="D519" s="3"/>
      <c r="E519" s="3"/>
      <c r="F519" s="4"/>
    </row>
    <row r="520" spans="2:6" x14ac:dyDescent="0.25">
      <c r="F520" s="4"/>
    </row>
    <row r="521" spans="2:6" x14ac:dyDescent="0.25">
      <c r="C521" s="3"/>
      <c r="D521" s="3"/>
      <c r="E521" s="3"/>
      <c r="F521" s="4"/>
    </row>
    <row r="522" spans="2:6" x14ac:dyDescent="0.25">
      <c r="C522" s="3"/>
      <c r="D522" s="3"/>
      <c r="E522" s="3"/>
      <c r="F522" s="4"/>
    </row>
    <row r="523" spans="2:6" x14ac:dyDescent="0.25">
      <c r="C523" s="3"/>
      <c r="D523" s="3"/>
      <c r="E523" s="3"/>
      <c r="F523" s="4"/>
    </row>
    <row r="524" spans="2:6" x14ac:dyDescent="0.25">
      <c r="C524" s="3"/>
      <c r="D524" s="3"/>
      <c r="E524" s="3"/>
      <c r="F524" s="4"/>
    </row>
    <row r="525" spans="2:6" x14ac:dyDescent="0.25">
      <c r="C525" s="3"/>
      <c r="D525" s="3"/>
      <c r="E525" s="3"/>
      <c r="F525" s="4"/>
    </row>
    <row r="526" spans="2:6" x14ac:dyDescent="0.25">
      <c r="C526" s="3"/>
      <c r="D526" s="3"/>
      <c r="E526" s="3"/>
    </row>
  </sheetData>
  <mergeCells count="3">
    <mergeCell ref="A7:G7"/>
    <mergeCell ref="A4:G4"/>
    <mergeCell ref="A5:G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janderson</dc:creator>
  <cp:lastModifiedBy>mmoorman</cp:lastModifiedBy>
  <cp:lastPrinted>2013-12-18T21:29:52Z</cp:lastPrinted>
  <dcterms:created xsi:type="dcterms:W3CDTF">2013-05-16T16:08:12Z</dcterms:created>
  <dcterms:modified xsi:type="dcterms:W3CDTF">2013-12-18T21:30:25Z</dcterms:modified>
</cp:coreProperties>
</file>