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Work\MANTLE\Testimony\ER-2023-0210 Evergy West\Direct\"/>
    </mc:Choice>
  </mc:AlternateContent>
  <bookViews>
    <workbookView xWindow="0" yWindow="0" windowWidth="24000" windowHeight="9255" activeTab="4"/>
  </bookViews>
  <sheets>
    <sheet name="ANEC" sheetId="1" r:id="rId1"/>
    <sheet name="Metro" sheetId="3" r:id="rId2"/>
    <sheet name="West" sheetId="4" r:id="rId3"/>
    <sheet name="Net Costs" sheetId="5" r:id="rId4"/>
    <sheet name="Generation" sheetId="2" r:id="rId5"/>
  </sheets>
  <calcPr calcId="162913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4" l="1"/>
  <c r="G33" i="4"/>
  <c r="F33" i="4"/>
  <c r="E33" i="4"/>
  <c r="D33" i="4"/>
  <c r="C33" i="4"/>
  <c r="B33" i="4"/>
  <c r="H35" i="3"/>
  <c r="G35" i="3"/>
  <c r="F35" i="3"/>
  <c r="E35" i="3"/>
  <c r="D35" i="3"/>
  <c r="C35" i="3"/>
  <c r="B35" i="3"/>
  <c r="C15" i="2" l="1"/>
  <c r="C16" i="2" s="1"/>
  <c r="AJ14" i="4" l="1"/>
  <c r="AH14" i="4"/>
  <c r="AF14" i="4"/>
  <c r="AK14" i="4"/>
  <c r="AI14" i="4"/>
  <c r="AG14" i="4"/>
  <c r="AG17" i="4" l="1"/>
  <c r="AG19" i="4" s="1"/>
  <c r="AG21" i="4" s="1"/>
  <c r="AH17" i="4"/>
  <c r="AH19" i="4" s="1"/>
  <c r="AH21" i="4" s="1"/>
  <c r="AI17" i="4"/>
  <c r="AI19" i="4" s="1"/>
  <c r="AI21" i="4" s="1"/>
  <c r="AK17" i="4"/>
  <c r="AK19" i="4" s="1"/>
  <c r="AK21" i="4" s="1"/>
  <c r="AJ17" i="4"/>
  <c r="AJ19" i="4" s="1"/>
  <c r="AJ21" i="4" s="1"/>
  <c r="AF17" i="4"/>
  <c r="AF19" i="4" s="1"/>
  <c r="AF21" i="4" s="1"/>
  <c r="N14" i="4" l="1"/>
  <c r="O14" i="4"/>
  <c r="P14" i="4"/>
  <c r="P17" i="4" s="1"/>
  <c r="P19" i="4" s="1"/>
  <c r="P21" i="4" s="1"/>
  <c r="Q14" i="4"/>
  <c r="R14" i="4"/>
  <c r="S14" i="4"/>
  <c r="M17" i="4"/>
  <c r="M19" i="4" s="1"/>
  <c r="M21" i="4" s="1"/>
  <c r="I14" i="4"/>
  <c r="J14" i="4"/>
  <c r="K14" i="4"/>
  <c r="L14" i="4"/>
  <c r="M14" i="4"/>
  <c r="H14" i="4"/>
  <c r="L17" i="4"/>
  <c r="L19" i="4" s="1"/>
  <c r="L21" i="4" s="1"/>
  <c r="H17" i="4"/>
  <c r="H19" i="4" s="1"/>
  <c r="H21" i="4" s="1"/>
  <c r="I17" i="4" l="1"/>
  <c r="I19" i="4" s="1"/>
  <c r="I21" i="4" s="1"/>
  <c r="J17" i="4"/>
  <c r="J19" i="4" s="1"/>
  <c r="J21" i="4" s="1"/>
  <c r="K17" i="4"/>
  <c r="K19" i="4" s="1"/>
  <c r="K21" i="4" s="1"/>
  <c r="S17" i="4"/>
  <c r="S19" i="4" s="1"/>
  <c r="S21" i="4" s="1"/>
  <c r="R17" i="4"/>
  <c r="R19" i="4" s="1"/>
  <c r="R21" i="4" s="1"/>
  <c r="Q17" i="4"/>
  <c r="Q19" i="4" s="1"/>
  <c r="Q21" i="4" s="1"/>
  <c r="N17" i="4"/>
  <c r="N19" i="4" s="1"/>
  <c r="N21" i="4" s="1"/>
  <c r="O17" i="4"/>
  <c r="O19" i="4" s="1"/>
  <c r="O21" i="4" s="1"/>
  <c r="H38" i="4"/>
  <c r="G38" i="4"/>
  <c r="F38" i="4"/>
  <c r="C38" i="4"/>
  <c r="B38" i="4"/>
  <c r="H37" i="4"/>
  <c r="G37" i="4"/>
  <c r="F37" i="4"/>
  <c r="E37" i="4"/>
  <c r="D37" i="4"/>
  <c r="C37" i="4"/>
  <c r="B37" i="4"/>
  <c r="H35" i="4"/>
  <c r="G35" i="4"/>
  <c r="F35" i="4"/>
  <c r="E35" i="4"/>
  <c r="D35" i="4"/>
  <c r="C35" i="4"/>
  <c r="B35" i="4"/>
  <c r="F16" i="5"/>
  <c r="C15" i="5"/>
  <c r="B15" i="5"/>
  <c r="H40" i="3"/>
  <c r="G40" i="3"/>
  <c r="F40" i="3"/>
  <c r="D40" i="3"/>
  <c r="C40" i="3"/>
  <c r="B40" i="3"/>
  <c r="H39" i="3"/>
  <c r="G39" i="3"/>
  <c r="F39" i="3"/>
  <c r="E39" i="3"/>
  <c r="D39" i="3"/>
  <c r="C39" i="3"/>
  <c r="B39" i="3"/>
  <c r="H37" i="3"/>
  <c r="G37" i="3"/>
  <c r="F37" i="3"/>
  <c r="E37" i="3"/>
  <c r="D37" i="3"/>
  <c r="C37" i="3"/>
  <c r="B37" i="3"/>
  <c r="D23" i="5"/>
  <c r="C23" i="5"/>
  <c r="B23" i="5"/>
  <c r="V18" i="3"/>
  <c r="V20" i="3" s="1"/>
  <c r="V22" i="3" s="1"/>
  <c r="D16" i="5" l="1"/>
  <c r="E50" i="4"/>
  <c r="E16" i="5"/>
  <c r="E51" i="4"/>
  <c r="E15" i="5"/>
  <c r="G16" i="5"/>
  <c r="F15" i="5"/>
  <c r="G15" i="5"/>
  <c r="B16" i="5"/>
  <c r="D15" i="5"/>
  <c r="C16" i="5"/>
  <c r="E24" i="5"/>
  <c r="F24" i="5"/>
  <c r="F23" i="5"/>
  <c r="H24" i="5"/>
  <c r="G24" i="5"/>
  <c r="G23" i="5"/>
  <c r="H23" i="5"/>
  <c r="B24" i="5"/>
  <c r="C24" i="5"/>
  <c r="E23" i="5"/>
  <c r="D24" i="5"/>
  <c r="B44" i="4"/>
  <c r="B5" i="5" s="1"/>
  <c r="B17" i="5" s="1"/>
  <c r="C44" i="4"/>
  <c r="C5" i="5" s="1"/>
  <c r="C17" i="5" s="1"/>
  <c r="E44" i="4"/>
  <c r="E5" i="5" s="1"/>
  <c r="E17" i="5" s="1"/>
  <c r="F44" i="4"/>
  <c r="F5" i="5" s="1"/>
  <c r="F17" i="5" s="1"/>
  <c r="D44" i="4"/>
  <c r="D5" i="5" s="1"/>
  <c r="D17" i="5" s="1"/>
  <c r="G44" i="4"/>
  <c r="G5" i="5" s="1"/>
  <c r="G17" i="5" s="1"/>
  <c r="D38" i="4"/>
  <c r="E38" i="4"/>
  <c r="E40" i="3"/>
  <c r="G47" i="3" l="1"/>
  <c r="G11" i="5" s="1"/>
  <c r="G25" i="5" s="1"/>
  <c r="E47" i="3"/>
  <c r="E11" i="5" s="1"/>
  <c r="E25" i="5" s="1"/>
  <c r="B47" i="3"/>
  <c r="B11" i="5" s="1"/>
  <c r="B25" i="5" s="1"/>
  <c r="F47" i="3"/>
  <c r="F11" i="5" s="1"/>
  <c r="F25" i="5" s="1"/>
  <c r="C47" i="3"/>
  <c r="C11" i="5" s="1"/>
  <c r="C25" i="5" s="1"/>
  <c r="H15" i="5"/>
  <c r="H16" i="5"/>
  <c r="D47" i="3"/>
  <c r="D11" i="5" s="1"/>
  <c r="D25" i="5" s="1"/>
  <c r="H47" i="3"/>
  <c r="H11" i="5" s="1"/>
  <c r="H25" i="5" s="1"/>
  <c r="H44" i="4"/>
  <c r="H5" i="5" s="1"/>
  <c r="H17" i="5" s="1"/>
  <c r="F15" i="2"/>
  <c r="F17" i="2" s="1"/>
  <c r="H26" i="1" l="1"/>
  <c r="C22" i="1" l="1"/>
  <c r="D22" i="1"/>
  <c r="E22" i="1"/>
  <c r="F22" i="1"/>
  <c r="G22" i="1"/>
  <c r="H22" i="1"/>
  <c r="B22" i="1"/>
  <c r="K26" i="1" l="1"/>
  <c r="L26" i="1"/>
  <c r="M26" i="1"/>
  <c r="N26" i="1"/>
  <c r="O26" i="1"/>
  <c r="P26" i="1"/>
  <c r="Q26" i="1"/>
  <c r="Q27" i="1" s="1"/>
  <c r="L25" i="1"/>
  <c r="M25" i="1"/>
  <c r="N25" i="1"/>
  <c r="O25" i="1"/>
  <c r="P25" i="1"/>
  <c r="Q25" i="1"/>
  <c r="K25" i="1"/>
  <c r="K27" i="1" l="1"/>
  <c r="S25" i="1"/>
  <c r="T26" i="1" s="1"/>
  <c r="Q29" i="1"/>
  <c r="P27" i="1"/>
  <c r="M27" i="1"/>
  <c r="L27" i="1"/>
  <c r="O27" i="1"/>
  <c r="N27" i="1"/>
  <c r="B16" i="1"/>
  <c r="C16" i="1"/>
  <c r="D16" i="1"/>
  <c r="E16" i="1"/>
  <c r="F16" i="1"/>
  <c r="G16" i="1"/>
  <c r="H16" i="1"/>
  <c r="H2" i="1"/>
  <c r="H1" i="1"/>
  <c r="T25" i="1" l="1"/>
  <c r="K22" i="1" l="1"/>
  <c r="Q22" i="1"/>
  <c r="P22" i="1"/>
  <c r="O22" i="1"/>
  <c r="N22" i="1"/>
  <c r="M22" i="1"/>
  <c r="M23" i="1" s="1"/>
  <c r="L22" i="1"/>
  <c r="L23" i="1" s="1"/>
  <c r="Q21" i="1"/>
  <c r="P21" i="1"/>
  <c r="O21" i="1"/>
  <c r="N21" i="1"/>
  <c r="M21" i="1"/>
  <c r="L21" i="1"/>
  <c r="K21" i="1"/>
  <c r="H6" i="1"/>
  <c r="G6" i="1"/>
  <c r="F6" i="1"/>
  <c r="E6" i="1"/>
  <c r="D6" i="1"/>
  <c r="C6" i="1"/>
  <c r="B6" i="1"/>
  <c r="N23" i="1"/>
  <c r="S22" i="1" l="1"/>
  <c r="S21" i="1"/>
  <c r="P23" i="1"/>
  <c r="O23" i="1"/>
  <c r="Q23" i="1"/>
  <c r="K23" i="1"/>
</calcChain>
</file>

<file path=xl/comments1.xml><?xml version="1.0" encoding="utf-8"?>
<comments xmlns="http://schemas.openxmlformats.org/spreadsheetml/2006/main">
  <authors>
    <author>Schaben, Angela</author>
  </authors>
  <commentList>
    <comment ref="V3" authorId="0" shapeId="0">
      <text>
        <r>
          <rPr>
            <b/>
            <sz val="9"/>
            <color indexed="81"/>
            <rFont val="Tahoma"/>
            <family val="2"/>
          </rPr>
          <t>Schaben, Angela:</t>
        </r>
        <r>
          <rPr>
            <sz val="9"/>
            <color indexed="81"/>
            <rFont val="Tahoma"/>
            <family val="2"/>
          </rPr>
          <t xml:space="preserve">
This is the original heading.  Hopefully they meant Feb-21</t>
        </r>
      </text>
    </comment>
  </commentList>
</comments>
</file>

<file path=xl/comments2.xml><?xml version="1.0" encoding="utf-8"?>
<comments xmlns="http://schemas.openxmlformats.org/spreadsheetml/2006/main">
  <authors>
    <author>Schaben, Angela</author>
  </authors>
  <commentList>
    <comment ref="V3" authorId="0" shapeId="0">
      <text>
        <r>
          <rPr>
            <b/>
            <sz val="9"/>
            <color indexed="81"/>
            <rFont val="Tahoma"/>
            <family val="2"/>
          </rPr>
          <t>Schaben, Angela:</t>
        </r>
        <r>
          <rPr>
            <sz val="9"/>
            <color indexed="81"/>
            <rFont val="Tahoma"/>
            <family val="2"/>
          </rPr>
          <t xml:space="preserve">
This is the original heading.  Hopefully they meant Feb-21</t>
        </r>
      </text>
    </comment>
  </commentList>
</comments>
</file>

<file path=xl/sharedStrings.xml><?xml version="1.0" encoding="utf-8"?>
<sst xmlns="http://schemas.openxmlformats.org/spreadsheetml/2006/main" count="217" uniqueCount="70">
  <si>
    <t>ANEC</t>
  </si>
  <si>
    <t>NBEC</t>
  </si>
  <si>
    <t>June</t>
  </si>
  <si>
    <t>July</t>
  </si>
  <si>
    <t>August</t>
  </si>
  <si>
    <t>September</t>
  </si>
  <si>
    <t>October</t>
  </si>
  <si>
    <t>November</t>
  </si>
  <si>
    <t>NSI</t>
  </si>
  <si>
    <t>FAC monthly submissions</t>
  </si>
  <si>
    <t>Sheet</t>
  </si>
  <si>
    <t>5(H) 1-5.1</t>
  </si>
  <si>
    <t>5(K).3</t>
  </si>
  <si>
    <t>Nov 19</t>
  </si>
  <si>
    <t>May 20</t>
  </si>
  <si>
    <t>Nov 21</t>
  </si>
  <si>
    <t>May 21</t>
  </si>
  <si>
    <t>Nov 20</t>
  </si>
  <si>
    <t>May 22</t>
  </si>
  <si>
    <t>Nov 22</t>
  </si>
  <si>
    <t>West</t>
  </si>
  <si>
    <t>Metro</t>
  </si>
  <si>
    <t xml:space="preserve">Owned </t>
  </si>
  <si>
    <t>PPA</t>
  </si>
  <si>
    <t>Generation</t>
  </si>
  <si>
    <t>Evergy West</t>
  </si>
  <si>
    <t>5(K) 2</t>
  </si>
  <si>
    <t>Evergy Metro</t>
  </si>
  <si>
    <t>ER-2020-0025</t>
  </si>
  <si>
    <t>ER-2020-0221</t>
  </si>
  <si>
    <t>ER-2021-0025</t>
  </si>
  <si>
    <t>ER-2021-0244</t>
  </si>
  <si>
    <t>ER-2022-0025</t>
  </si>
  <si>
    <t>ER-2022-0206</t>
  </si>
  <si>
    <t>ER-2023-0030</t>
  </si>
  <si>
    <t>ER-2023-0245</t>
  </si>
  <si>
    <t>(FC) - 501 Fuel</t>
  </si>
  <si>
    <t>(E)   -  509 Allowances</t>
  </si>
  <si>
    <t>(FC) - 518 Nuclear Fuel</t>
  </si>
  <si>
    <t>(FC) - 547 Fuel</t>
  </si>
  <si>
    <t>(PP) - 555 Purchased Power</t>
  </si>
  <si>
    <t>(TC) - 565 Transmission Cost</t>
  </si>
  <si>
    <t>(OSSR) - 447 Off-System Sales Revenue</t>
  </si>
  <si>
    <t>Plus: MO SO2 Amortization gross up</t>
  </si>
  <si>
    <t>Actual Net Energy Cost (ANEC)</t>
  </si>
  <si>
    <t>Net Base Energy cost (B)</t>
  </si>
  <si>
    <t>Base Factor (BF)</t>
  </si>
  <si>
    <r>
      <t>Accumulation Period NSI (S</t>
    </r>
    <r>
      <rPr>
        <vertAlign val="subscript"/>
        <sz val="10"/>
        <rFont val="Arial"/>
        <family val="2"/>
      </rPr>
      <t>AP</t>
    </r>
    <r>
      <rPr>
        <sz val="10"/>
        <rFont val="Arial"/>
        <family val="2"/>
      </rPr>
      <t>)</t>
    </r>
  </si>
  <si>
    <t>(ANEC-B)</t>
  </si>
  <si>
    <t>Jurisdictional Factor (J)</t>
  </si>
  <si>
    <t>(ANEC-B)*J</t>
  </si>
  <si>
    <t>95% *((ANEC-B)*J)</t>
  </si>
  <si>
    <t>ER-2020-0189</t>
  </si>
  <si>
    <t>ER-2020-0421</t>
  </si>
  <si>
    <t>ER-2021-0185</t>
  </si>
  <si>
    <t>ER-2022-0005</t>
  </si>
  <si>
    <t>ER-2022-0174</t>
  </si>
  <si>
    <t>ER-2023-0011</t>
  </si>
  <si>
    <t>ER-2023-0210</t>
  </si>
  <si>
    <t>(FC) - 504 Stean Transfer - Fuel</t>
  </si>
  <si>
    <t>3 yr avg - Feb</t>
  </si>
  <si>
    <t>Purchased Power Costs</t>
  </si>
  <si>
    <t>Off-System Sales Revenue</t>
  </si>
  <si>
    <t>Net Cost/(Revenue)</t>
  </si>
  <si>
    <t>Adj for 2/2021</t>
  </si>
  <si>
    <t>Total for 2/2021</t>
  </si>
  <si>
    <t xml:space="preserve"> </t>
  </si>
  <si>
    <t xml:space="preserve">This sheet contains only public information </t>
  </si>
  <si>
    <t>Data in lines 5 - 12 and 27 - 34 is Confidential</t>
  </si>
  <si>
    <t>Generation information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</si>
</sst>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\(&quot;$&quot;#,##0.0000\)"/>
    <numFmt numFmtId="165" formatCode="_(* #,##0_);_(* \(#,##0\);_(* &quot;-&quot;??_);_(@_)"/>
    <numFmt numFmtId="166" formatCode="&quot;$&quot;#,##0.000_);\(&quot;$&quot;#,##0.000\)"/>
    <numFmt numFmtId="167" formatCode="_(&quot;$&quot;* #,##0_);_(&quot;$&quot;* \(#,##0\);_(&quot;$&quot;* &quot;-&quot;??_);_(@_)"/>
    <numFmt numFmtId="168" formatCode="_(&quot;$&quot;* #,##0.00000_);_(&quot;$&quot;* \(#,##0.00000\);_(&quot;$&quot;* &quot;-&quot;??_);_(@_)"/>
    <numFmt numFmtId="169" formatCode="0.00000%"/>
    <numFmt numFmtId="170" formatCode="_([$€-2]* #,##0.00_);_([$€-2]* \(#,##0.00\);_([$€-2]* &quot;-&quot;??_)"/>
    <numFmt numFmtId="171" formatCode=";;;"/>
    <numFmt numFmtId="172" formatCode="#,##0.0\ \,"/>
    <numFmt numFmtId="173" formatCode="0.00_)"/>
    <numFmt numFmtId="174" formatCode="0.0%;\(0.0%\)"/>
    <numFmt numFmtId="175" formatCode="&quot;$&quot;#,##0.0;[Blue]\(#,##0.0\)"/>
    <numFmt numFmtId="176" formatCode="_(* #,##0.00_);_(* \(#,##0.00\);_(* &quot;-&quot;_);_(@_)"/>
    <numFmt numFmtId="177" formatCode="#,##0.0000"/>
    <numFmt numFmtId="178" formatCode="#,##0.0,;[Red]\(#,##0.0,\)"/>
    <numFmt numFmtId="179" formatCode="&quot;$&quot;#,##0.0;[Red]\-&quot;$&quot;#,##0.0"/>
    <numFmt numFmtId="180" formatCode="m/d/yy\ h:mm"/>
    <numFmt numFmtId="181" formatCode="_-* #,##0.0_-;\-* #,##0.0_-;_-* &quot;-&quot;??_-;_-@_-"/>
    <numFmt numFmtId="182" formatCode="#,##0.00&quot; $&quot;;\-#,##0.00&quot; $&quot;"/>
    <numFmt numFmtId="183" formatCode="mmm\ dd\,\ yyyy"/>
    <numFmt numFmtId="184" formatCode="&quot;$&quot;#,##0\ ;[Red]&quot;$&quot;\(#,##0\)"/>
    <numFmt numFmtId="185" formatCode="&quot;$&quot;##,##0.0,\ ;[Red]&quot;$&quot;\(#,##0.0,\)"/>
    <numFmt numFmtId="186" formatCode="&quot;$&quot;#,##0.00\ ;[Red]&quot;$&quot;\(#,##0.00\)"/>
  </numFmts>
  <fonts count="10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B050"/>
      <name val="Arial"/>
      <family val="2"/>
    </font>
    <font>
      <vertAlign val="subscript"/>
      <sz val="10"/>
      <name val="Arial"/>
      <family val="2"/>
    </font>
    <font>
      <sz val="11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34998626667073579"/>
      <name val="Arial"/>
      <family val="2"/>
    </font>
    <font>
      <sz val="10"/>
      <name val="Arial"/>
    </font>
    <font>
      <sz val="8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7"/>
      <name val="Small Fonts"/>
      <family val="2"/>
    </font>
    <font>
      <b/>
      <i/>
      <sz val="16"/>
      <name val="Helv"/>
    </font>
    <font>
      <b/>
      <sz val="10"/>
      <name val="MS Sans Serif"/>
      <family val="2"/>
    </font>
    <font>
      <sz val="10"/>
      <name val="Times New Roman"/>
      <family val="1"/>
    </font>
    <font>
      <sz val="10"/>
      <color indexed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Arial Unicode MS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8"/>
      <name val="Tahoma"/>
      <family val="2"/>
    </font>
    <font>
      <sz val="12"/>
      <name val="Helv"/>
    </font>
    <font>
      <sz val="8"/>
      <name val="BERNHARD"/>
    </font>
    <font>
      <sz val="11"/>
      <name val="??"/>
      <family val="3"/>
      <charset val="129"/>
    </font>
    <font>
      <sz val="10"/>
      <name val="Helv"/>
    </font>
    <font>
      <b/>
      <u/>
      <sz val="11"/>
      <color indexed="37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2"/>
      <name val="Times New Roman"/>
      <family val="1"/>
    </font>
    <font>
      <b/>
      <sz val="11"/>
      <color indexed="63"/>
      <name val="Calibri"/>
      <family val="2"/>
    </font>
    <font>
      <b/>
      <sz val="10"/>
      <name val="Times New Roman"/>
      <family val="1"/>
    </font>
    <font>
      <b/>
      <sz val="11"/>
      <color indexed="8"/>
      <name val="Calibri"/>
      <family val="2"/>
    </font>
    <font>
      <i/>
      <sz val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Microsoft Sans Serif"/>
      <family val="2"/>
      <charset val="204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darkUp">
        <fgColor indexed="0"/>
        <bgColor indexed="0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/>
      <diagonal style="double">
        <color indexed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863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/>
    <xf numFmtId="38" fontId="2" fillId="0" borderId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0" fontId="31" fillId="0" borderId="0" applyFont="0" applyFill="0" applyBorder="0" applyAlignment="0" applyProtection="0"/>
    <xf numFmtId="38" fontId="27" fillId="33" borderId="0" applyNumberFormat="0" applyBorder="0" applyAlignment="0" applyProtection="0"/>
    <xf numFmtId="38" fontId="27" fillId="33" borderId="0" applyNumberFormat="0" applyBorder="0" applyAlignment="0" applyProtection="0"/>
    <xf numFmtId="38" fontId="27" fillId="33" borderId="0" applyNumberFormat="0" applyBorder="0" applyAlignment="0" applyProtection="0"/>
    <xf numFmtId="171" fontId="2" fillId="0" borderId="0"/>
    <xf numFmtId="172" fontId="32" fillId="34" borderId="0" applyFont="0" applyBorder="0" applyAlignment="0">
      <alignment horizontal="center"/>
    </xf>
    <xf numFmtId="10" fontId="27" fillId="35" borderId="10" applyNumberFormat="0" applyBorder="0" applyAlignment="0" applyProtection="0"/>
    <xf numFmtId="10" fontId="27" fillId="35" borderId="10" applyNumberFormat="0" applyBorder="0" applyAlignment="0" applyProtection="0"/>
    <xf numFmtId="10" fontId="27" fillId="35" borderId="10" applyNumberFormat="0" applyBorder="0" applyAlignment="0" applyProtection="0"/>
    <xf numFmtId="0" fontId="27" fillId="33" borderId="0"/>
    <xf numFmtId="0" fontId="27" fillId="33" borderId="0"/>
    <xf numFmtId="0" fontId="27" fillId="33" borderId="0"/>
    <xf numFmtId="37" fontId="33" fillId="0" borderId="0"/>
    <xf numFmtId="173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4" fontId="29" fillId="0" borderId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5" fillId="0" borderId="12">
      <alignment horizontal="center"/>
    </xf>
    <xf numFmtId="3" fontId="30" fillId="0" borderId="0" applyFont="0" applyFill="0" applyBorder="0" applyAlignment="0" applyProtection="0"/>
    <xf numFmtId="0" fontId="30" fillId="36" borderId="0" applyNumberFormat="0" applyFont="0" applyBorder="0" applyAlignment="0" applyProtection="0"/>
    <xf numFmtId="38" fontId="2" fillId="37" borderId="0" applyNumberFormat="0" applyFont="0" applyBorder="0" applyAlignment="0" applyProtection="0"/>
    <xf numFmtId="38" fontId="30" fillId="0" borderId="0" applyFont="0" applyFill="0" applyBorder="0" applyAlignment="0" applyProtection="0"/>
    <xf numFmtId="175" fontId="31" fillId="0" borderId="0"/>
    <xf numFmtId="176" fontId="2" fillId="0" borderId="0"/>
    <xf numFmtId="177" fontId="2" fillId="0" borderId="0"/>
    <xf numFmtId="178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/>
    <xf numFmtId="0" fontId="11" fillId="5" borderId="4" applyNumberFormat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" fillId="0" borderId="0"/>
    <xf numFmtId="0" fontId="4" fillId="0" borderId="0"/>
    <xf numFmtId="0" fontId="54" fillId="0" borderId="0"/>
    <xf numFmtId="0" fontId="54" fillId="0" borderId="0"/>
    <xf numFmtId="0" fontId="2" fillId="0" borderId="0"/>
    <xf numFmtId="0" fontId="11" fillId="5" borderId="4" applyNumberFormat="0" applyAlignment="0" applyProtection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9" fillId="0" borderId="1" applyNumberFormat="0" applyFill="0" applyAlignment="0" applyProtection="0"/>
    <xf numFmtId="0" fontId="40" fillId="0" borderId="2" applyNumberFormat="0" applyFill="0" applyAlignment="0" applyProtection="0"/>
    <xf numFmtId="0" fontId="41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3" borderId="0" applyNumberFormat="0" applyBorder="0" applyAlignment="0" applyProtection="0"/>
    <xf numFmtId="0" fontId="44" fillId="4" borderId="0" applyNumberFormat="0" applyBorder="0" applyAlignment="0" applyProtection="0"/>
    <xf numFmtId="0" fontId="45" fillId="5" borderId="4" applyNumberFormat="0" applyAlignment="0" applyProtection="0"/>
    <xf numFmtId="0" fontId="46" fillId="6" borderId="5" applyNumberFormat="0" applyAlignment="0" applyProtection="0"/>
    <xf numFmtId="0" fontId="47" fillId="6" borderId="4" applyNumberFormat="0" applyAlignment="0" applyProtection="0"/>
    <xf numFmtId="0" fontId="48" fillId="0" borderId="6" applyNumberFormat="0" applyFill="0" applyAlignment="0" applyProtection="0"/>
    <xf numFmtId="0" fontId="49" fillId="7" borderId="7" applyNumberFormat="0" applyAlignment="0" applyProtection="0"/>
    <xf numFmtId="0" fontId="5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9" applyNumberFormat="0" applyFill="0" applyAlignment="0" applyProtection="0"/>
    <xf numFmtId="0" fontId="5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3" fillId="32" borderId="0" applyNumberFormat="0" applyBorder="0" applyAlignment="0" applyProtection="0"/>
    <xf numFmtId="43" fontId="3" fillId="0" borderId="0" applyFont="0" applyFill="0" applyBorder="0" applyAlignment="0" applyProtection="0"/>
    <xf numFmtId="0" fontId="45" fillId="5" borderId="4" applyNumberFormat="0" applyAlignment="0" applyProtection="0"/>
    <xf numFmtId="0" fontId="45" fillId="5" borderId="4" applyNumberFormat="0" applyAlignment="0" applyProtection="0"/>
    <xf numFmtId="0" fontId="3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8" borderId="8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45" fillId="5" borderId="4" applyNumberFormat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11" fillId="5" borderId="4" applyNumberFormat="0" applyAlignment="0" applyProtection="0"/>
    <xf numFmtId="0" fontId="54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2" fillId="0" borderId="0"/>
    <xf numFmtId="0" fontId="2" fillId="0" borderId="0"/>
    <xf numFmtId="0" fontId="11" fillId="5" borderId="4" applyNumberFormat="0" applyAlignment="0" applyProtection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2" fillId="0" borderId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54" fillId="0" borderId="0"/>
    <xf numFmtId="0" fontId="2" fillId="0" borderId="0"/>
    <xf numFmtId="0" fontId="2" fillId="0" borderId="0"/>
    <xf numFmtId="0" fontId="54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1" fillId="5" borderId="4" applyNumberFormat="0" applyAlignment="0" applyProtection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11" fillId="5" borderId="4" applyNumberFormat="0" applyAlignment="0" applyProtection="0"/>
    <xf numFmtId="0" fontId="3" fillId="0" borderId="0"/>
    <xf numFmtId="0" fontId="3" fillId="0" borderId="0"/>
    <xf numFmtId="0" fontId="11" fillId="5" borderId="4" applyNumberFormat="0" applyAlignment="0" applyProtection="0"/>
    <xf numFmtId="0" fontId="2" fillId="0" borderId="0"/>
    <xf numFmtId="0" fontId="2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" fillId="0" borderId="0"/>
    <xf numFmtId="0" fontId="2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11" fillId="5" borderId="4" applyNumberForma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1" fillId="5" borderId="4" applyNumberFormat="0" applyAlignment="0" applyProtection="0"/>
    <xf numFmtId="0" fontId="2" fillId="0" borderId="0"/>
    <xf numFmtId="0" fontId="11" fillId="5" borderId="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6" fillId="39" borderId="0" applyNumberFormat="0" applyBorder="0" applyAlignment="0" applyProtection="0"/>
    <xf numFmtId="0" fontId="56" fillId="40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57" fillId="40" borderId="0" applyNumberFormat="0" applyBorder="0" applyAlignment="0" applyProtection="0"/>
    <xf numFmtId="0" fontId="58" fillId="57" borderId="14" applyNumberFormat="0" applyAlignment="0" applyProtection="0"/>
    <xf numFmtId="0" fontId="59" fillId="58" borderId="15" applyNumberFormat="0" applyAlignment="0" applyProtection="0"/>
    <xf numFmtId="0" fontId="60" fillId="0" borderId="0" applyNumberFormat="0" applyFill="0" applyBorder="0" applyAlignment="0" applyProtection="0"/>
    <xf numFmtId="0" fontId="61" fillId="41" borderId="0" applyNumberFormat="0" applyBorder="0" applyAlignment="0" applyProtection="0"/>
    <xf numFmtId="0" fontId="62" fillId="0" borderId="16" applyNumberFormat="0" applyFill="0" applyAlignment="0" applyProtection="0"/>
    <xf numFmtId="0" fontId="63" fillId="0" borderId="17" applyNumberFormat="0" applyFill="0" applyAlignment="0" applyProtection="0"/>
    <xf numFmtId="0" fontId="64" fillId="0" borderId="18" applyNumberFormat="0" applyFill="0" applyAlignment="0" applyProtection="0"/>
    <xf numFmtId="0" fontId="64" fillId="0" borderId="0" applyNumberFormat="0" applyFill="0" applyBorder="0" applyAlignment="0" applyProtection="0"/>
    <xf numFmtId="0" fontId="65" fillId="44" borderId="14" applyNumberFormat="0" applyAlignment="0" applyProtection="0"/>
    <xf numFmtId="0" fontId="66" fillId="0" borderId="19" applyNumberFormat="0" applyFill="0" applyAlignment="0" applyProtection="0"/>
    <xf numFmtId="0" fontId="67" fillId="59" borderId="0" applyNumberFormat="0" applyBorder="0" applyAlignment="0" applyProtection="0"/>
    <xf numFmtId="0" fontId="68" fillId="60" borderId="20"/>
    <xf numFmtId="0" fontId="2" fillId="61" borderId="21" applyNumberFormat="0" applyFont="0" applyAlignment="0" applyProtection="0"/>
    <xf numFmtId="0" fontId="69" fillId="57" borderId="22" applyNumberFormat="0" applyAlignment="0" applyProtection="0"/>
    <xf numFmtId="0" fontId="70" fillId="0" borderId="0" applyNumberFormat="0" applyFill="0" applyBorder="0" applyAlignment="0" applyProtection="0"/>
    <xf numFmtId="0" fontId="71" fillId="0" borderId="23" applyNumberFormat="0" applyFill="0" applyAlignment="0" applyProtection="0"/>
    <xf numFmtId="0" fontId="3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38" fontId="28" fillId="0" borderId="0">
      <alignment horizontal="right"/>
    </xf>
    <xf numFmtId="38" fontId="28" fillId="0" borderId="0">
      <alignment horizontal="right"/>
    </xf>
    <xf numFmtId="179" fontId="36" fillId="62" borderId="24">
      <alignment horizontal="center" vertical="center"/>
    </xf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2" fillId="57" borderId="14" applyNumberFormat="0" applyAlignment="0" applyProtection="0"/>
    <xf numFmtId="0" fontId="73" fillId="63" borderId="14" applyNumberFormat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5" fillId="0" borderId="0"/>
    <xf numFmtId="0" fontId="76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6" fontId="77" fillId="0" borderId="0">
      <protection locked="0"/>
    </xf>
    <xf numFmtId="180" fontId="2" fillId="0" borderId="0" applyFont="0" applyFill="0" applyBorder="0" applyAlignment="0" applyProtection="0">
      <alignment wrapText="1"/>
    </xf>
    <xf numFmtId="180" fontId="2" fillId="0" borderId="0" applyFont="0" applyFill="0" applyBorder="0" applyAlignment="0" applyProtection="0">
      <alignment wrapText="1"/>
    </xf>
    <xf numFmtId="180" fontId="2" fillId="0" borderId="0" applyFont="0" applyFill="0" applyBorder="0" applyAlignment="0" applyProtection="0">
      <alignment wrapText="1"/>
    </xf>
    <xf numFmtId="180" fontId="2" fillId="0" borderId="0" applyFont="0" applyFill="0" applyBorder="0" applyAlignment="0" applyProtection="0">
      <alignment wrapText="1"/>
    </xf>
    <xf numFmtId="181" fontId="2" fillId="0" borderId="0">
      <protection locked="0"/>
    </xf>
    <xf numFmtId="0" fontId="78" fillId="0" borderId="0"/>
    <xf numFmtId="38" fontId="27" fillId="33" borderId="0" applyNumberFormat="0" applyBorder="0" applyAlignment="0" applyProtection="0"/>
    <xf numFmtId="38" fontId="27" fillId="33" borderId="0" applyNumberFormat="0" applyBorder="0" applyAlignment="0" applyProtection="0"/>
    <xf numFmtId="0" fontId="79" fillId="0" borderId="0" applyNumberFormat="0" applyFill="0" applyBorder="0" applyAlignment="0" applyProtection="0"/>
    <xf numFmtId="182" fontId="2" fillId="0" borderId="0">
      <protection locked="0"/>
    </xf>
    <xf numFmtId="182" fontId="2" fillId="0" borderId="0">
      <protection locked="0"/>
    </xf>
    <xf numFmtId="0" fontId="28" fillId="0" borderId="25" applyNumberFormat="0" applyFill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10" fontId="27" fillId="35" borderId="10" applyNumberFormat="0" applyBorder="0" applyAlignment="0" applyProtection="0"/>
    <xf numFmtId="10" fontId="27" fillId="35" borderId="10" applyNumberFormat="0" applyBorder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59" borderId="14" applyNumberFormat="0" applyAlignment="0" applyProtection="0"/>
    <xf numFmtId="0" fontId="81" fillId="59" borderId="14" applyNumberFormat="0" applyAlignment="0" applyProtection="0"/>
    <xf numFmtId="0" fontId="81" fillId="59" borderId="14" applyNumberFormat="0" applyAlignment="0" applyProtection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38" fontId="2" fillId="0" borderId="0" applyFont="0" applyFill="0" applyBorder="0" applyAlignment="0" applyProtection="0"/>
    <xf numFmtId="0" fontId="82" fillId="0" borderId="0"/>
    <xf numFmtId="0" fontId="82" fillId="0" borderId="0"/>
    <xf numFmtId="0" fontId="82" fillId="0" borderId="0"/>
    <xf numFmtId="0" fontId="3" fillId="0" borderId="0"/>
    <xf numFmtId="0" fontId="82" fillId="0" borderId="0"/>
    <xf numFmtId="0" fontId="82" fillId="0" borderId="0"/>
    <xf numFmtId="0" fontId="8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3" fillId="0" borderId="0"/>
    <xf numFmtId="0" fontId="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" fillId="0" borderId="0"/>
    <xf numFmtId="0" fontId="2" fillId="0" borderId="0" applyNumberFormat="0" applyFont="0" applyFill="0" applyBorder="0" applyAlignment="0" applyProtection="0"/>
    <xf numFmtId="0" fontId="82" fillId="0" borderId="0"/>
    <xf numFmtId="0" fontId="82" fillId="0" borderId="0"/>
    <xf numFmtId="0" fontId="8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 applyNumberFormat="0" applyFont="0" applyFill="0" applyBorder="0" applyAlignment="0" applyProtection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3" fillId="0" borderId="0"/>
    <xf numFmtId="0" fontId="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3" fillId="0" borderId="0"/>
    <xf numFmtId="0" fontId="3" fillId="0" borderId="0"/>
    <xf numFmtId="0" fontId="68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68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82" fillId="0" borderId="0"/>
    <xf numFmtId="0" fontId="2" fillId="0" borderId="0"/>
    <xf numFmtId="38" fontId="2" fillId="0" borderId="0" applyFont="0" applyFill="0" applyBorder="0" applyAlignment="0" applyProtection="0"/>
    <xf numFmtId="0" fontId="68" fillId="60" borderId="20"/>
    <xf numFmtId="0" fontId="83" fillId="0" borderId="0"/>
    <xf numFmtId="0" fontId="84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8" fontId="2" fillId="0" borderId="0" applyFont="0" applyFill="0" applyBorder="0" applyAlignment="0" applyProtection="0"/>
    <xf numFmtId="0" fontId="85" fillId="0" borderId="0"/>
    <xf numFmtId="0" fontId="68" fillId="0" borderId="0"/>
    <xf numFmtId="0" fontId="3" fillId="0" borderId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2" fillId="61" borderId="21" applyNumberFormat="0" applyFont="0" applyAlignment="0" applyProtection="0"/>
    <xf numFmtId="0" fontId="2" fillId="61" borderId="21" applyNumberFormat="0" applyFont="0" applyAlignment="0" applyProtection="0"/>
    <xf numFmtId="0" fontId="2" fillId="61" borderId="21" applyNumberFormat="0" applyFon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57" borderId="22" applyNumberFormat="0" applyAlignment="0" applyProtection="0"/>
    <xf numFmtId="0" fontId="86" fillId="63" borderId="2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2" fontId="87" fillId="0" borderId="0"/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2" fontId="2" fillId="0" borderId="0" applyFill="0" applyBorder="0" applyProtection="0">
      <alignment horizontal="right"/>
    </xf>
    <xf numFmtId="14" fontId="69" fillId="64" borderId="26" applyProtection="0">
      <alignment horizontal="right"/>
    </xf>
    <xf numFmtId="14" fontId="69" fillId="64" borderId="26" applyProtection="0">
      <alignment horizontal="left"/>
    </xf>
    <xf numFmtId="0" fontId="69" fillId="0" borderId="0" applyNumberFormat="0" applyFill="0" applyBorder="0" applyProtection="0">
      <alignment horizontal="left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183" fontId="2" fillId="0" borderId="0" applyFill="0" applyBorder="0" applyAlignment="0" applyProtection="0">
      <alignment wrapText="1"/>
    </xf>
    <xf numFmtId="0" fontId="29" fillId="0" borderId="0" applyNumberFormat="0" applyFill="0" applyBorder="0">
      <alignment horizontal="center" wrapText="1"/>
    </xf>
    <xf numFmtId="0" fontId="29" fillId="0" borderId="0" applyNumberFormat="0" applyFill="0" applyBorder="0">
      <alignment horizontal="center" wrapText="1"/>
    </xf>
    <xf numFmtId="0" fontId="29" fillId="0" borderId="0" applyNumberFormat="0" applyFill="0" applyBorder="0">
      <alignment horizontal="center" wrapText="1"/>
    </xf>
    <xf numFmtId="0" fontId="29" fillId="0" borderId="0" applyNumberFormat="0" applyFill="0" applyBorder="0">
      <alignment horizontal="center" wrapText="1"/>
    </xf>
    <xf numFmtId="0" fontId="29" fillId="0" borderId="0" applyNumberFormat="0" applyFill="0" applyBorder="0">
      <alignment horizontal="center" wrapText="1"/>
    </xf>
    <xf numFmtId="0" fontId="29" fillId="0" borderId="0" applyNumberFormat="0" applyFill="0" applyBorder="0">
      <alignment horizontal="center" wrapText="1"/>
    </xf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7" applyNumberFormat="0" applyFill="0" applyAlignment="0" applyProtection="0"/>
    <xf numFmtId="184" fontId="28" fillId="38" borderId="0"/>
    <xf numFmtId="185" fontId="89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2" fontId="56" fillId="0" borderId="28"/>
    <xf numFmtId="0" fontId="28" fillId="0" borderId="0"/>
    <xf numFmtId="186" fontId="55" fillId="65" borderId="29">
      <alignment horizontal="center"/>
    </xf>
    <xf numFmtId="0" fontId="28" fillId="0" borderId="0"/>
    <xf numFmtId="0" fontId="28" fillId="0" borderId="0"/>
    <xf numFmtId="0" fontId="28" fillId="0" borderId="0"/>
    <xf numFmtId="3" fontId="28" fillId="66" borderId="13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38" fontId="3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38" fontId="2" fillId="0" borderId="0">
      <alignment horizontal="right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1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84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3" fillId="8" borderId="8" applyNumberFormat="0" applyFont="0" applyAlignment="0" applyProtection="0"/>
    <xf numFmtId="0" fontId="2" fillId="61" borderId="21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37" borderId="0" applyNumberFormat="0" applyFont="0" applyBorder="0" applyAlignment="0" applyProtection="0"/>
    <xf numFmtId="176" fontId="2" fillId="0" borderId="0"/>
    <xf numFmtId="177" fontId="2" fillId="0" borderId="0"/>
    <xf numFmtId="17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2" fillId="0" borderId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4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68" fillId="60" borderId="20"/>
    <xf numFmtId="0" fontId="68" fillId="60" borderId="20"/>
    <xf numFmtId="0" fontId="68" fillId="60" borderId="20"/>
    <xf numFmtId="0" fontId="1" fillId="0" borderId="0"/>
    <xf numFmtId="0" fontId="1" fillId="0" borderId="0"/>
    <xf numFmtId="0" fontId="2" fillId="0" borderId="0"/>
    <xf numFmtId="0" fontId="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82" fillId="61" borderId="21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8" fillId="0" borderId="0"/>
    <xf numFmtId="0" fontId="68" fillId="0" borderId="0"/>
    <xf numFmtId="0" fontId="68" fillId="0" borderId="0"/>
    <xf numFmtId="43" fontId="6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8" fillId="0" borderId="0"/>
    <xf numFmtId="44" fontId="68" fillId="0" borderId="0" applyFont="0" applyFill="0" applyBorder="0" applyAlignment="0" applyProtection="0"/>
    <xf numFmtId="0" fontId="68" fillId="0" borderId="0"/>
    <xf numFmtId="44" fontId="68" fillId="0" borderId="0" applyFont="0" applyFill="0" applyBorder="0" applyAlignment="0" applyProtection="0"/>
    <xf numFmtId="0" fontId="2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2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8" borderId="0" applyNumberFormat="0" applyBorder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8" borderId="0" applyNumberFormat="0" applyBorder="0" applyAlignment="0" applyProtection="0"/>
    <xf numFmtId="0" fontId="3" fillId="23" borderId="0" applyNumberFormat="0" applyBorder="0" applyAlignment="0" applyProtection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6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19" borderId="0" applyNumberFormat="0" applyBorder="0" applyAlignment="0" applyProtection="0"/>
    <xf numFmtId="43" fontId="3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9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39" borderId="0" applyNumberFormat="0" applyBorder="0" applyAlignment="0" applyProtection="0"/>
    <xf numFmtId="0" fontId="3" fillId="10" borderId="0" applyNumberFormat="0" applyBorder="0" applyAlignment="0" applyProtection="0"/>
    <xf numFmtId="0" fontId="82" fillId="40" borderId="0" applyNumberFormat="0" applyBorder="0" applyAlignment="0" applyProtection="0"/>
    <xf numFmtId="0" fontId="3" fillId="14" borderId="0" applyNumberFormat="0" applyBorder="0" applyAlignment="0" applyProtection="0"/>
    <xf numFmtId="0" fontId="82" fillId="41" borderId="0" applyNumberFormat="0" applyBorder="0" applyAlignment="0" applyProtection="0"/>
    <xf numFmtId="0" fontId="3" fillId="18" borderId="0" applyNumberFormat="0" applyBorder="0" applyAlignment="0" applyProtection="0"/>
    <xf numFmtId="0" fontId="82" fillId="42" borderId="0" applyNumberFormat="0" applyBorder="0" applyAlignment="0" applyProtection="0"/>
    <xf numFmtId="0" fontId="3" fillId="22" borderId="0" applyNumberFormat="0" applyBorder="0" applyAlignment="0" applyProtection="0"/>
    <xf numFmtId="0" fontId="82" fillId="43" borderId="0" applyNumberFormat="0" applyBorder="0" applyAlignment="0" applyProtection="0"/>
    <xf numFmtId="0" fontId="3" fillId="26" borderId="0" applyNumberFormat="0" applyBorder="0" applyAlignment="0" applyProtection="0"/>
    <xf numFmtId="0" fontId="82" fillId="44" borderId="0" applyNumberFormat="0" applyBorder="0" applyAlignment="0" applyProtection="0"/>
    <xf numFmtId="0" fontId="3" fillId="30" borderId="0" applyNumberFormat="0" applyBorder="0" applyAlignment="0" applyProtection="0"/>
    <xf numFmtId="0" fontId="82" fillId="45" borderId="0" applyNumberFormat="0" applyBorder="0" applyAlignment="0" applyProtection="0"/>
    <xf numFmtId="0" fontId="3" fillId="11" borderId="0" applyNumberFormat="0" applyBorder="0" applyAlignment="0" applyProtection="0"/>
    <xf numFmtId="0" fontId="82" fillId="46" borderId="0" applyNumberFormat="0" applyBorder="0" applyAlignment="0" applyProtection="0"/>
    <xf numFmtId="0" fontId="3" fillId="15" borderId="0" applyNumberFormat="0" applyBorder="0" applyAlignment="0" applyProtection="0"/>
    <xf numFmtId="0" fontId="82" fillId="47" borderId="0" applyNumberFormat="0" applyBorder="0" applyAlignment="0" applyProtection="0"/>
    <xf numFmtId="0" fontId="3" fillId="19" borderId="0" applyNumberFormat="0" applyBorder="0" applyAlignment="0" applyProtection="0"/>
    <xf numFmtId="0" fontId="82" fillId="42" borderId="0" applyNumberFormat="0" applyBorder="0" applyAlignment="0" applyProtection="0"/>
    <xf numFmtId="0" fontId="3" fillId="23" borderId="0" applyNumberFormat="0" applyBorder="0" applyAlignment="0" applyProtection="0"/>
    <xf numFmtId="0" fontId="82" fillId="45" borderId="0" applyNumberFormat="0" applyBorder="0" applyAlignment="0" applyProtection="0"/>
    <xf numFmtId="0" fontId="3" fillId="27" borderId="0" applyNumberFormat="0" applyBorder="0" applyAlignment="0" applyProtection="0"/>
    <xf numFmtId="0" fontId="82" fillId="48" borderId="0" applyNumberFormat="0" applyBorder="0" applyAlignment="0" applyProtection="0"/>
    <xf numFmtId="0" fontId="3" fillId="31" borderId="0" applyNumberFormat="0" applyBorder="0" applyAlignment="0" applyProtection="0"/>
    <xf numFmtId="0" fontId="90" fillId="49" borderId="0" applyNumberFormat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52" borderId="0" applyNumberFormat="0" applyBorder="0" applyAlignment="0" applyProtection="0"/>
    <xf numFmtId="0" fontId="90" fillId="53" borderId="0" applyNumberFormat="0" applyBorder="0" applyAlignment="0" applyProtection="0"/>
    <xf numFmtId="0" fontId="90" fillId="54" borderId="0" applyNumberFormat="0" applyBorder="0" applyAlignment="0" applyProtection="0"/>
    <xf numFmtId="0" fontId="90" fillId="55" borderId="0" applyNumberFormat="0" applyBorder="0" applyAlignment="0" applyProtection="0"/>
    <xf numFmtId="0" fontId="90" fillId="50" borderId="0" applyNumberFormat="0" applyBorder="0" applyAlignment="0" applyProtection="0"/>
    <xf numFmtId="0" fontId="90" fillId="51" borderId="0" applyNumberFormat="0" applyBorder="0" applyAlignment="0" applyProtection="0"/>
    <xf numFmtId="0" fontId="90" fillId="56" borderId="0" applyNumberFormat="0" applyBorder="0" applyAlignment="0" applyProtection="0"/>
    <xf numFmtId="0" fontId="91" fillId="40" borderId="0" applyNumberFormat="0" applyBorder="0" applyAlignment="0" applyProtection="0"/>
    <xf numFmtId="0" fontId="92" fillId="58" borderId="15" applyNumberFormat="0" applyAlignment="0" applyProtection="0"/>
    <xf numFmtId="0" fontId="93" fillId="0" borderId="0" applyNumberFormat="0" applyFill="0" applyBorder="0" applyAlignment="0" applyProtection="0"/>
    <xf numFmtId="0" fontId="94" fillId="41" borderId="0" applyNumberFormat="0" applyBorder="0" applyAlignment="0" applyProtection="0"/>
    <xf numFmtId="0" fontId="81" fillId="44" borderId="14" applyNumberFormat="0" applyAlignment="0" applyProtection="0"/>
    <xf numFmtId="0" fontId="95" fillId="0" borderId="16" applyNumberFormat="0" applyFill="0" applyAlignment="0" applyProtection="0"/>
    <xf numFmtId="0" fontId="81" fillId="44" borderId="14" applyNumberFormat="0" applyAlignment="0" applyProtection="0"/>
    <xf numFmtId="0" fontId="96" fillId="0" borderId="17" applyNumberFormat="0" applyFill="0" applyAlignment="0" applyProtection="0"/>
    <xf numFmtId="0" fontId="97" fillId="0" borderId="18" applyNumberFormat="0" applyFill="0" applyAlignment="0" applyProtection="0"/>
    <xf numFmtId="0" fontId="97" fillId="0" borderId="0" applyNumberFormat="0" applyFill="0" applyBorder="0" applyAlignment="0" applyProtection="0"/>
    <xf numFmtId="0" fontId="81" fillId="44" borderId="14" applyNumberFormat="0" applyAlignment="0" applyProtection="0"/>
    <xf numFmtId="0" fontId="98" fillId="0" borderId="19" applyNumberFormat="0" applyFill="0" applyAlignment="0" applyProtection="0"/>
    <xf numFmtId="0" fontId="99" fillId="59" borderId="0" applyNumberFormat="0" applyBorder="0" applyAlignment="0" applyProtection="0"/>
    <xf numFmtId="0" fontId="2" fillId="0" borderId="0"/>
    <xf numFmtId="0" fontId="3" fillId="0" borderId="0"/>
    <xf numFmtId="0" fontId="2" fillId="0" borderId="0"/>
    <xf numFmtId="0" fontId="3" fillId="8" borderId="8" applyNumberFormat="0" applyFont="0" applyAlignment="0" applyProtection="0"/>
    <xf numFmtId="0" fontId="100" fillId="0" borderId="0" applyNumberFormat="0" applyFill="0" applyBorder="0" applyAlignment="0" applyProtection="0"/>
    <xf numFmtId="0" fontId="2" fillId="0" borderId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81" fillId="44" borderId="14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11" fillId="5" borderId="4" applyNumberForma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4" fillId="0" borderId="0"/>
    <xf numFmtId="0" fontId="5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54" fillId="0" borderId="0"/>
    <xf numFmtId="0" fontId="54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8" fillId="60" borderId="20"/>
    <xf numFmtId="0" fontId="2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54" fillId="0" borderId="0"/>
    <xf numFmtId="0" fontId="54" fillId="0" borderId="0"/>
    <xf numFmtId="0" fontId="54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5" fillId="5" borderId="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8" borderId="8" applyNumberFormat="0" applyFont="0" applyAlignment="0" applyProtection="0"/>
    <xf numFmtId="4" fontId="3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68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0" borderId="0"/>
    <xf numFmtId="0" fontId="3" fillId="0" borderId="0"/>
    <xf numFmtId="0" fontId="1" fillId="0" borderId="0"/>
    <xf numFmtId="0" fontId="10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8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5" fillId="5" borderId="4" applyNumberFormat="0" applyAlignment="0" applyProtection="0"/>
    <xf numFmtId="0" fontId="45" fillId="5" borderId="4" applyNumberFormat="0" applyAlignment="0" applyProtection="0"/>
    <xf numFmtId="0" fontId="54" fillId="0" borderId="0"/>
    <xf numFmtId="0" fontId="3" fillId="0" borderId="0"/>
    <xf numFmtId="0" fontId="45" fillId="5" borderId="4" applyNumberFormat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54" fillId="0" borderId="0"/>
    <xf numFmtId="0" fontId="3" fillId="0" borderId="0"/>
    <xf numFmtId="43" fontId="3" fillId="0" borderId="0" applyFont="0" applyFill="0" applyBorder="0" applyAlignment="0" applyProtection="0"/>
    <xf numFmtId="0" fontId="56" fillId="0" borderId="0">
      <alignment vertical="top"/>
    </xf>
    <xf numFmtId="0" fontId="102" fillId="0" borderId="0"/>
    <xf numFmtId="43" fontId="102" fillId="0" borderId="0" applyFont="0" applyFill="0" applyBorder="0" applyAlignment="0" applyProtection="0"/>
    <xf numFmtId="0" fontId="54" fillId="0" borderId="0"/>
    <xf numFmtId="0" fontId="3" fillId="0" borderId="0"/>
    <xf numFmtId="0" fontId="3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1" fillId="5" borderId="4" applyNumberFormat="0" applyAlignment="0" applyProtection="0"/>
    <xf numFmtId="0" fontId="2" fillId="0" borderId="0"/>
    <xf numFmtId="0" fontId="11" fillId="5" borderId="4" applyNumberFormat="0" applyAlignment="0" applyProtection="0"/>
  </cellStyleXfs>
  <cellXfs count="96">
    <xf numFmtId="0" fontId="0" fillId="0" borderId="0" xfId="0"/>
    <xf numFmtId="17" fontId="0" fillId="0" borderId="0" xfId="0" applyNumberFormat="1"/>
    <xf numFmtId="5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17" fontId="0" fillId="0" borderId="0" xfId="0" quotePrefix="1" applyNumberFormat="1"/>
    <xf numFmtId="3" fontId="0" fillId="0" borderId="0" xfId="0" applyNumberFormat="1"/>
    <xf numFmtId="166" fontId="0" fillId="0" borderId="0" xfId="0" applyNumberFormat="1"/>
    <xf numFmtId="9" fontId="0" fillId="0" borderId="0" xfId="14" applyFont="1"/>
    <xf numFmtId="10" fontId="0" fillId="0" borderId="0" xfId="14" applyNumberFormat="1" applyFont="1"/>
    <xf numFmtId="43" fontId="0" fillId="0" borderId="0" xfId="0" applyNumberFormat="1"/>
    <xf numFmtId="0" fontId="18" fillId="0" borderId="10" xfId="0" applyFont="1" applyBorder="1" applyAlignment="1">
      <alignment horizontal="center"/>
    </xf>
    <xf numFmtId="0" fontId="2" fillId="0" borderId="0" xfId="16" applyFont="1" applyFill="1" applyAlignment="1">
      <alignment vertical="center"/>
    </xf>
    <xf numFmtId="17" fontId="2" fillId="0" borderId="0" xfId="17" applyNumberFormat="1" applyFont="1" applyFill="1" applyAlignment="1">
      <alignment horizontal="center" vertical="center"/>
    </xf>
    <xf numFmtId="16" fontId="3" fillId="0" borderId="0" xfId="0" applyNumberFormat="1" applyFont="1" applyAlignment="1">
      <alignment horizontal="center" vertical="center" wrapText="1"/>
    </xf>
    <xf numFmtId="17" fontId="2" fillId="0" borderId="0" xfId="18" applyNumberFormat="1" applyFont="1" applyFill="1" applyAlignment="1">
      <alignment horizontal="center" vertical="center"/>
    </xf>
    <xf numFmtId="17" fontId="2" fillId="0" borderId="0" xfId="19" applyNumberFormat="1" applyFont="1" applyFill="1" applyAlignment="1">
      <alignment horizontal="center" vertical="center"/>
    </xf>
    <xf numFmtId="17" fontId="2" fillId="0" borderId="0" xfId="20" applyNumberFormat="1" applyFont="1" applyFill="1" applyAlignment="1">
      <alignment horizontal="center" vertical="center"/>
    </xf>
    <xf numFmtId="17" fontId="2" fillId="0" borderId="0" xfId="21" applyNumberFormat="1" applyFont="1" applyFill="1" applyAlignment="1">
      <alignment horizontal="center" vertical="center"/>
    </xf>
    <xf numFmtId="17" fontId="2" fillId="0" borderId="0" xfId="0" applyNumberFormat="1" applyFont="1" applyFill="1" applyAlignment="1">
      <alignment horizontal="center" vertical="center"/>
    </xf>
    <xf numFmtId="17" fontId="2" fillId="0" borderId="0" xfId="22" applyNumberFormat="1" applyFont="1" applyFill="1" applyAlignment="1">
      <alignment horizontal="center" vertical="center"/>
    </xf>
    <xf numFmtId="0" fontId="2" fillId="0" borderId="0" xfId="17" applyFont="1" applyFill="1" applyAlignment="1">
      <alignment vertical="center"/>
    </xf>
    <xf numFmtId="16" fontId="3" fillId="0" borderId="0" xfId="0" applyNumberFormat="1" applyFont="1" applyAlignment="1">
      <alignment horizontal="left" vertical="center" wrapText="1"/>
    </xf>
    <xf numFmtId="16" fontId="3" fillId="0" borderId="0" xfId="0" applyNumberFormat="1" applyFont="1" applyAlignment="1">
      <alignment horizontal="left" vertical="center" wrapText="1" indent="2"/>
    </xf>
    <xf numFmtId="0" fontId="2" fillId="0" borderId="0" xfId="18" applyFont="1" applyFill="1" applyAlignment="1">
      <alignment vertical="center"/>
    </xf>
    <xf numFmtId="0" fontId="2" fillId="0" borderId="0" xfId="19" applyFont="1" applyFill="1" applyAlignment="1">
      <alignment vertical="center"/>
    </xf>
    <xf numFmtId="0" fontId="2" fillId="0" borderId="0" xfId="20" applyFont="1" applyFill="1" applyAlignment="1">
      <alignment vertical="center"/>
    </xf>
    <xf numFmtId="0" fontId="2" fillId="0" borderId="0" xfId="2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22"/>
    <xf numFmtId="167" fontId="3" fillId="0" borderId="0" xfId="23" applyNumberFormat="1" applyFont="1" applyFill="1" applyAlignment="1">
      <alignment vertical="center"/>
    </xf>
    <xf numFmtId="6" fontId="3" fillId="0" borderId="0" xfId="0" applyNumberFormat="1" applyFont="1" applyAlignment="1">
      <alignment horizontal="right" vertical="center" wrapText="1"/>
    </xf>
    <xf numFmtId="165" fontId="3" fillId="0" borderId="0" xfId="24" applyNumberFormat="1" applyFont="1" applyFill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right" vertical="center" wrapText="1"/>
    </xf>
    <xf numFmtId="165" fontId="3" fillId="0" borderId="0" xfId="17" applyNumberFormat="1" applyFont="1" applyFill="1" applyAlignment="1">
      <alignment vertical="center"/>
    </xf>
    <xf numFmtId="165" fontId="3" fillId="0" borderId="0" xfId="18" applyNumberFormat="1" applyFont="1" applyFill="1" applyAlignment="1">
      <alignment vertical="center"/>
    </xf>
    <xf numFmtId="165" fontId="3" fillId="0" borderId="0" xfId="19" applyNumberFormat="1" applyFont="1" applyFill="1" applyAlignment="1">
      <alignment vertical="center"/>
    </xf>
    <xf numFmtId="165" fontId="3" fillId="0" borderId="0" xfId="20" applyNumberFormat="1" applyFont="1" applyFill="1" applyAlignment="1">
      <alignment vertical="center"/>
    </xf>
    <xf numFmtId="165" fontId="3" fillId="0" borderId="0" xfId="21" applyNumberFormat="1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0" xfId="22" applyNumberFormat="1" applyFont="1" applyFill="1" applyAlignment="1">
      <alignment vertical="center"/>
    </xf>
    <xf numFmtId="0" fontId="2" fillId="0" borderId="0" xfId="16" quotePrefix="1" applyFont="1" applyFill="1" applyAlignment="1">
      <alignment vertical="center"/>
    </xf>
    <xf numFmtId="165" fontId="3" fillId="0" borderId="0" xfId="17" applyNumberFormat="1" applyFont="1" applyFill="1" applyBorder="1" applyAlignment="1">
      <alignment vertical="center"/>
    </xf>
    <xf numFmtId="165" fontId="3" fillId="0" borderId="0" xfId="18" applyNumberFormat="1" applyFont="1" applyFill="1" applyBorder="1" applyAlignment="1">
      <alignment vertical="center"/>
    </xf>
    <xf numFmtId="165" fontId="3" fillId="0" borderId="0" xfId="19" applyNumberFormat="1" applyFont="1" applyFill="1" applyBorder="1" applyAlignment="1">
      <alignment vertical="center"/>
    </xf>
    <xf numFmtId="165" fontId="3" fillId="0" borderId="0" xfId="20" applyNumberFormat="1" applyFont="1" applyFill="1" applyBorder="1" applyAlignment="1">
      <alignment vertical="center"/>
    </xf>
    <xf numFmtId="165" fontId="3" fillId="0" borderId="0" xfId="21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vertical="center"/>
    </xf>
    <xf numFmtId="165" fontId="3" fillId="0" borderId="0" xfId="22" applyNumberFormat="1" applyFont="1" applyFill="1" applyBorder="1" applyAlignment="1">
      <alignment vertical="center"/>
    </xf>
    <xf numFmtId="167" fontId="2" fillId="0" borderId="11" xfId="23" applyNumberFormat="1" applyFont="1" applyFill="1" applyBorder="1" applyAlignment="1">
      <alignment vertical="center"/>
    </xf>
    <xf numFmtId="167" fontId="20" fillId="0" borderId="0" xfId="23" applyNumberFormat="1" applyFont="1" applyFill="1" applyBorder="1" applyAlignment="1">
      <alignment vertical="center"/>
    </xf>
    <xf numFmtId="0" fontId="3" fillId="0" borderId="0" xfId="0" applyFont="1"/>
    <xf numFmtId="167" fontId="2" fillId="0" borderId="0" xfId="23" applyNumberFormat="1" applyFont="1" applyFill="1" applyBorder="1" applyAlignment="1">
      <alignment vertical="center"/>
    </xf>
    <xf numFmtId="168" fontId="2" fillId="0" borderId="0" xfId="23" applyNumberFormat="1" applyFont="1" applyFill="1" applyAlignment="1">
      <alignment vertical="center"/>
    </xf>
    <xf numFmtId="8" fontId="3" fillId="0" borderId="0" xfId="0" applyNumberFormat="1" applyFont="1" applyAlignment="1">
      <alignment horizontal="right" vertical="center" wrapText="1"/>
    </xf>
    <xf numFmtId="10" fontId="3" fillId="0" borderId="0" xfId="25" applyNumberFormat="1" applyFont="1" applyFill="1" applyBorder="1" applyAlignment="1">
      <alignment vertical="center"/>
    </xf>
    <xf numFmtId="10" fontId="3" fillId="0" borderId="0" xfId="0" applyNumberFormat="1" applyFont="1" applyAlignment="1">
      <alignment horizontal="right" vertical="center" wrapText="1"/>
    </xf>
    <xf numFmtId="10" fontId="3" fillId="0" borderId="0" xfId="26" applyNumberFormat="1" applyFont="1" applyFill="1" applyBorder="1" applyAlignment="1">
      <alignment vertical="center"/>
    </xf>
    <xf numFmtId="10" fontId="3" fillId="0" borderId="0" xfId="27" applyNumberFormat="1" applyFont="1" applyFill="1" applyBorder="1" applyAlignment="1">
      <alignment vertical="center"/>
    </xf>
    <xf numFmtId="10" fontId="3" fillId="0" borderId="0" xfId="28" applyNumberFormat="1" applyFont="1" applyFill="1" applyBorder="1" applyAlignment="1">
      <alignment vertical="center"/>
    </xf>
    <xf numFmtId="10" fontId="3" fillId="0" borderId="0" xfId="29" applyNumberFormat="1" applyFont="1" applyFill="1" applyBorder="1" applyAlignment="1">
      <alignment vertical="center"/>
    </xf>
    <xf numFmtId="10" fontId="3" fillId="0" borderId="0" xfId="30" applyNumberFormat="1" applyFont="1" applyFill="1" applyBorder="1" applyAlignment="1">
      <alignment vertical="center"/>
    </xf>
    <xf numFmtId="10" fontId="3" fillId="0" borderId="0" xfId="31" applyNumberFormat="1" applyFont="1" applyFill="1" applyBorder="1" applyAlignment="1">
      <alignment vertical="center"/>
    </xf>
    <xf numFmtId="0" fontId="2" fillId="0" borderId="0" xfId="16" applyFont="1" applyFill="1" applyBorder="1" applyAlignment="1">
      <alignment vertical="center"/>
    </xf>
    <xf numFmtId="17" fontId="3" fillId="0" borderId="0" xfId="0" applyNumberFormat="1" applyFont="1"/>
    <xf numFmtId="6" fontId="3" fillId="0" borderId="0" xfId="0" applyNumberFormat="1" applyFont="1"/>
    <xf numFmtId="0" fontId="0" fillId="0" borderId="0" xfId="0" applyFont="1"/>
    <xf numFmtId="0" fontId="22" fillId="0" borderId="0" xfId="0" applyFont="1"/>
    <xf numFmtId="167" fontId="0" fillId="0" borderId="0" xfId="0" applyNumberFormat="1"/>
    <xf numFmtId="167" fontId="3" fillId="0" borderId="0" xfId="23" applyNumberFormat="1" applyFont="1" applyFill="1" applyAlignment="1"/>
    <xf numFmtId="165" fontId="3" fillId="0" borderId="0" xfId="24" applyNumberFormat="1" applyFont="1" applyFill="1" applyAlignment="1"/>
    <xf numFmtId="165" fontId="3" fillId="0" borderId="0" xfId="0" applyNumberFormat="1" applyFont="1" applyFill="1" applyAlignment="1"/>
    <xf numFmtId="167" fontId="2" fillId="0" borderId="11" xfId="23" applyNumberFormat="1" applyFont="1" applyFill="1" applyBorder="1" applyAlignment="1"/>
    <xf numFmtId="167" fontId="20" fillId="0" borderId="0" xfId="23" applyNumberFormat="1" applyFont="1" applyFill="1" applyBorder="1" applyAlignment="1"/>
    <xf numFmtId="167" fontId="2" fillId="0" borderId="0" xfId="23" applyNumberFormat="1" applyFont="1" applyFill="1" applyBorder="1" applyAlignment="1"/>
    <xf numFmtId="168" fontId="2" fillId="0" borderId="0" xfId="23" applyNumberFormat="1" applyFont="1" applyFill="1" applyAlignment="1"/>
    <xf numFmtId="165" fontId="3" fillId="0" borderId="0" xfId="0" applyNumberFormat="1" applyFont="1" applyAlignment="1"/>
    <xf numFmtId="169" fontId="25" fillId="0" borderId="0" xfId="30" applyNumberFormat="1" applyFont="1" applyFill="1" applyBorder="1" applyAlignment="1"/>
    <xf numFmtId="44" fontId="0" fillId="0" borderId="0" xfId="15" applyFont="1" applyFill="1"/>
    <xf numFmtId="165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right" vertical="center" wrapText="1"/>
    </xf>
    <xf numFmtId="38" fontId="3" fillId="0" borderId="0" xfId="0" applyNumberFormat="1" applyFont="1"/>
    <xf numFmtId="6" fontId="0" fillId="0" borderId="0" xfId="0" applyNumberFormat="1"/>
    <xf numFmtId="167" fontId="2" fillId="0" borderId="0" xfId="23" applyNumberFormat="1" applyFont="1" applyFill="1" applyBorder="1" applyAlignment="1">
      <alignment vertical="center"/>
    </xf>
    <xf numFmtId="168" fontId="2" fillId="0" borderId="0" xfId="23" applyNumberFormat="1" applyFont="1" applyFill="1" applyAlignment="1">
      <alignment vertical="center"/>
    </xf>
    <xf numFmtId="165" fontId="3" fillId="0" borderId="0" xfId="24" applyNumberFormat="1" applyFont="1" applyFill="1" applyAlignment="1">
      <alignment vertical="center"/>
    </xf>
    <xf numFmtId="167" fontId="3" fillId="0" borderId="0" xfId="23" applyNumberFormat="1" applyFont="1" applyFill="1" applyAlignment="1">
      <alignment vertical="center"/>
    </xf>
    <xf numFmtId="165" fontId="3" fillId="0" borderId="0" xfId="32" applyNumberFormat="1" applyFont="1" applyAlignment="1">
      <alignment vertical="center"/>
    </xf>
    <xf numFmtId="167" fontId="2" fillId="0" borderId="11" xfId="23" applyNumberFormat="1" applyFont="1" applyFill="1" applyBorder="1" applyAlignment="1">
      <alignment vertical="center"/>
    </xf>
    <xf numFmtId="167" fontId="20" fillId="0" borderId="0" xfId="23" applyNumberFormat="1" applyFont="1" applyFill="1" applyBorder="1" applyAlignment="1">
      <alignment vertical="center"/>
    </xf>
    <xf numFmtId="165" fontId="3" fillId="0" borderId="0" xfId="32" applyNumberFormat="1" applyFont="1" applyFill="1" applyAlignment="1">
      <alignment vertical="center"/>
    </xf>
    <xf numFmtId="169" fontId="25" fillId="0" borderId="0" xfId="30" applyNumberFormat="1" applyFont="1" applyFill="1" applyBorder="1" applyAlignment="1">
      <alignment vertical="center"/>
    </xf>
    <xf numFmtId="0" fontId="103" fillId="0" borderId="0" xfId="0" applyFont="1"/>
    <xf numFmtId="0" fontId="104" fillId="0" borderId="0" xfId="0" applyFont="1"/>
  </cellXfs>
  <cellStyles count="8635">
    <cellStyle name="_x0013_" xfId="987"/>
    <cellStyle name=" 1" xfId="2009"/>
    <cellStyle name="_x0013__GMO_Summary Budget_10292010 Rev OPT_for L&amp;C" xfId="988"/>
    <cellStyle name="_x0013__KCPLSummary Budget_10292010 REV OPT for L&amp;C" xfId="989"/>
    <cellStyle name="20% - Accent1 10" xfId="7459"/>
    <cellStyle name="20% - Accent1 10 2" xfId="8449"/>
    <cellStyle name="20% - Accent1 11" xfId="7472"/>
    <cellStyle name="20% - Accent1 12" xfId="8465"/>
    <cellStyle name="20% - Accent1 13" xfId="8481"/>
    <cellStyle name="20% - Accent1 14" xfId="8501"/>
    <cellStyle name="20% - Accent1 15" xfId="8517"/>
    <cellStyle name="20% - Accent1 16" xfId="8533"/>
    <cellStyle name="20% - Accent1 17" xfId="8547"/>
    <cellStyle name="20% - Accent1 18" xfId="8565"/>
    <cellStyle name="20% - Accent1 19" xfId="6463"/>
    <cellStyle name="20% - Accent1 2" xfId="165"/>
    <cellStyle name="20% - Accent1 2 2" xfId="967"/>
    <cellStyle name="20% - Accent1 2 2 2" xfId="2305"/>
    <cellStyle name="20% - Accent1 2 2 2 2" xfId="3449"/>
    <cellStyle name="20% - Accent1 2 2 2 2 2" xfId="5697"/>
    <cellStyle name="20% - Accent1 2 2 2 2 3" xfId="8350"/>
    <cellStyle name="20% - Accent1 2 2 2 3" xfId="4577"/>
    <cellStyle name="20% - Accent1 2 2 2 4" xfId="7357"/>
    <cellStyle name="20% - Accent1 2 2 3" xfId="3169"/>
    <cellStyle name="20% - Accent1 2 2 3 2" xfId="5418"/>
    <cellStyle name="20% - Accent1 2 2 3 3" xfId="7910"/>
    <cellStyle name="20% - Accent1 2 2 4" xfId="4297"/>
    <cellStyle name="20% - Accent1 2 2 5" xfId="6917"/>
    <cellStyle name="20% - Accent1 2 3" xfId="2010"/>
    <cellStyle name="20% - Accent1 2 3 2" xfId="3194"/>
    <cellStyle name="20% - Accent1 2 3 2 2" xfId="5442"/>
    <cellStyle name="20% - Accent1 2 3 2 3" xfId="8063"/>
    <cellStyle name="20% - Accent1 2 3 3" xfId="4322"/>
    <cellStyle name="20% - Accent1 2 3 4" xfId="7070"/>
    <cellStyle name="20% - Accent1 2 4" xfId="6011"/>
    <cellStyle name="20% - Accent1 2 4 2" xfId="7615"/>
    <cellStyle name="20% - Accent1 2 5" xfId="6616"/>
    <cellStyle name="20% - Accent1 20" xfId="8583"/>
    <cellStyle name="20% - Accent1 3" xfId="207"/>
    <cellStyle name="20% - Accent1 3 10" xfId="3769"/>
    <cellStyle name="20% - Accent1 3 11" xfId="6078"/>
    <cellStyle name="20% - Accent1 3 2" xfId="329"/>
    <cellStyle name="20% - Accent1 3 2 2" xfId="432"/>
    <cellStyle name="20% - Accent1 3 2 2 2" xfId="562"/>
    <cellStyle name="20% - Accent1 3 2 2 2 2" xfId="860"/>
    <cellStyle name="20% - Accent1 3 2 2 2 2 2" xfId="2527"/>
    <cellStyle name="20% - Accent1 3 2 2 2 2 2 2" xfId="3650"/>
    <cellStyle name="20% - Accent1 3 2 2 2 2 2 2 2" xfId="5898"/>
    <cellStyle name="20% - Accent1 3 2 2 2 2 2 3" xfId="4778"/>
    <cellStyle name="20% - Accent1 3 2 2 2 2 3" xfId="3063"/>
    <cellStyle name="20% - Accent1 3 2 2 2 2 3 2" xfId="5312"/>
    <cellStyle name="20% - Accent1 3 2 2 2 2 4" xfId="4191"/>
    <cellStyle name="20% - Accent1 3 2 2 2 3" xfId="2200"/>
    <cellStyle name="20% - Accent1 3 2 2 2 3 2" xfId="3347"/>
    <cellStyle name="20% - Accent1 3 2 2 2 3 2 2" xfId="5595"/>
    <cellStyle name="20% - Accent1 3 2 2 2 3 3" xfId="4475"/>
    <cellStyle name="20% - Accent1 3 2 2 2 4" xfId="2814"/>
    <cellStyle name="20% - Accent1 3 2 2 2 4 2" xfId="5063"/>
    <cellStyle name="20% - Accent1 3 2 2 2 5" xfId="3941"/>
    <cellStyle name="20% - Accent1 3 2 2 2 6" xfId="6318"/>
    <cellStyle name="20% - Accent1 3 2 2 3" xfId="718"/>
    <cellStyle name="20% - Accent1 3 2 2 3 2" xfId="2493"/>
    <cellStyle name="20% - Accent1 3 2 2 3 2 2" xfId="3616"/>
    <cellStyle name="20% - Accent1 3 2 2 3 2 2 2" xfId="5864"/>
    <cellStyle name="20% - Accent1 3 2 2 3 2 3" xfId="4744"/>
    <cellStyle name="20% - Accent1 3 2 2 3 3" xfId="2923"/>
    <cellStyle name="20% - Accent1 3 2 2 3 3 2" xfId="5172"/>
    <cellStyle name="20% - Accent1 3 2 2 3 4" xfId="4051"/>
    <cellStyle name="20% - Accent1 3 2 2 3 5" xfId="6429"/>
    <cellStyle name="20% - Accent1 3 2 2 4" xfId="825"/>
    <cellStyle name="20% - Accent1 3 2 2 4 2" xfId="2364"/>
    <cellStyle name="20% - Accent1 3 2 2 4 2 2" xfId="3487"/>
    <cellStyle name="20% - Accent1 3 2 2 4 2 2 2" xfId="5735"/>
    <cellStyle name="20% - Accent1 3 2 2 4 2 3" xfId="4615"/>
    <cellStyle name="20% - Accent1 3 2 2 4 3" xfId="3029"/>
    <cellStyle name="20% - Accent1 3 2 2 4 3 2" xfId="5278"/>
    <cellStyle name="20% - Accent1 3 2 2 4 4" xfId="4157"/>
    <cellStyle name="20% - Accent1 3 2 2 4 5" xfId="8212"/>
    <cellStyle name="20% - Accent1 3 2 2 5" xfId="2166"/>
    <cellStyle name="20% - Accent1 3 2 2 5 2" xfId="3313"/>
    <cellStyle name="20% - Accent1 3 2 2 5 2 2" xfId="5561"/>
    <cellStyle name="20% - Accent1 3 2 2 5 3" xfId="4441"/>
    <cellStyle name="20% - Accent1 3 2 2 6" xfId="2711"/>
    <cellStyle name="20% - Accent1 3 2 2 6 2" xfId="4960"/>
    <cellStyle name="20% - Accent1 3 2 2 7" xfId="3838"/>
    <cellStyle name="20% - Accent1 3 2 2 8" xfId="6215"/>
    <cellStyle name="20% - Accent1 3 2 3" xfId="527"/>
    <cellStyle name="20% - Accent1 3 2 3 2" xfId="861"/>
    <cellStyle name="20% - Accent1 3 2 3 2 2" xfId="2528"/>
    <cellStyle name="20% - Accent1 3 2 3 2 2 2" xfId="3651"/>
    <cellStyle name="20% - Accent1 3 2 3 2 2 2 2" xfId="5899"/>
    <cellStyle name="20% - Accent1 3 2 3 2 2 3" xfId="4779"/>
    <cellStyle name="20% - Accent1 3 2 3 2 3" xfId="3064"/>
    <cellStyle name="20% - Accent1 3 2 3 2 3 2" xfId="5313"/>
    <cellStyle name="20% - Accent1 3 2 3 2 4" xfId="4192"/>
    <cellStyle name="20% - Accent1 3 2 3 3" xfId="2201"/>
    <cellStyle name="20% - Accent1 3 2 3 3 2" xfId="3348"/>
    <cellStyle name="20% - Accent1 3 2 3 3 2 2" xfId="5596"/>
    <cellStyle name="20% - Accent1 3 2 3 3 3" xfId="4476"/>
    <cellStyle name="20% - Accent1 3 2 3 4" xfId="2779"/>
    <cellStyle name="20% - Accent1 3 2 3 4 2" xfId="5028"/>
    <cellStyle name="20% - Accent1 3 2 3 5" xfId="3906"/>
    <cellStyle name="20% - Accent1 3 2 3 6" xfId="6283"/>
    <cellStyle name="20% - Accent1 3 2 4" xfId="682"/>
    <cellStyle name="20% - Accent1 3 2 4 2" xfId="2460"/>
    <cellStyle name="20% - Accent1 3 2 4 2 2" xfId="3583"/>
    <cellStyle name="20% - Accent1 3 2 4 2 2 2" xfId="5831"/>
    <cellStyle name="20% - Accent1 3 2 4 2 3" xfId="4711"/>
    <cellStyle name="20% - Accent1 3 2 4 3" xfId="2888"/>
    <cellStyle name="20% - Accent1 3 2 4 3 2" xfId="5137"/>
    <cellStyle name="20% - Accent1 3 2 4 4" xfId="4016"/>
    <cellStyle name="20% - Accent1 3 2 4 5" xfId="6394"/>
    <cellStyle name="20% - Accent1 3 2 5" xfId="790"/>
    <cellStyle name="20% - Accent1 3 2 5 2" xfId="2404"/>
    <cellStyle name="20% - Accent1 3 2 5 2 2" xfId="3527"/>
    <cellStyle name="20% - Accent1 3 2 5 2 2 2" xfId="5775"/>
    <cellStyle name="20% - Accent1 3 2 5 2 3" xfId="4655"/>
    <cellStyle name="20% - Accent1 3 2 5 3" xfId="2994"/>
    <cellStyle name="20% - Accent1 3 2 5 3 2" xfId="5243"/>
    <cellStyle name="20% - Accent1 3 2 5 4" xfId="4122"/>
    <cellStyle name="20% - Accent1 3 2 5 5" xfId="6176"/>
    <cellStyle name="20% - Accent1 3 2 6" xfId="2129"/>
    <cellStyle name="20% - Accent1 3 2 6 2" xfId="3276"/>
    <cellStyle name="20% - Accent1 3 2 6 2 2" xfId="5524"/>
    <cellStyle name="20% - Accent1 3 2 6 3" xfId="4404"/>
    <cellStyle name="20% - Accent1 3 2 6 4" xfId="7219"/>
    <cellStyle name="20% - Accent1 3 2 7" xfId="2676"/>
    <cellStyle name="20% - Accent1 3 2 7 2" xfId="4925"/>
    <cellStyle name="20% - Accent1 3 2 8" xfId="3802"/>
    <cellStyle name="20% - Accent1 3 2 9" xfId="6112"/>
    <cellStyle name="20% - Accent1 3 3" xfId="277"/>
    <cellStyle name="20% - Accent1 3 3 2" xfId="451"/>
    <cellStyle name="20% - Accent1 3 3 2 2" xfId="579"/>
    <cellStyle name="20% - Accent1 3 3 2 2 2" xfId="862"/>
    <cellStyle name="20% - Accent1 3 3 2 2 2 2" xfId="2529"/>
    <cellStyle name="20% - Accent1 3 3 2 2 2 2 2" xfId="3652"/>
    <cellStyle name="20% - Accent1 3 3 2 2 2 2 2 2" xfId="5900"/>
    <cellStyle name="20% - Accent1 3 3 2 2 2 2 3" xfId="4780"/>
    <cellStyle name="20% - Accent1 3 3 2 2 2 3" xfId="3065"/>
    <cellStyle name="20% - Accent1 3 3 2 2 2 3 2" xfId="5314"/>
    <cellStyle name="20% - Accent1 3 3 2 2 2 4" xfId="4193"/>
    <cellStyle name="20% - Accent1 3 3 2 2 3" xfId="2202"/>
    <cellStyle name="20% - Accent1 3 3 2 2 3 2" xfId="3349"/>
    <cellStyle name="20% - Accent1 3 3 2 2 3 2 2" xfId="5597"/>
    <cellStyle name="20% - Accent1 3 3 2 2 3 3" xfId="4477"/>
    <cellStyle name="20% - Accent1 3 3 2 2 4" xfId="2831"/>
    <cellStyle name="20% - Accent1 3 3 2 2 4 2" xfId="5080"/>
    <cellStyle name="20% - Accent1 3 3 2 2 5" xfId="3958"/>
    <cellStyle name="20% - Accent1 3 3 2 2 6" xfId="6335"/>
    <cellStyle name="20% - Accent1 3 3 2 3" xfId="735"/>
    <cellStyle name="20% - Accent1 3 3 2 3 2" xfId="2510"/>
    <cellStyle name="20% - Accent1 3 3 2 3 2 2" xfId="3633"/>
    <cellStyle name="20% - Accent1 3 3 2 3 2 2 2" xfId="5881"/>
    <cellStyle name="20% - Accent1 3 3 2 3 2 3" xfId="4761"/>
    <cellStyle name="20% - Accent1 3 3 2 3 3" xfId="2940"/>
    <cellStyle name="20% - Accent1 3 3 2 3 3 2" xfId="5189"/>
    <cellStyle name="20% - Accent1 3 3 2 3 4" xfId="4068"/>
    <cellStyle name="20% - Accent1 3 3 2 3 5" xfId="6446"/>
    <cellStyle name="20% - Accent1 3 3 2 4" xfId="842"/>
    <cellStyle name="20% - Accent1 3 3 2 4 2" xfId="2385"/>
    <cellStyle name="20% - Accent1 3 3 2 4 2 2" xfId="3508"/>
    <cellStyle name="20% - Accent1 3 3 2 4 2 2 2" xfId="5756"/>
    <cellStyle name="20% - Accent1 3 3 2 4 2 3" xfId="4636"/>
    <cellStyle name="20% - Accent1 3 3 2 4 3" xfId="3046"/>
    <cellStyle name="20% - Accent1 3 3 2 4 3 2" xfId="5295"/>
    <cellStyle name="20% - Accent1 3 3 2 4 4" xfId="4174"/>
    <cellStyle name="20% - Accent1 3 3 2 5" xfId="2183"/>
    <cellStyle name="20% - Accent1 3 3 2 5 2" xfId="3330"/>
    <cellStyle name="20% - Accent1 3 3 2 5 2 2" xfId="5578"/>
    <cellStyle name="20% - Accent1 3 3 2 5 3" xfId="4458"/>
    <cellStyle name="20% - Accent1 3 3 2 6" xfId="2728"/>
    <cellStyle name="20% - Accent1 3 3 2 6 2" xfId="4977"/>
    <cellStyle name="20% - Accent1 3 3 2 7" xfId="3855"/>
    <cellStyle name="20% - Accent1 3 3 2 8" xfId="6232"/>
    <cellStyle name="20% - Accent1 3 3 3" xfId="510"/>
    <cellStyle name="20% - Accent1 3 3 3 2" xfId="863"/>
    <cellStyle name="20% - Accent1 3 3 3 2 2" xfId="2530"/>
    <cellStyle name="20% - Accent1 3 3 3 2 2 2" xfId="3653"/>
    <cellStyle name="20% - Accent1 3 3 3 2 2 2 2" xfId="5901"/>
    <cellStyle name="20% - Accent1 3 3 3 2 2 3" xfId="4781"/>
    <cellStyle name="20% - Accent1 3 3 3 2 3" xfId="3066"/>
    <cellStyle name="20% - Accent1 3 3 3 2 3 2" xfId="5315"/>
    <cellStyle name="20% - Accent1 3 3 3 2 4" xfId="4194"/>
    <cellStyle name="20% - Accent1 3 3 3 3" xfId="2203"/>
    <cellStyle name="20% - Accent1 3 3 3 3 2" xfId="3350"/>
    <cellStyle name="20% - Accent1 3 3 3 3 2 2" xfId="5598"/>
    <cellStyle name="20% - Accent1 3 3 3 3 3" xfId="4478"/>
    <cellStyle name="20% - Accent1 3 3 3 4" xfId="2762"/>
    <cellStyle name="20% - Accent1 3 3 3 4 2" xfId="5011"/>
    <cellStyle name="20% - Accent1 3 3 3 5" xfId="3889"/>
    <cellStyle name="20% - Accent1 3 3 3 6" xfId="6266"/>
    <cellStyle name="20% - Accent1 3 3 4" xfId="665"/>
    <cellStyle name="20% - Accent1 3 3 4 2" xfId="2444"/>
    <cellStyle name="20% - Accent1 3 3 4 2 2" xfId="3567"/>
    <cellStyle name="20% - Accent1 3 3 4 2 2 2" xfId="5815"/>
    <cellStyle name="20% - Accent1 3 3 4 2 3" xfId="4695"/>
    <cellStyle name="20% - Accent1 3 3 4 3" xfId="2871"/>
    <cellStyle name="20% - Accent1 3 3 4 3 2" xfId="5120"/>
    <cellStyle name="20% - Accent1 3 3 4 4" xfId="3999"/>
    <cellStyle name="20% - Accent1 3 3 4 5" xfId="6377"/>
    <cellStyle name="20% - Accent1 3 3 5" xfId="773"/>
    <cellStyle name="20% - Accent1 3 3 5 2" xfId="2354"/>
    <cellStyle name="20% - Accent1 3 3 5 2 2" xfId="3477"/>
    <cellStyle name="20% - Accent1 3 3 5 2 2 2" xfId="5725"/>
    <cellStyle name="20% - Accent1 3 3 5 2 3" xfId="4605"/>
    <cellStyle name="20% - Accent1 3 3 5 3" xfId="2977"/>
    <cellStyle name="20% - Accent1 3 3 5 3 2" xfId="5226"/>
    <cellStyle name="20% - Accent1 3 3 5 4" xfId="4105"/>
    <cellStyle name="20% - Accent1 3 3 5 5" xfId="6159"/>
    <cellStyle name="20% - Accent1 3 3 6" xfId="2110"/>
    <cellStyle name="20% - Accent1 3 3 6 2" xfId="3257"/>
    <cellStyle name="20% - Accent1 3 3 6 2 2" xfId="5505"/>
    <cellStyle name="20% - Accent1 3 3 6 3" xfId="4385"/>
    <cellStyle name="20% - Accent1 3 3 6 4" xfId="7768"/>
    <cellStyle name="20% - Accent1 3 3 7" xfId="2659"/>
    <cellStyle name="20% - Accent1 3 3 7 2" xfId="4908"/>
    <cellStyle name="20% - Accent1 3 3 8" xfId="3785"/>
    <cellStyle name="20% - Accent1 3 3 9" xfId="6095"/>
    <cellStyle name="20% - Accent1 3 4" xfId="412"/>
    <cellStyle name="20% - Accent1 3 4 2" xfId="545"/>
    <cellStyle name="20% - Accent1 3 4 2 2" xfId="864"/>
    <cellStyle name="20% - Accent1 3 4 2 2 2" xfId="2531"/>
    <cellStyle name="20% - Accent1 3 4 2 2 2 2" xfId="3654"/>
    <cellStyle name="20% - Accent1 3 4 2 2 2 2 2" xfId="5902"/>
    <cellStyle name="20% - Accent1 3 4 2 2 2 3" xfId="4782"/>
    <cellStyle name="20% - Accent1 3 4 2 2 3" xfId="3067"/>
    <cellStyle name="20% - Accent1 3 4 2 2 3 2" xfId="5316"/>
    <cellStyle name="20% - Accent1 3 4 2 2 4" xfId="4195"/>
    <cellStyle name="20% - Accent1 3 4 2 3" xfId="2204"/>
    <cellStyle name="20% - Accent1 3 4 2 3 2" xfId="3351"/>
    <cellStyle name="20% - Accent1 3 4 2 3 2 2" xfId="5599"/>
    <cellStyle name="20% - Accent1 3 4 2 3 3" xfId="4479"/>
    <cellStyle name="20% - Accent1 3 4 2 4" xfId="2797"/>
    <cellStyle name="20% - Accent1 3 4 2 4 2" xfId="5046"/>
    <cellStyle name="20% - Accent1 3 4 2 5" xfId="3924"/>
    <cellStyle name="20% - Accent1 3 4 2 6" xfId="6301"/>
    <cellStyle name="20% - Accent1 3 4 3" xfId="701"/>
    <cellStyle name="20% - Accent1 3 4 3 2" xfId="2477"/>
    <cellStyle name="20% - Accent1 3 4 3 2 2" xfId="3600"/>
    <cellStyle name="20% - Accent1 3 4 3 2 2 2" xfId="5848"/>
    <cellStyle name="20% - Accent1 3 4 3 2 3" xfId="4728"/>
    <cellStyle name="20% - Accent1 3 4 3 3" xfId="2906"/>
    <cellStyle name="20% - Accent1 3 4 3 3 2" xfId="5155"/>
    <cellStyle name="20% - Accent1 3 4 3 4" xfId="4034"/>
    <cellStyle name="20% - Accent1 3 4 3 5" xfId="6412"/>
    <cellStyle name="20% - Accent1 3 4 4" xfId="808"/>
    <cellStyle name="20% - Accent1 3 4 4 2" xfId="2106"/>
    <cellStyle name="20% - Accent1 3 4 4 2 2" xfId="3253"/>
    <cellStyle name="20% - Accent1 3 4 4 2 2 2" xfId="5501"/>
    <cellStyle name="20% - Accent1 3 4 4 2 3" xfId="4381"/>
    <cellStyle name="20% - Accent1 3 4 4 3" xfId="3012"/>
    <cellStyle name="20% - Accent1 3 4 4 3 2" xfId="5261"/>
    <cellStyle name="20% - Accent1 3 4 4 4" xfId="4140"/>
    <cellStyle name="20% - Accent1 3 4 5" xfId="2150"/>
    <cellStyle name="20% - Accent1 3 4 5 2" xfId="3297"/>
    <cellStyle name="20% - Accent1 3 4 5 2 2" xfId="5545"/>
    <cellStyle name="20% - Accent1 3 4 5 3" xfId="4425"/>
    <cellStyle name="20% - Accent1 3 4 6" xfId="2694"/>
    <cellStyle name="20% - Accent1 3 4 6 2" xfId="4943"/>
    <cellStyle name="20% - Accent1 3 4 7" xfId="3821"/>
    <cellStyle name="20% - Accent1 3 4 8" xfId="6198"/>
    <cellStyle name="20% - Accent1 3 5" xfId="493"/>
    <cellStyle name="20% - Accent1 3 5 2" xfId="865"/>
    <cellStyle name="20% - Accent1 3 5 2 2" xfId="2532"/>
    <cellStyle name="20% - Accent1 3 5 2 2 2" xfId="3655"/>
    <cellStyle name="20% - Accent1 3 5 2 2 2 2" xfId="5903"/>
    <cellStyle name="20% - Accent1 3 5 2 2 3" xfId="4783"/>
    <cellStyle name="20% - Accent1 3 5 2 3" xfId="3068"/>
    <cellStyle name="20% - Accent1 3 5 2 3 2" xfId="5317"/>
    <cellStyle name="20% - Accent1 3 5 2 4" xfId="4196"/>
    <cellStyle name="20% - Accent1 3 5 3" xfId="2205"/>
    <cellStyle name="20% - Accent1 3 5 3 2" xfId="3352"/>
    <cellStyle name="20% - Accent1 3 5 3 2 2" xfId="5600"/>
    <cellStyle name="20% - Accent1 3 5 3 3" xfId="4480"/>
    <cellStyle name="20% - Accent1 3 5 4" xfId="2745"/>
    <cellStyle name="20% - Accent1 3 5 4 2" xfId="4994"/>
    <cellStyle name="20% - Accent1 3 5 5" xfId="3872"/>
    <cellStyle name="20% - Accent1 3 5 6" xfId="6249"/>
    <cellStyle name="20% - Accent1 3 6" xfId="648"/>
    <cellStyle name="20% - Accent1 3 6 2" xfId="2427"/>
    <cellStyle name="20% - Accent1 3 6 2 2" xfId="3550"/>
    <cellStyle name="20% - Accent1 3 6 2 2 2" xfId="5798"/>
    <cellStyle name="20% - Accent1 3 6 2 3" xfId="4678"/>
    <cellStyle name="20% - Accent1 3 6 3" xfId="2854"/>
    <cellStyle name="20% - Accent1 3 6 3 2" xfId="5103"/>
    <cellStyle name="20% - Accent1 3 6 4" xfId="3982"/>
    <cellStyle name="20% - Accent1 3 6 5" xfId="6360"/>
    <cellStyle name="20% - Accent1 3 7" xfId="756"/>
    <cellStyle name="20% - Accent1 3 7 2" xfId="2146"/>
    <cellStyle name="20% - Accent1 3 7 2 2" xfId="3293"/>
    <cellStyle name="20% - Accent1 3 7 2 2 2" xfId="5541"/>
    <cellStyle name="20% - Accent1 3 7 2 3" xfId="4421"/>
    <cellStyle name="20% - Accent1 3 7 3" xfId="2960"/>
    <cellStyle name="20% - Accent1 3 7 3 2" xfId="5209"/>
    <cellStyle name="20% - Accent1 3 7 4" xfId="4088"/>
    <cellStyle name="20% - Accent1 3 7 5" xfId="6142"/>
    <cellStyle name="20% - Accent1 3 8" xfId="2089"/>
    <cellStyle name="20% - Accent1 3 8 2" xfId="3236"/>
    <cellStyle name="20% - Accent1 3 8 2 2" xfId="5484"/>
    <cellStyle name="20% - Accent1 3 8 3" xfId="4364"/>
    <cellStyle name="20% - Accent1 3 8 4" xfId="6772"/>
    <cellStyle name="20% - Accent1 3 9" xfId="2642"/>
    <cellStyle name="20% - Accent1 3 9 2" xfId="4891"/>
    <cellStyle name="20% - Accent1 4" xfId="135"/>
    <cellStyle name="20% - Accent1 4 2" xfId="7085"/>
    <cellStyle name="20% - Accent1 4 2 2" xfId="8078"/>
    <cellStyle name="20% - Accent1 4 3" xfId="7630"/>
    <cellStyle name="20% - Accent1 4 4" xfId="6631"/>
    <cellStyle name="20% - Accent1 5" xfId="601"/>
    <cellStyle name="20% - Accent1 5 2" xfId="7925"/>
    <cellStyle name="20% - Accent1 5 3" xfId="6932"/>
    <cellStyle name="20% - Accent1 6" xfId="6010"/>
    <cellStyle name="20% - Accent1 6 2" xfId="8371"/>
    <cellStyle name="20% - Accent1 6 3" xfId="7379"/>
    <cellStyle name="20% - Accent1 7" xfId="7402"/>
    <cellStyle name="20% - Accent1 7 2" xfId="8393"/>
    <cellStyle name="20% - Accent1 8" xfId="7425"/>
    <cellStyle name="20% - Accent1 8 2" xfId="8415"/>
    <cellStyle name="20% - Accent1 9" xfId="7442"/>
    <cellStyle name="20% - Accent1 9 2" xfId="8432"/>
    <cellStyle name="20% - Accent2 10" xfId="7461"/>
    <cellStyle name="20% - Accent2 10 2" xfId="8451"/>
    <cellStyle name="20% - Accent2 11" xfId="7473"/>
    <cellStyle name="20% - Accent2 12" xfId="8467"/>
    <cellStyle name="20% - Accent2 13" xfId="8483"/>
    <cellStyle name="20% - Accent2 14" xfId="8503"/>
    <cellStyle name="20% - Accent2 15" xfId="8519"/>
    <cellStyle name="20% - Accent2 16" xfId="8535"/>
    <cellStyle name="20% - Accent2 17" xfId="8549"/>
    <cellStyle name="20% - Accent2 18" xfId="8567"/>
    <cellStyle name="20% - Accent2 19" xfId="6464"/>
    <cellStyle name="20% - Accent2 2" xfId="167"/>
    <cellStyle name="20% - Accent2 2 2" xfId="968"/>
    <cellStyle name="20% - Accent2 2 2 2" xfId="2306"/>
    <cellStyle name="20% - Accent2 2 2 2 2" xfId="3450"/>
    <cellStyle name="20% - Accent2 2 2 2 2 2" xfId="5698"/>
    <cellStyle name="20% - Accent2 2 2 2 2 3" xfId="8352"/>
    <cellStyle name="20% - Accent2 2 2 2 3" xfId="4578"/>
    <cellStyle name="20% - Accent2 2 2 2 4" xfId="7359"/>
    <cellStyle name="20% - Accent2 2 2 3" xfId="3170"/>
    <cellStyle name="20% - Accent2 2 2 3 2" xfId="5419"/>
    <cellStyle name="20% - Accent2 2 2 3 3" xfId="7912"/>
    <cellStyle name="20% - Accent2 2 2 4" xfId="4298"/>
    <cellStyle name="20% - Accent2 2 2 5" xfId="6919"/>
    <cellStyle name="20% - Accent2 2 3" xfId="2011"/>
    <cellStyle name="20% - Accent2 2 3 2" xfId="3195"/>
    <cellStyle name="20% - Accent2 2 3 2 2" xfId="5443"/>
    <cellStyle name="20% - Accent2 2 3 2 3" xfId="8065"/>
    <cellStyle name="20% - Accent2 2 3 3" xfId="4323"/>
    <cellStyle name="20% - Accent2 2 3 4" xfId="7072"/>
    <cellStyle name="20% - Accent2 2 4" xfId="6013"/>
    <cellStyle name="20% - Accent2 2 4 2" xfId="7617"/>
    <cellStyle name="20% - Accent2 2 5" xfId="6618"/>
    <cellStyle name="20% - Accent2 20" xfId="8585"/>
    <cellStyle name="20% - Accent2 3" xfId="211"/>
    <cellStyle name="20% - Accent2 3 10" xfId="3771"/>
    <cellStyle name="20% - Accent2 3 11" xfId="6080"/>
    <cellStyle name="20% - Accent2 3 2" xfId="331"/>
    <cellStyle name="20% - Accent2 3 2 2" xfId="434"/>
    <cellStyle name="20% - Accent2 3 2 2 2" xfId="564"/>
    <cellStyle name="20% - Accent2 3 2 2 2 2" xfId="866"/>
    <cellStyle name="20% - Accent2 3 2 2 2 2 2" xfId="2533"/>
    <cellStyle name="20% - Accent2 3 2 2 2 2 2 2" xfId="3656"/>
    <cellStyle name="20% - Accent2 3 2 2 2 2 2 2 2" xfId="5904"/>
    <cellStyle name="20% - Accent2 3 2 2 2 2 2 3" xfId="4784"/>
    <cellStyle name="20% - Accent2 3 2 2 2 2 3" xfId="3069"/>
    <cellStyle name="20% - Accent2 3 2 2 2 2 3 2" xfId="5318"/>
    <cellStyle name="20% - Accent2 3 2 2 2 2 4" xfId="4197"/>
    <cellStyle name="20% - Accent2 3 2 2 2 3" xfId="2206"/>
    <cellStyle name="20% - Accent2 3 2 2 2 3 2" xfId="3353"/>
    <cellStyle name="20% - Accent2 3 2 2 2 3 2 2" xfId="5601"/>
    <cellStyle name="20% - Accent2 3 2 2 2 3 3" xfId="4481"/>
    <cellStyle name="20% - Accent2 3 2 2 2 4" xfId="2816"/>
    <cellStyle name="20% - Accent2 3 2 2 2 4 2" xfId="5065"/>
    <cellStyle name="20% - Accent2 3 2 2 2 5" xfId="3943"/>
    <cellStyle name="20% - Accent2 3 2 2 2 6" xfId="6320"/>
    <cellStyle name="20% - Accent2 3 2 2 3" xfId="720"/>
    <cellStyle name="20% - Accent2 3 2 2 3 2" xfId="2495"/>
    <cellStyle name="20% - Accent2 3 2 2 3 2 2" xfId="3618"/>
    <cellStyle name="20% - Accent2 3 2 2 3 2 2 2" xfId="5866"/>
    <cellStyle name="20% - Accent2 3 2 2 3 2 3" xfId="4746"/>
    <cellStyle name="20% - Accent2 3 2 2 3 3" xfId="2925"/>
    <cellStyle name="20% - Accent2 3 2 2 3 3 2" xfId="5174"/>
    <cellStyle name="20% - Accent2 3 2 2 3 4" xfId="4053"/>
    <cellStyle name="20% - Accent2 3 2 2 3 5" xfId="6431"/>
    <cellStyle name="20% - Accent2 3 2 2 4" xfId="827"/>
    <cellStyle name="20% - Accent2 3 2 2 4 2" xfId="2381"/>
    <cellStyle name="20% - Accent2 3 2 2 4 2 2" xfId="3504"/>
    <cellStyle name="20% - Accent2 3 2 2 4 2 2 2" xfId="5752"/>
    <cellStyle name="20% - Accent2 3 2 2 4 2 3" xfId="4632"/>
    <cellStyle name="20% - Accent2 3 2 2 4 3" xfId="3031"/>
    <cellStyle name="20% - Accent2 3 2 2 4 3 2" xfId="5280"/>
    <cellStyle name="20% - Accent2 3 2 2 4 4" xfId="4159"/>
    <cellStyle name="20% - Accent2 3 2 2 4 5" xfId="8213"/>
    <cellStyle name="20% - Accent2 3 2 2 5" xfId="2168"/>
    <cellStyle name="20% - Accent2 3 2 2 5 2" xfId="3315"/>
    <cellStyle name="20% - Accent2 3 2 2 5 2 2" xfId="5563"/>
    <cellStyle name="20% - Accent2 3 2 2 5 3" xfId="4443"/>
    <cellStyle name="20% - Accent2 3 2 2 6" xfId="2713"/>
    <cellStyle name="20% - Accent2 3 2 2 6 2" xfId="4962"/>
    <cellStyle name="20% - Accent2 3 2 2 7" xfId="3840"/>
    <cellStyle name="20% - Accent2 3 2 2 8" xfId="6217"/>
    <cellStyle name="20% - Accent2 3 2 3" xfId="529"/>
    <cellStyle name="20% - Accent2 3 2 3 2" xfId="867"/>
    <cellStyle name="20% - Accent2 3 2 3 2 2" xfId="2534"/>
    <cellStyle name="20% - Accent2 3 2 3 2 2 2" xfId="3657"/>
    <cellStyle name="20% - Accent2 3 2 3 2 2 2 2" xfId="5905"/>
    <cellStyle name="20% - Accent2 3 2 3 2 2 3" xfId="4785"/>
    <cellStyle name="20% - Accent2 3 2 3 2 3" xfId="3070"/>
    <cellStyle name="20% - Accent2 3 2 3 2 3 2" xfId="5319"/>
    <cellStyle name="20% - Accent2 3 2 3 2 4" xfId="4198"/>
    <cellStyle name="20% - Accent2 3 2 3 3" xfId="2207"/>
    <cellStyle name="20% - Accent2 3 2 3 3 2" xfId="3354"/>
    <cellStyle name="20% - Accent2 3 2 3 3 2 2" xfId="5602"/>
    <cellStyle name="20% - Accent2 3 2 3 3 3" xfId="4482"/>
    <cellStyle name="20% - Accent2 3 2 3 4" xfId="2781"/>
    <cellStyle name="20% - Accent2 3 2 3 4 2" xfId="5030"/>
    <cellStyle name="20% - Accent2 3 2 3 5" xfId="3908"/>
    <cellStyle name="20% - Accent2 3 2 3 6" xfId="6285"/>
    <cellStyle name="20% - Accent2 3 2 4" xfId="684"/>
    <cellStyle name="20% - Accent2 3 2 4 2" xfId="2462"/>
    <cellStyle name="20% - Accent2 3 2 4 2 2" xfId="3585"/>
    <cellStyle name="20% - Accent2 3 2 4 2 2 2" xfId="5833"/>
    <cellStyle name="20% - Accent2 3 2 4 2 3" xfId="4713"/>
    <cellStyle name="20% - Accent2 3 2 4 3" xfId="2890"/>
    <cellStyle name="20% - Accent2 3 2 4 3 2" xfId="5139"/>
    <cellStyle name="20% - Accent2 3 2 4 4" xfId="4018"/>
    <cellStyle name="20% - Accent2 3 2 4 5" xfId="6396"/>
    <cellStyle name="20% - Accent2 3 2 5" xfId="792"/>
    <cellStyle name="20% - Accent2 3 2 5 2" xfId="2360"/>
    <cellStyle name="20% - Accent2 3 2 5 2 2" xfId="3483"/>
    <cellStyle name="20% - Accent2 3 2 5 2 2 2" xfId="5731"/>
    <cellStyle name="20% - Accent2 3 2 5 2 3" xfId="4611"/>
    <cellStyle name="20% - Accent2 3 2 5 3" xfId="2996"/>
    <cellStyle name="20% - Accent2 3 2 5 3 2" xfId="5245"/>
    <cellStyle name="20% - Accent2 3 2 5 4" xfId="4124"/>
    <cellStyle name="20% - Accent2 3 2 5 5" xfId="6178"/>
    <cellStyle name="20% - Accent2 3 2 6" xfId="2131"/>
    <cellStyle name="20% - Accent2 3 2 6 2" xfId="3278"/>
    <cellStyle name="20% - Accent2 3 2 6 2 2" xfId="5526"/>
    <cellStyle name="20% - Accent2 3 2 6 3" xfId="4406"/>
    <cellStyle name="20% - Accent2 3 2 6 4" xfId="7220"/>
    <cellStyle name="20% - Accent2 3 2 7" xfId="2678"/>
    <cellStyle name="20% - Accent2 3 2 7 2" xfId="4927"/>
    <cellStyle name="20% - Accent2 3 2 8" xfId="3804"/>
    <cellStyle name="20% - Accent2 3 2 9" xfId="6114"/>
    <cellStyle name="20% - Accent2 3 3" xfId="279"/>
    <cellStyle name="20% - Accent2 3 3 2" xfId="453"/>
    <cellStyle name="20% - Accent2 3 3 2 2" xfId="581"/>
    <cellStyle name="20% - Accent2 3 3 2 2 2" xfId="868"/>
    <cellStyle name="20% - Accent2 3 3 2 2 2 2" xfId="2535"/>
    <cellStyle name="20% - Accent2 3 3 2 2 2 2 2" xfId="3658"/>
    <cellStyle name="20% - Accent2 3 3 2 2 2 2 2 2" xfId="5906"/>
    <cellStyle name="20% - Accent2 3 3 2 2 2 2 3" xfId="4786"/>
    <cellStyle name="20% - Accent2 3 3 2 2 2 3" xfId="3071"/>
    <cellStyle name="20% - Accent2 3 3 2 2 2 3 2" xfId="5320"/>
    <cellStyle name="20% - Accent2 3 3 2 2 2 4" xfId="4199"/>
    <cellStyle name="20% - Accent2 3 3 2 2 3" xfId="2208"/>
    <cellStyle name="20% - Accent2 3 3 2 2 3 2" xfId="3355"/>
    <cellStyle name="20% - Accent2 3 3 2 2 3 2 2" xfId="5603"/>
    <cellStyle name="20% - Accent2 3 3 2 2 3 3" xfId="4483"/>
    <cellStyle name="20% - Accent2 3 3 2 2 4" xfId="2833"/>
    <cellStyle name="20% - Accent2 3 3 2 2 4 2" xfId="5082"/>
    <cellStyle name="20% - Accent2 3 3 2 2 5" xfId="3960"/>
    <cellStyle name="20% - Accent2 3 3 2 2 6" xfId="6337"/>
    <cellStyle name="20% - Accent2 3 3 2 3" xfId="737"/>
    <cellStyle name="20% - Accent2 3 3 2 3 2" xfId="2512"/>
    <cellStyle name="20% - Accent2 3 3 2 3 2 2" xfId="3635"/>
    <cellStyle name="20% - Accent2 3 3 2 3 2 2 2" xfId="5883"/>
    <cellStyle name="20% - Accent2 3 3 2 3 2 3" xfId="4763"/>
    <cellStyle name="20% - Accent2 3 3 2 3 3" xfId="2942"/>
    <cellStyle name="20% - Accent2 3 3 2 3 3 2" xfId="5191"/>
    <cellStyle name="20% - Accent2 3 3 2 3 4" xfId="4070"/>
    <cellStyle name="20% - Accent2 3 3 2 3 5" xfId="6448"/>
    <cellStyle name="20% - Accent2 3 3 2 4" xfId="844"/>
    <cellStyle name="20% - Accent2 3 3 2 4 2" xfId="2419"/>
    <cellStyle name="20% - Accent2 3 3 2 4 2 2" xfId="3542"/>
    <cellStyle name="20% - Accent2 3 3 2 4 2 2 2" xfId="5790"/>
    <cellStyle name="20% - Accent2 3 3 2 4 2 3" xfId="4670"/>
    <cellStyle name="20% - Accent2 3 3 2 4 3" xfId="3048"/>
    <cellStyle name="20% - Accent2 3 3 2 4 3 2" xfId="5297"/>
    <cellStyle name="20% - Accent2 3 3 2 4 4" xfId="4176"/>
    <cellStyle name="20% - Accent2 3 3 2 5" xfId="2185"/>
    <cellStyle name="20% - Accent2 3 3 2 5 2" xfId="3332"/>
    <cellStyle name="20% - Accent2 3 3 2 5 2 2" xfId="5580"/>
    <cellStyle name="20% - Accent2 3 3 2 5 3" xfId="4460"/>
    <cellStyle name="20% - Accent2 3 3 2 6" xfId="2730"/>
    <cellStyle name="20% - Accent2 3 3 2 6 2" xfId="4979"/>
    <cellStyle name="20% - Accent2 3 3 2 7" xfId="3857"/>
    <cellStyle name="20% - Accent2 3 3 2 8" xfId="6234"/>
    <cellStyle name="20% - Accent2 3 3 3" xfId="512"/>
    <cellStyle name="20% - Accent2 3 3 3 2" xfId="869"/>
    <cellStyle name="20% - Accent2 3 3 3 2 2" xfId="2536"/>
    <cellStyle name="20% - Accent2 3 3 3 2 2 2" xfId="3659"/>
    <cellStyle name="20% - Accent2 3 3 3 2 2 2 2" xfId="5907"/>
    <cellStyle name="20% - Accent2 3 3 3 2 2 3" xfId="4787"/>
    <cellStyle name="20% - Accent2 3 3 3 2 3" xfId="3072"/>
    <cellStyle name="20% - Accent2 3 3 3 2 3 2" xfId="5321"/>
    <cellStyle name="20% - Accent2 3 3 3 2 4" xfId="4200"/>
    <cellStyle name="20% - Accent2 3 3 3 3" xfId="2209"/>
    <cellStyle name="20% - Accent2 3 3 3 3 2" xfId="3356"/>
    <cellStyle name="20% - Accent2 3 3 3 3 2 2" xfId="5604"/>
    <cellStyle name="20% - Accent2 3 3 3 3 3" xfId="4484"/>
    <cellStyle name="20% - Accent2 3 3 3 4" xfId="2764"/>
    <cellStyle name="20% - Accent2 3 3 3 4 2" xfId="5013"/>
    <cellStyle name="20% - Accent2 3 3 3 5" xfId="3891"/>
    <cellStyle name="20% - Accent2 3 3 3 6" xfId="6268"/>
    <cellStyle name="20% - Accent2 3 3 4" xfId="667"/>
    <cellStyle name="20% - Accent2 3 3 4 2" xfId="2446"/>
    <cellStyle name="20% - Accent2 3 3 4 2 2" xfId="3569"/>
    <cellStyle name="20% - Accent2 3 3 4 2 2 2" xfId="5817"/>
    <cellStyle name="20% - Accent2 3 3 4 2 3" xfId="4697"/>
    <cellStyle name="20% - Accent2 3 3 4 3" xfId="2873"/>
    <cellStyle name="20% - Accent2 3 3 4 3 2" xfId="5122"/>
    <cellStyle name="20% - Accent2 3 3 4 4" xfId="4001"/>
    <cellStyle name="20% - Accent2 3 3 4 5" xfId="6379"/>
    <cellStyle name="20% - Accent2 3 3 5" xfId="775"/>
    <cellStyle name="20% - Accent2 3 3 5 2" xfId="2077"/>
    <cellStyle name="20% - Accent2 3 3 5 2 2" xfId="3225"/>
    <cellStyle name="20% - Accent2 3 3 5 2 2 2" xfId="5473"/>
    <cellStyle name="20% - Accent2 3 3 5 2 3" xfId="4353"/>
    <cellStyle name="20% - Accent2 3 3 5 3" xfId="2979"/>
    <cellStyle name="20% - Accent2 3 3 5 3 2" xfId="5228"/>
    <cellStyle name="20% - Accent2 3 3 5 4" xfId="4107"/>
    <cellStyle name="20% - Accent2 3 3 5 5" xfId="6161"/>
    <cellStyle name="20% - Accent2 3 3 6" xfId="2112"/>
    <cellStyle name="20% - Accent2 3 3 6 2" xfId="3259"/>
    <cellStyle name="20% - Accent2 3 3 6 2 2" xfId="5507"/>
    <cellStyle name="20% - Accent2 3 3 6 3" xfId="4387"/>
    <cellStyle name="20% - Accent2 3 3 6 4" xfId="7769"/>
    <cellStyle name="20% - Accent2 3 3 7" xfId="2661"/>
    <cellStyle name="20% - Accent2 3 3 7 2" xfId="4910"/>
    <cellStyle name="20% - Accent2 3 3 8" xfId="3787"/>
    <cellStyle name="20% - Accent2 3 3 9" xfId="6097"/>
    <cellStyle name="20% - Accent2 3 4" xfId="414"/>
    <cellStyle name="20% - Accent2 3 4 2" xfId="547"/>
    <cellStyle name="20% - Accent2 3 4 2 2" xfId="870"/>
    <cellStyle name="20% - Accent2 3 4 2 2 2" xfId="2537"/>
    <cellStyle name="20% - Accent2 3 4 2 2 2 2" xfId="3660"/>
    <cellStyle name="20% - Accent2 3 4 2 2 2 2 2" xfId="5908"/>
    <cellStyle name="20% - Accent2 3 4 2 2 2 3" xfId="4788"/>
    <cellStyle name="20% - Accent2 3 4 2 2 3" xfId="3073"/>
    <cellStyle name="20% - Accent2 3 4 2 2 3 2" xfId="5322"/>
    <cellStyle name="20% - Accent2 3 4 2 2 4" xfId="4201"/>
    <cellStyle name="20% - Accent2 3 4 2 3" xfId="2210"/>
    <cellStyle name="20% - Accent2 3 4 2 3 2" xfId="3357"/>
    <cellStyle name="20% - Accent2 3 4 2 3 2 2" xfId="5605"/>
    <cellStyle name="20% - Accent2 3 4 2 3 3" xfId="4485"/>
    <cellStyle name="20% - Accent2 3 4 2 4" xfId="2799"/>
    <cellStyle name="20% - Accent2 3 4 2 4 2" xfId="5048"/>
    <cellStyle name="20% - Accent2 3 4 2 5" xfId="3926"/>
    <cellStyle name="20% - Accent2 3 4 2 6" xfId="6303"/>
    <cellStyle name="20% - Accent2 3 4 3" xfId="703"/>
    <cellStyle name="20% - Accent2 3 4 3 2" xfId="2479"/>
    <cellStyle name="20% - Accent2 3 4 3 2 2" xfId="3602"/>
    <cellStyle name="20% - Accent2 3 4 3 2 2 2" xfId="5850"/>
    <cellStyle name="20% - Accent2 3 4 3 2 3" xfId="4730"/>
    <cellStyle name="20% - Accent2 3 4 3 3" xfId="2908"/>
    <cellStyle name="20% - Accent2 3 4 3 3 2" xfId="5157"/>
    <cellStyle name="20% - Accent2 3 4 3 4" xfId="4036"/>
    <cellStyle name="20% - Accent2 3 4 3 5" xfId="6414"/>
    <cellStyle name="20% - Accent2 3 4 4" xfId="810"/>
    <cellStyle name="20% - Accent2 3 4 4 2" xfId="2126"/>
    <cellStyle name="20% - Accent2 3 4 4 2 2" xfId="3273"/>
    <cellStyle name="20% - Accent2 3 4 4 2 2 2" xfId="5521"/>
    <cellStyle name="20% - Accent2 3 4 4 2 3" xfId="4401"/>
    <cellStyle name="20% - Accent2 3 4 4 3" xfId="3014"/>
    <cellStyle name="20% - Accent2 3 4 4 3 2" xfId="5263"/>
    <cellStyle name="20% - Accent2 3 4 4 4" xfId="4142"/>
    <cellStyle name="20% - Accent2 3 4 5" xfId="2152"/>
    <cellStyle name="20% - Accent2 3 4 5 2" xfId="3299"/>
    <cellStyle name="20% - Accent2 3 4 5 2 2" xfId="5547"/>
    <cellStyle name="20% - Accent2 3 4 5 3" xfId="4427"/>
    <cellStyle name="20% - Accent2 3 4 6" xfId="2696"/>
    <cellStyle name="20% - Accent2 3 4 6 2" xfId="4945"/>
    <cellStyle name="20% - Accent2 3 4 7" xfId="3823"/>
    <cellStyle name="20% - Accent2 3 4 8" xfId="6200"/>
    <cellStyle name="20% - Accent2 3 5" xfId="495"/>
    <cellStyle name="20% - Accent2 3 5 2" xfId="871"/>
    <cellStyle name="20% - Accent2 3 5 2 2" xfId="2538"/>
    <cellStyle name="20% - Accent2 3 5 2 2 2" xfId="3661"/>
    <cellStyle name="20% - Accent2 3 5 2 2 2 2" xfId="5909"/>
    <cellStyle name="20% - Accent2 3 5 2 2 3" xfId="4789"/>
    <cellStyle name="20% - Accent2 3 5 2 3" xfId="3074"/>
    <cellStyle name="20% - Accent2 3 5 2 3 2" xfId="5323"/>
    <cellStyle name="20% - Accent2 3 5 2 4" xfId="4202"/>
    <cellStyle name="20% - Accent2 3 5 3" xfId="2211"/>
    <cellStyle name="20% - Accent2 3 5 3 2" xfId="3358"/>
    <cellStyle name="20% - Accent2 3 5 3 2 2" xfId="5606"/>
    <cellStyle name="20% - Accent2 3 5 3 3" xfId="4486"/>
    <cellStyle name="20% - Accent2 3 5 4" xfId="2747"/>
    <cellStyle name="20% - Accent2 3 5 4 2" xfId="4996"/>
    <cellStyle name="20% - Accent2 3 5 5" xfId="3874"/>
    <cellStyle name="20% - Accent2 3 5 6" xfId="6251"/>
    <cellStyle name="20% - Accent2 3 6" xfId="650"/>
    <cellStyle name="20% - Accent2 3 6 2" xfId="2429"/>
    <cellStyle name="20% - Accent2 3 6 2 2" xfId="3552"/>
    <cellStyle name="20% - Accent2 3 6 2 2 2" xfId="5800"/>
    <cellStyle name="20% - Accent2 3 6 2 3" xfId="4680"/>
    <cellStyle name="20% - Accent2 3 6 3" xfId="2856"/>
    <cellStyle name="20% - Accent2 3 6 3 2" xfId="5105"/>
    <cellStyle name="20% - Accent2 3 6 4" xfId="3984"/>
    <cellStyle name="20% - Accent2 3 6 5" xfId="6362"/>
    <cellStyle name="20% - Accent2 3 7" xfId="758"/>
    <cellStyle name="20% - Accent2 3 7 2" xfId="2318"/>
    <cellStyle name="20% - Accent2 3 7 2 2" xfId="3462"/>
    <cellStyle name="20% - Accent2 3 7 2 2 2" xfId="5710"/>
    <cellStyle name="20% - Accent2 3 7 2 3" xfId="4590"/>
    <cellStyle name="20% - Accent2 3 7 3" xfId="2962"/>
    <cellStyle name="20% - Accent2 3 7 3 2" xfId="5211"/>
    <cellStyle name="20% - Accent2 3 7 4" xfId="4090"/>
    <cellStyle name="20% - Accent2 3 7 5" xfId="6144"/>
    <cellStyle name="20% - Accent2 3 8" xfId="2091"/>
    <cellStyle name="20% - Accent2 3 8 2" xfId="3238"/>
    <cellStyle name="20% - Accent2 3 8 2 2" xfId="5486"/>
    <cellStyle name="20% - Accent2 3 8 3" xfId="4366"/>
    <cellStyle name="20% - Accent2 3 8 4" xfId="6773"/>
    <cellStyle name="20% - Accent2 3 9" xfId="2644"/>
    <cellStyle name="20% - Accent2 3 9 2" xfId="4893"/>
    <cellStyle name="20% - Accent2 4" xfId="139"/>
    <cellStyle name="20% - Accent2 4 2" xfId="7086"/>
    <cellStyle name="20% - Accent2 4 2 2" xfId="8079"/>
    <cellStyle name="20% - Accent2 4 3" xfId="7631"/>
    <cellStyle name="20% - Accent2 4 4" xfId="6632"/>
    <cellStyle name="20% - Accent2 5" xfId="602"/>
    <cellStyle name="20% - Accent2 5 2" xfId="7926"/>
    <cellStyle name="20% - Accent2 5 3" xfId="6933"/>
    <cellStyle name="20% - Accent2 6" xfId="6012"/>
    <cellStyle name="20% - Accent2 6 2" xfId="8373"/>
    <cellStyle name="20% - Accent2 6 3" xfId="7381"/>
    <cellStyle name="20% - Accent2 7" xfId="7404"/>
    <cellStyle name="20% - Accent2 7 2" xfId="8395"/>
    <cellStyle name="20% - Accent2 8" xfId="7427"/>
    <cellStyle name="20% - Accent2 8 2" xfId="8417"/>
    <cellStyle name="20% - Accent2 9" xfId="7444"/>
    <cellStyle name="20% - Accent2 9 2" xfId="8434"/>
    <cellStyle name="20% - Accent3 10" xfId="7463"/>
    <cellStyle name="20% - Accent3 10 2" xfId="8453"/>
    <cellStyle name="20% - Accent3 11" xfId="7474"/>
    <cellStyle name="20% - Accent3 12" xfId="8469"/>
    <cellStyle name="20% - Accent3 13" xfId="8485"/>
    <cellStyle name="20% - Accent3 14" xfId="8505"/>
    <cellStyle name="20% - Accent3 15" xfId="8521"/>
    <cellStyle name="20% - Accent3 16" xfId="8537"/>
    <cellStyle name="20% - Accent3 17" xfId="8551"/>
    <cellStyle name="20% - Accent3 18" xfId="8569"/>
    <cellStyle name="20% - Accent3 19" xfId="6465"/>
    <cellStyle name="20% - Accent3 2" xfId="169"/>
    <cellStyle name="20% - Accent3 2 2" xfId="969"/>
    <cellStyle name="20% - Accent3 2 2 2" xfId="2307"/>
    <cellStyle name="20% - Accent3 2 2 2 2" xfId="3451"/>
    <cellStyle name="20% - Accent3 2 2 2 2 2" xfId="5699"/>
    <cellStyle name="20% - Accent3 2 2 2 2 3" xfId="8354"/>
    <cellStyle name="20% - Accent3 2 2 2 3" xfId="4579"/>
    <cellStyle name="20% - Accent3 2 2 2 4" xfId="7361"/>
    <cellStyle name="20% - Accent3 2 2 3" xfId="3171"/>
    <cellStyle name="20% - Accent3 2 2 3 2" xfId="5420"/>
    <cellStyle name="20% - Accent3 2 2 3 3" xfId="7914"/>
    <cellStyle name="20% - Accent3 2 2 4" xfId="4299"/>
    <cellStyle name="20% - Accent3 2 2 5" xfId="6921"/>
    <cellStyle name="20% - Accent3 2 3" xfId="2012"/>
    <cellStyle name="20% - Accent3 2 3 2" xfId="3196"/>
    <cellStyle name="20% - Accent3 2 3 2 2" xfId="5444"/>
    <cellStyle name="20% - Accent3 2 3 2 3" xfId="8067"/>
    <cellStyle name="20% - Accent3 2 3 3" xfId="4324"/>
    <cellStyle name="20% - Accent3 2 3 4" xfId="7074"/>
    <cellStyle name="20% - Accent3 2 4" xfId="6015"/>
    <cellStyle name="20% - Accent3 2 4 2" xfId="7619"/>
    <cellStyle name="20% - Accent3 2 5" xfId="6620"/>
    <cellStyle name="20% - Accent3 20" xfId="8587"/>
    <cellStyle name="20% - Accent3 3" xfId="215"/>
    <cellStyle name="20% - Accent3 3 10" xfId="3773"/>
    <cellStyle name="20% - Accent3 3 11" xfId="6082"/>
    <cellStyle name="20% - Accent3 3 2" xfId="333"/>
    <cellStyle name="20% - Accent3 3 2 2" xfId="436"/>
    <cellStyle name="20% - Accent3 3 2 2 2" xfId="566"/>
    <cellStyle name="20% - Accent3 3 2 2 2 2" xfId="872"/>
    <cellStyle name="20% - Accent3 3 2 2 2 2 2" xfId="2539"/>
    <cellStyle name="20% - Accent3 3 2 2 2 2 2 2" xfId="3662"/>
    <cellStyle name="20% - Accent3 3 2 2 2 2 2 2 2" xfId="5910"/>
    <cellStyle name="20% - Accent3 3 2 2 2 2 2 3" xfId="4790"/>
    <cellStyle name="20% - Accent3 3 2 2 2 2 3" xfId="3075"/>
    <cellStyle name="20% - Accent3 3 2 2 2 2 3 2" xfId="5324"/>
    <cellStyle name="20% - Accent3 3 2 2 2 2 4" xfId="4203"/>
    <cellStyle name="20% - Accent3 3 2 2 2 3" xfId="2212"/>
    <cellStyle name="20% - Accent3 3 2 2 2 3 2" xfId="3359"/>
    <cellStyle name="20% - Accent3 3 2 2 2 3 2 2" xfId="5607"/>
    <cellStyle name="20% - Accent3 3 2 2 2 3 3" xfId="4487"/>
    <cellStyle name="20% - Accent3 3 2 2 2 4" xfId="2818"/>
    <cellStyle name="20% - Accent3 3 2 2 2 4 2" xfId="5067"/>
    <cellStyle name="20% - Accent3 3 2 2 2 5" xfId="3945"/>
    <cellStyle name="20% - Accent3 3 2 2 2 6" xfId="6322"/>
    <cellStyle name="20% - Accent3 3 2 2 3" xfId="722"/>
    <cellStyle name="20% - Accent3 3 2 2 3 2" xfId="2497"/>
    <cellStyle name="20% - Accent3 3 2 2 3 2 2" xfId="3620"/>
    <cellStyle name="20% - Accent3 3 2 2 3 2 2 2" xfId="5868"/>
    <cellStyle name="20% - Accent3 3 2 2 3 2 3" xfId="4748"/>
    <cellStyle name="20% - Accent3 3 2 2 3 3" xfId="2927"/>
    <cellStyle name="20% - Accent3 3 2 2 3 3 2" xfId="5176"/>
    <cellStyle name="20% - Accent3 3 2 2 3 4" xfId="4055"/>
    <cellStyle name="20% - Accent3 3 2 2 3 5" xfId="6433"/>
    <cellStyle name="20% - Accent3 3 2 2 4" xfId="829"/>
    <cellStyle name="20% - Accent3 3 2 2 4 2" xfId="2410"/>
    <cellStyle name="20% - Accent3 3 2 2 4 2 2" xfId="3533"/>
    <cellStyle name="20% - Accent3 3 2 2 4 2 2 2" xfId="5781"/>
    <cellStyle name="20% - Accent3 3 2 2 4 2 3" xfId="4661"/>
    <cellStyle name="20% - Accent3 3 2 2 4 3" xfId="3033"/>
    <cellStyle name="20% - Accent3 3 2 2 4 3 2" xfId="5282"/>
    <cellStyle name="20% - Accent3 3 2 2 4 4" xfId="4161"/>
    <cellStyle name="20% - Accent3 3 2 2 4 5" xfId="8214"/>
    <cellStyle name="20% - Accent3 3 2 2 5" xfId="2170"/>
    <cellStyle name="20% - Accent3 3 2 2 5 2" xfId="3317"/>
    <cellStyle name="20% - Accent3 3 2 2 5 2 2" xfId="5565"/>
    <cellStyle name="20% - Accent3 3 2 2 5 3" xfId="4445"/>
    <cellStyle name="20% - Accent3 3 2 2 6" xfId="2715"/>
    <cellStyle name="20% - Accent3 3 2 2 6 2" xfId="4964"/>
    <cellStyle name="20% - Accent3 3 2 2 7" xfId="3842"/>
    <cellStyle name="20% - Accent3 3 2 2 8" xfId="6219"/>
    <cellStyle name="20% - Accent3 3 2 3" xfId="531"/>
    <cellStyle name="20% - Accent3 3 2 3 2" xfId="873"/>
    <cellStyle name="20% - Accent3 3 2 3 2 2" xfId="2540"/>
    <cellStyle name="20% - Accent3 3 2 3 2 2 2" xfId="3663"/>
    <cellStyle name="20% - Accent3 3 2 3 2 2 2 2" xfId="5911"/>
    <cellStyle name="20% - Accent3 3 2 3 2 2 3" xfId="4791"/>
    <cellStyle name="20% - Accent3 3 2 3 2 3" xfId="3076"/>
    <cellStyle name="20% - Accent3 3 2 3 2 3 2" xfId="5325"/>
    <cellStyle name="20% - Accent3 3 2 3 2 4" xfId="4204"/>
    <cellStyle name="20% - Accent3 3 2 3 3" xfId="2213"/>
    <cellStyle name="20% - Accent3 3 2 3 3 2" xfId="3360"/>
    <cellStyle name="20% - Accent3 3 2 3 3 2 2" xfId="5608"/>
    <cellStyle name="20% - Accent3 3 2 3 3 3" xfId="4488"/>
    <cellStyle name="20% - Accent3 3 2 3 4" xfId="2783"/>
    <cellStyle name="20% - Accent3 3 2 3 4 2" xfId="5032"/>
    <cellStyle name="20% - Accent3 3 2 3 5" xfId="3910"/>
    <cellStyle name="20% - Accent3 3 2 3 6" xfId="6287"/>
    <cellStyle name="20% - Accent3 3 2 4" xfId="686"/>
    <cellStyle name="20% - Accent3 3 2 4 2" xfId="2464"/>
    <cellStyle name="20% - Accent3 3 2 4 2 2" xfId="3587"/>
    <cellStyle name="20% - Accent3 3 2 4 2 2 2" xfId="5835"/>
    <cellStyle name="20% - Accent3 3 2 4 2 3" xfId="4715"/>
    <cellStyle name="20% - Accent3 3 2 4 3" xfId="2892"/>
    <cellStyle name="20% - Accent3 3 2 4 3 2" xfId="5141"/>
    <cellStyle name="20% - Accent3 3 2 4 4" xfId="4020"/>
    <cellStyle name="20% - Accent3 3 2 4 5" xfId="6398"/>
    <cellStyle name="20% - Accent3 3 2 5" xfId="794"/>
    <cellStyle name="20% - Accent3 3 2 5 2" xfId="2377"/>
    <cellStyle name="20% - Accent3 3 2 5 2 2" xfId="3500"/>
    <cellStyle name="20% - Accent3 3 2 5 2 2 2" xfId="5748"/>
    <cellStyle name="20% - Accent3 3 2 5 2 3" xfId="4628"/>
    <cellStyle name="20% - Accent3 3 2 5 3" xfId="2998"/>
    <cellStyle name="20% - Accent3 3 2 5 3 2" xfId="5247"/>
    <cellStyle name="20% - Accent3 3 2 5 4" xfId="4126"/>
    <cellStyle name="20% - Accent3 3 2 5 5" xfId="6180"/>
    <cellStyle name="20% - Accent3 3 2 6" xfId="2133"/>
    <cellStyle name="20% - Accent3 3 2 6 2" xfId="3280"/>
    <cellStyle name="20% - Accent3 3 2 6 2 2" xfId="5528"/>
    <cellStyle name="20% - Accent3 3 2 6 3" xfId="4408"/>
    <cellStyle name="20% - Accent3 3 2 6 4" xfId="7221"/>
    <cellStyle name="20% - Accent3 3 2 7" xfId="2680"/>
    <cellStyle name="20% - Accent3 3 2 7 2" xfId="4929"/>
    <cellStyle name="20% - Accent3 3 2 8" xfId="3806"/>
    <cellStyle name="20% - Accent3 3 2 9" xfId="6116"/>
    <cellStyle name="20% - Accent3 3 3" xfId="281"/>
    <cellStyle name="20% - Accent3 3 3 2" xfId="455"/>
    <cellStyle name="20% - Accent3 3 3 2 2" xfId="583"/>
    <cellStyle name="20% - Accent3 3 3 2 2 2" xfId="874"/>
    <cellStyle name="20% - Accent3 3 3 2 2 2 2" xfId="2541"/>
    <cellStyle name="20% - Accent3 3 3 2 2 2 2 2" xfId="3664"/>
    <cellStyle name="20% - Accent3 3 3 2 2 2 2 2 2" xfId="5912"/>
    <cellStyle name="20% - Accent3 3 3 2 2 2 2 3" xfId="4792"/>
    <cellStyle name="20% - Accent3 3 3 2 2 2 3" xfId="3077"/>
    <cellStyle name="20% - Accent3 3 3 2 2 2 3 2" xfId="5326"/>
    <cellStyle name="20% - Accent3 3 3 2 2 2 4" xfId="4205"/>
    <cellStyle name="20% - Accent3 3 3 2 2 3" xfId="2214"/>
    <cellStyle name="20% - Accent3 3 3 2 2 3 2" xfId="3361"/>
    <cellStyle name="20% - Accent3 3 3 2 2 3 2 2" xfId="5609"/>
    <cellStyle name="20% - Accent3 3 3 2 2 3 3" xfId="4489"/>
    <cellStyle name="20% - Accent3 3 3 2 2 4" xfId="2835"/>
    <cellStyle name="20% - Accent3 3 3 2 2 4 2" xfId="5084"/>
    <cellStyle name="20% - Accent3 3 3 2 2 5" xfId="3962"/>
    <cellStyle name="20% - Accent3 3 3 2 2 6" xfId="6339"/>
    <cellStyle name="20% - Accent3 3 3 2 3" xfId="739"/>
    <cellStyle name="20% - Accent3 3 3 2 3 2" xfId="2514"/>
    <cellStyle name="20% - Accent3 3 3 2 3 2 2" xfId="3637"/>
    <cellStyle name="20% - Accent3 3 3 2 3 2 2 2" xfId="5885"/>
    <cellStyle name="20% - Accent3 3 3 2 3 2 3" xfId="4765"/>
    <cellStyle name="20% - Accent3 3 3 2 3 3" xfId="2944"/>
    <cellStyle name="20% - Accent3 3 3 2 3 3 2" xfId="5193"/>
    <cellStyle name="20% - Accent3 3 3 2 3 4" xfId="4072"/>
    <cellStyle name="20% - Accent3 3 3 2 3 5" xfId="6450"/>
    <cellStyle name="20% - Accent3 3 3 2 4" xfId="846"/>
    <cellStyle name="20% - Accent3 3 3 2 4 2" xfId="2386"/>
    <cellStyle name="20% - Accent3 3 3 2 4 2 2" xfId="3509"/>
    <cellStyle name="20% - Accent3 3 3 2 4 2 2 2" xfId="5757"/>
    <cellStyle name="20% - Accent3 3 3 2 4 2 3" xfId="4637"/>
    <cellStyle name="20% - Accent3 3 3 2 4 3" xfId="3050"/>
    <cellStyle name="20% - Accent3 3 3 2 4 3 2" xfId="5299"/>
    <cellStyle name="20% - Accent3 3 3 2 4 4" xfId="4178"/>
    <cellStyle name="20% - Accent3 3 3 2 5" xfId="2187"/>
    <cellStyle name="20% - Accent3 3 3 2 5 2" xfId="3334"/>
    <cellStyle name="20% - Accent3 3 3 2 5 2 2" xfId="5582"/>
    <cellStyle name="20% - Accent3 3 3 2 5 3" xfId="4462"/>
    <cellStyle name="20% - Accent3 3 3 2 6" xfId="2732"/>
    <cellStyle name="20% - Accent3 3 3 2 6 2" xfId="4981"/>
    <cellStyle name="20% - Accent3 3 3 2 7" xfId="3859"/>
    <cellStyle name="20% - Accent3 3 3 2 8" xfId="6236"/>
    <cellStyle name="20% - Accent3 3 3 3" xfId="514"/>
    <cellStyle name="20% - Accent3 3 3 3 2" xfId="875"/>
    <cellStyle name="20% - Accent3 3 3 3 2 2" xfId="2542"/>
    <cellStyle name="20% - Accent3 3 3 3 2 2 2" xfId="3665"/>
    <cellStyle name="20% - Accent3 3 3 3 2 2 2 2" xfId="5913"/>
    <cellStyle name="20% - Accent3 3 3 3 2 2 3" xfId="4793"/>
    <cellStyle name="20% - Accent3 3 3 3 2 3" xfId="3078"/>
    <cellStyle name="20% - Accent3 3 3 3 2 3 2" xfId="5327"/>
    <cellStyle name="20% - Accent3 3 3 3 2 4" xfId="4206"/>
    <cellStyle name="20% - Accent3 3 3 3 3" xfId="2215"/>
    <cellStyle name="20% - Accent3 3 3 3 3 2" xfId="3362"/>
    <cellStyle name="20% - Accent3 3 3 3 3 2 2" xfId="5610"/>
    <cellStyle name="20% - Accent3 3 3 3 3 3" xfId="4490"/>
    <cellStyle name="20% - Accent3 3 3 3 4" xfId="2766"/>
    <cellStyle name="20% - Accent3 3 3 3 4 2" xfId="5015"/>
    <cellStyle name="20% - Accent3 3 3 3 5" xfId="3893"/>
    <cellStyle name="20% - Accent3 3 3 3 6" xfId="6270"/>
    <cellStyle name="20% - Accent3 3 3 4" xfId="669"/>
    <cellStyle name="20% - Accent3 3 3 4 2" xfId="2448"/>
    <cellStyle name="20% - Accent3 3 3 4 2 2" xfId="3571"/>
    <cellStyle name="20% - Accent3 3 3 4 2 2 2" xfId="5819"/>
    <cellStyle name="20% - Accent3 3 3 4 2 3" xfId="4699"/>
    <cellStyle name="20% - Accent3 3 3 4 3" xfId="2875"/>
    <cellStyle name="20% - Accent3 3 3 4 3 2" xfId="5124"/>
    <cellStyle name="20% - Accent3 3 3 4 4" xfId="4003"/>
    <cellStyle name="20% - Accent3 3 3 4 5" xfId="6381"/>
    <cellStyle name="20% - Accent3 3 3 5" xfId="777"/>
    <cellStyle name="20% - Accent3 3 3 5 2" xfId="2398"/>
    <cellStyle name="20% - Accent3 3 3 5 2 2" xfId="3521"/>
    <cellStyle name="20% - Accent3 3 3 5 2 2 2" xfId="5769"/>
    <cellStyle name="20% - Accent3 3 3 5 2 3" xfId="4649"/>
    <cellStyle name="20% - Accent3 3 3 5 3" xfId="2981"/>
    <cellStyle name="20% - Accent3 3 3 5 3 2" xfId="5230"/>
    <cellStyle name="20% - Accent3 3 3 5 4" xfId="4109"/>
    <cellStyle name="20% - Accent3 3 3 5 5" xfId="6163"/>
    <cellStyle name="20% - Accent3 3 3 6" xfId="2114"/>
    <cellStyle name="20% - Accent3 3 3 6 2" xfId="3261"/>
    <cellStyle name="20% - Accent3 3 3 6 2 2" xfId="5509"/>
    <cellStyle name="20% - Accent3 3 3 6 3" xfId="4389"/>
    <cellStyle name="20% - Accent3 3 3 6 4" xfId="7770"/>
    <cellStyle name="20% - Accent3 3 3 7" xfId="2663"/>
    <cellStyle name="20% - Accent3 3 3 7 2" xfId="4912"/>
    <cellStyle name="20% - Accent3 3 3 8" xfId="3789"/>
    <cellStyle name="20% - Accent3 3 3 9" xfId="6099"/>
    <cellStyle name="20% - Accent3 3 4" xfId="416"/>
    <cellStyle name="20% - Accent3 3 4 2" xfId="549"/>
    <cellStyle name="20% - Accent3 3 4 2 2" xfId="876"/>
    <cellStyle name="20% - Accent3 3 4 2 2 2" xfId="2543"/>
    <cellStyle name="20% - Accent3 3 4 2 2 2 2" xfId="3666"/>
    <cellStyle name="20% - Accent3 3 4 2 2 2 2 2" xfId="5914"/>
    <cellStyle name="20% - Accent3 3 4 2 2 2 3" xfId="4794"/>
    <cellStyle name="20% - Accent3 3 4 2 2 3" xfId="3079"/>
    <cellStyle name="20% - Accent3 3 4 2 2 3 2" xfId="5328"/>
    <cellStyle name="20% - Accent3 3 4 2 2 4" xfId="4207"/>
    <cellStyle name="20% - Accent3 3 4 2 3" xfId="2216"/>
    <cellStyle name="20% - Accent3 3 4 2 3 2" xfId="3363"/>
    <cellStyle name="20% - Accent3 3 4 2 3 2 2" xfId="5611"/>
    <cellStyle name="20% - Accent3 3 4 2 3 3" xfId="4491"/>
    <cellStyle name="20% - Accent3 3 4 2 4" xfId="2801"/>
    <cellStyle name="20% - Accent3 3 4 2 4 2" xfId="5050"/>
    <cellStyle name="20% - Accent3 3 4 2 5" xfId="3928"/>
    <cellStyle name="20% - Accent3 3 4 2 6" xfId="6305"/>
    <cellStyle name="20% - Accent3 3 4 3" xfId="705"/>
    <cellStyle name="20% - Accent3 3 4 3 2" xfId="2481"/>
    <cellStyle name="20% - Accent3 3 4 3 2 2" xfId="3604"/>
    <cellStyle name="20% - Accent3 3 4 3 2 2 2" xfId="5852"/>
    <cellStyle name="20% - Accent3 3 4 3 2 3" xfId="4732"/>
    <cellStyle name="20% - Accent3 3 4 3 3" xfId="2910"/>
    <cellStyle name="20% - Accent3 3 4 3 3 2" xfId="5159"/>
    <cellStyle name="20% - Accent3 3 4 3 4" xfId="4038"/>
    <cellStyle name="20% - Accent3 3 4 3 5" xfId="6416"/>
    <cellStyle name="20% - Accent3 3 4 4" xfId="812"/>
    <cellStyle name="20% - Accent3 3 4 4 2" xfId="2329"/>
    <cellStyle name="20% - Accent3 3 4 4 2 2" xfId="3472"/>
    <cellStyle name="20% - Accent3 3 4 4 2 2 2" xfId="5720"/>
    <cellStyle name="20% - Accent3 3 4 4 2 3" xfId="4600"/>
    <cellStyle name="20% - Accent3 3 4 4 3" xfId="3016"/>
    <cellStyle name="20% - Accent3 3 4 4 3 2" xfId="5265"/>
    <cellStyle name="20% - Accent3 3 4 4 4" xfId="4144"/>
    <cellStyle name="20% - Accent3 3 4 5" xfId="2154"/>
    <cellStyle name="20% - Accent3 3 4 5 2" xfId="3301"/>
    <cellStyle name="20% - Accent3 3 4 5 2 2" xfId="5549"/>
    <cellStyle name="20% - Accent3 3 4 5 3" xfId="4429"/>
    <cellStyle name="20% - Accent3 3 4 6" xfId="2698"/>
    <cellStyle name="20% - Accent3 3 4 6 2" xfId="4947"/>
    <cellStyle name="20% - Accent3 3 4 7" xfId="3825"/>
    <cellStyle name="20% - Accent3 3 4 8" xfId="6202"/>
    <cellStyle name="20% - Accent3 3 5" xfId="497"/>
    <cellStyle name="20% - Accent3 3 5 2" xfId="877"/>
    <cellStyle name="20% - Accent3 3 5 2 2" xfId="2544"/>
    <cellStyle name="20% - Accent3 3 5 2 2 2" xfId="3667"/>
    <cellStyle name="20% - Accent3 3 5 2 2 2 2" xfId="5915"/>
    <cellStyle name="20% - Accent3 3 5 2 2 3" xfId="4795"/>
    <cellStyle name="20% - Accent3 3 5 2 3" xfId="3080"/>
    <cellStyle name="20% - Accent3 3 5 2 3 2" xfId="5329"/>
    <cellStyle name="20% - Accent3 3 5 2 4" xfId="4208"/>
    <cellStyle name="20% - Accent3 3 5 3" xfId="2217"/>
    <cellStyle name="20% - Accent3 3 5 3 2" xfId="3364"/>
    <cellStyle name="20% - Accent3 3 5 3 2 2" xfId="5612"/>
    <cellStyle name="20% - Accent3 3 5 3 3" xfId="4492"/>
    <cellStyle name="20% - Accent3 3 5 4" xfId="2749"/>
    <cellStyle name="20% - Accent3 3 5 4 2" xfId="4998"/>
    <cellStyle name="20% - Accent3 3 5 5" xfId="3876"/>
    <cellStyle name="20% - Accent3 3 5 6" xfId="6253"/>
    <cellStyle name="20% - Accent3 3 6" xfId="652"/>
    <cellStyle name="20% - Accent3 3 6 2" xfId="2431"/>
    <cellStyle name="20% - Accent3 3 6 2 2" xfId="3554"/>
    <cellStyle name="20% - Accent3 3 6 2 2 2" xfId="5802"/>
    <cellStyle name="20% - Accent3 3 6 2 3" xfId="4682"/>
    <cellStyle name="20% - Accent3 3 6 3" xfId="2858"/>
    <cellStyle name="20% - Accent3 3 6 3 2" xfId="5107"/>
    <cellStyle name="20% - Accent3 3 6 4" xfId="3986"/>
    <cellStyle name="20% - Accent3 3 6 5" xfId="6364"/>
    <cellStyle name="20% - Accent3 3 7" xfId="760"/>
    <cellStyle name="20% - Accent3 3 7 2" xfId="2319"/>
    <cellStyle name="20% - Accent3 3 7 2 2" xfId="3463"/>
    <cellStyle name="20% - Accent3 3 7 2 2 2" xfId="5711"/>
    <cellStyle name="20% - Accent3 3 7 2 3" xfId="4591"/>
    <cellStyle name="20% - Accent3 3 7 3" xfId="2964"/>
    <cellStyle name="20% - Accent3 3 7 3 2" xfId="5213"/>
    <cellStyle name="20% - Accent3 3 7 4" xfId="4092"/>
    <cellStyle name="20% - Accent3 3 7 5" xfId="6146"/>
    <cellStyle name="20% - Accent3 3 8" xfId="2093"/>
    <cellStyle name="20% - Accent3 3 8 2" xfId="3240"/>
    <cellStyle name="20% - Accent3 3 8 2 2" xfId="5488"/>
    <cellStyle name="20% - Accent3 3 8 3" xfId="4368"/>
    <cellStyle name="20% - Accent3 3 8 4" xfId="6774"/>
    <cellStyle name="20% - Accent3 3 9" xfId="2646"/>
    <cellStyle name="20% - Accent3 3 9 2" xfId="4895"/>
    <cellStyle name="20% - Accent3 4" xfId="143"/>
    <cellStyle name="20% - Accent3 4 2" xfId="7087"/>
    <cellStyle name="20% - Accent3 4 2 2" xfId="8080"/>
    <cellStyle name="20% - Accent3 4 3" xfId="7632"/>
    <cellStyle name="20% - Accent3 4 4" xfId="6633"/>
    <cellStyle name="20% - Accent3 5" xfId="603"/>
    <cellStyle name="20% - Accent3 5 2" xfId="7927"/>
    <cellStyle name="20% - Accent3 5 3" xfId="6934"/>
    <cellStyle name="20% - Accent3 6" xfId="6014"/>
    <cellStyle name="20% - Accent3 6 2" xfId="8375"/>
    <cellStyle name="20% - Accent3 6 3" xfId="7383"/>
    <cellStyle name="20% - Accent3 7" xfId="7406"/>
    <cellStyle name="20% - Accent3 7 2" xfId="8397"/>
    <cellStyle name="20% - Accent3 8" xfId="7429"/>
    <cellStyle name="20% - Accent3 8 2" xfId="8419"/>
    <cellStyle name="20% - Accent3 9" xfId="7446"/>
    <cellStyle name="20% - Accent3 9 2" xfId="8436"/>
    <cellStyle name="20% - Accent4 10" xfId="7465"/>
    <cellStyle name="20% - Accent4 10 2" xfId="8455"/>
    <cellStyle name="20% - Accent4 11" xfId="7475"/>
    <cellStyle name="20% - Accent4 12" xfId="8471"/>
    <cellStyle name="20% - Accent4 13" xfId="8487"/>
    <cellStyle name="20% - Accent4 14" xfId="8507"/>
    <cellStyle name="20% - Accent4 15" xfId="8523"/>
    <cellStyle name="20% - Accent4 16" xfId="8539"/>
    <cellStyle name="20% - Accent4 17" xfId="8553"/>
    <cellStyle name="20% - Accent4 18" xfId="8571"/>
    <cellStyle name="20% - Accent4 19" xfId="6466"/>
    <cellStyle name="20% - Accent4 2" xfId="171"/>
    <cellStyle name="20% - Accent4 2 2" xfId="970"/>
    <cellStyle name="20% - Accent4 2 2 2" xfId="2308"/>
    <cellStyle name="20% - Accent4 2 2 2 2" xfId="3452"/>
    <cellStyle name="20% - Accent4 2 2 2 2 2" xfId="5700"/>
    <cellStyle name="20% - Accent4 2 2 2 2 3" xfId="8356"/>
    <cellStyle name="20% - Accent4 2 2 2 3" xfId="4580"/>
    <cellStyle name="20% - Accent4 2 2 2 4" xfId="7363"/>
    <cellStyle name="20% - Accent4 2 2 3" xfId="3172"/>
    <cellStyle name="20% - Accent4 2 2 3 2" xfId="5421"/>
    <cellStyle name="20% - Accent4 2 2 3 3" xfId="7916"/>
    <cellStyle name="20% - Accent4 2 2 4" xfId="4300"/>
    <cellStyle name="20% - Accent4 2 2 5" xfId="6923"/>
    <cellStyle name="20% - Accent4 2 3" xfId="2013"/>
    <cellStyle name="20% - Accent4 2 3 2" xfId="3197"/>
    <cellStyle name="20% - Accent4 2 3 2 2" xfId="5445"/>
    <cellStyle name="20% - Accent4 2 3 2 3" xfId="8069"/>
    <cellStyle name="20% - Accent4 2 3 3" xfId="4325"/>
    <cellStyle name="20% - Accent4 2 3 4" xfId="7076"/>
    <cellStyle name="20% - Accent4 2 4" xfId="6017"/>
    <cellStyle name="20% - Accent4 2 4 2" xfId="7621"/>
    <cellStyle name="20% - Accent4 2 5" xfId="6622"/>
    <cellStyle name="20% - Accent4 20" xfId="8589"/>
    <cellStyle name="20% - Accent4 3" xfId="219"/>
    <cellStyle name="20% - Accent4 3 10" xfId="3775"/>
    <cellStyle name="20% - Accent4 3 11" xfId="6084"/>
    <cellStyle name="20% - Accent4 3 2" xfId="335"/>
    <cellStyle name="20% - Accent4 3 2 2" xfId="438"/>
    <cellStyle name="20% - Accent4 3 2 2 2" xfId="568"/>
    <cellStyle name="20% - Accent4 3 2 2 2 2" xfId="878"/>
    <cellStyle name="20% - Accent4 3 2 2 2 2 2" xfId="2545"/>
    <cellStyle name="20% - Accent4 3 2 2 2 2 2 2" xfId="3668"/>
    <cellStyle name="20% - Accent4 3 2 2 2 2 2 2 2" xfId="5916"/>
    <cellStyle name="20% - Accent4 3 2 2 2 2 2 3" xfId="4796"/>
    <cellStyle name="20% - Accent4 3 2 2 2 2 3" xfId="3081"/>
    <cellStyle name="20% - Accent4 3 2 2 2 2 3 2" xfId="5330"/>
    <cellStyle name="20% - Accent4 3 2 2 2 2 4" xfId="4209"/>
    <cellStyle name="20% - Accent4 3 2 2 2 3" xfId="2218"/>
    <cellStyle name="20% - Accent4 3 2 2 2 3 2" xfId="3365"/>
    <cellStyle name="20% - Accent4 3 2 2 2 3 2 2" xfId="5613"/>
    <cellStyle name="20% - Accent4 3 2 2 2 3 3" xfId="4493"/>
    <cellStyle name="20% - Accent4 3 2 2 2 4" xfId="2820"/>
    <cellStyle name="20% - Accent4 3 2 2 2 4 2" xfId="5069"/>
    <cellStyle name="20% - Accent4 3 2 2 2 5" xfId="3947"/>
    <cellStyle name="20% - Accent4 3 2 2 2 6" xfId="6324"/>
    <cellStyle name="20% - Accent4 3 2 2 3" xfId="724"/>
    <cellStyle name="20% - Accent4 3 2 2 3 2" xfId="2499"/>
    <cellStyle name="20% - Accent4 3 2 2 3 2 2" xfId="3622"/>
    <cellStyle name="20% - Accent4 3 2 2 3 2 2 2" xfId="5870"/>
    <cellStyle name="20% - Accent4 3 2 2 3 2 3" xfId="4750"/>
    <cellStyle name="20% - Accent4 3 2 2 3 3" xfId="2929"/>
    <cellStyle name="20% - Accent4 3 2 2 3 3 2" xfId="5178"/>
    <cellStyle name="20% - Accent4 3 2 2 3 4" xfId="4057"/>
    <cellStyle name="20% - Accent4 3 2 2 3 5" xfId="6435"/>
    <cellStyle name="20% - Accent4 3 2 2 4" xfId="831"/>
    <cellStyle name="20% - Accent4 3 2 2 4 2" xfId="2411"/>
    <cellStyle name="20% - Accent4 3 2 2 4 2 2" xfId="3534"/>
    <cellStyle name="20% - Accent4 3 2 2 4 2 2 2" xfId="5782"/>
    <cellStyle name="20% - Accent4 3 2 2 4 2 3" xfId="4662"/>
    <cellStyle name="20% - Accent4 3 2 2 4 3" xfId="3035"/>
    <cellStyle name="20% - Accent4 3 2 2 4 3 2" xfId="5284"/>
    <cellStyle name="20% - Accent4 3 2 2 4 4" xfId="4163"/>
    <cellStyle name="20% - Accent4 3 2 2 4 5" xfId="8215"/>
    <cellStyle name="20% - Accent4 3 2 2 5" xfId="2172"/>
    <cellStyle name="20% - Accent4 3 2 2 5 2" xfId="3319"/>
    <cellStyle name="20% - Accent4 3 2 2 5 2 2" xfId="5567"/>
    <cellStyle name="20% - Accent4 3 2 2 5 3" xfId="4447"/>
    <cellStyle name="20% - Accent4 3 2 2 6" xfId="2717"/>
    <cellStyle name="20% - Accent4 3 2 2 6 2" xfId="4966"/>
    <cellStyle name="20% - Accent4 3 2 2 7" xfId="3844"/>
    <cellStyle name="20% - Accent4 3 2 2 8" xfId="6221"/>
    <cellStyle name="20% - Accent4 3 2 3" xfId="533"/>
    <cellStyle name="20% - Accent4 3 2 3 2" xfId="879"/>
    <cellStyle name="20% - Accent4 3 2 3 2 2" xfId="2546"/>
    <cellStyle name="20% - Accent4 3 2 3 2 2 2" xfId="3669"/>
    <cellStyle name="20% - Accent4 3 2 3 2 2 2 2" xfId="5917"/>
    <cellStyle name="20% - Accent4 3 2 3 2 2 3" xfId="4797"/>
    <cellStyle name="20% - Accent4 3 2 3 2 3" xfId="3082"/>
    <cellStyle name="20% - Accent4 3 2 3 2 3 2" xfId="5331"/>
    <cellStyle name="20% - Accent4 3 2 3 2 4" xfId="4210"/>
    <cellStyle name="20% - Accent4 3 2 3 3" xfId="2219"/>
    <cellStyle name="20% - Accent4 3 2 3 3 2" xfId="3366"/>
    <cellStyle name="20% - Accent4 3 2 3 3 2 2" xfId="5614"/>
    <cellStyle name="20% - Accent4 3 2 3 3 3" xfId="4494"/>
    <cellStyle name="20% - Accent4 3 2 3 4" xfId="2785"/>
    <cellStyle name="20% - Accent4 3 2 3 4 2" xfId="5034"/>
    <cellStyle name="20% - Accent4 3 2 3 5" xfId="3912"/>
    <cellStyle name="20% - Accent4 3 2 3 6" xfId="6289"/>
    <cellStyle name="20% - Accent4 3 2 4" xfId="688"/>
    <cellStyle name="20% - Accent4 3 2 4 2" xfId="2466"/>
    <cellStyle name="20% - Accent4 3 2 4 2 2" xfId="3589"/>
    <cellStyle name="20% - Accent4 3 2 4 2 2 2" xfId="5837"/>
    <cellStyle name="20% - Accent4 3 2 4 2 3" xfId="4717"/>
    <cellStyle name="20% - Accent4 3 2 4 3" xfId="2894"/>
    <cellStyle name="20% - Accent4 3 2 4 3 2" xfId="5143"/>
    <cellStyle name="20% - Accent4 3 2 4 4" xfId="4022"/>
    <cellStyle name="20% - Accent4 3 2 4 5" xfId="6400"/>
    <cellStyle name="20% - Accent4 3 2 5" xfId="796"/>
    <cellStyle name="20% - Accent4 3 2 5 2" xfId="2406"/>
    <cellStyle name="20% - Accent4 3 2 5 2 2" xfId="3529"/>
    <cellStyle name="20% - Accent4 3 2 5 2 2 2" xfId="5777"/>
    <cellStyle name="20% - Accent4 3 2 5 2 3" xfId="4657"/>
    <cellStyle name="20% - Accent4 3 2 5 3" xfId="3000"/>
    <cellStyle name="20% - Accent4 3 2 5 3 2" xfId="5249"/>
    <cellStyle name="20% - Accent4 3 2 5 4" xfId="4128"/>
    <cellStyle name="20% - Accent4 3 2 5 5" xfId="6182"/>
    <cellStyle name="20% - Accent4 3 2 6" xfId="2135"/>
    <cellStyle name="20% - Accent4 3 2 6 2" xfId="3282"/>
    <cellStyle name="20% - Accent4 3 2 6 2 2" xfId="5530"/>
    <cellStyle name="20% - Accent4 3 2 6 3" xfId="4410"/>
    <cellStyle name="20% - Accent4 3 2 6 4" xfId="7222"/>
    <cellStyle name="20% - Accent4 3 2 7" xfId="2682"/>
    <cellStyle name="20% - Accent4 3 2 7 2" xfId="4931"/>
    <cellStyle name="20% - Accent4 3 2 8" xfId="3808"/>
    <cellStyle name="20% - Accent4 3 2 9" xfId="6118"/>
    <cellStyle name="20% - Accent4 3 3" xfId="283"/>
    <cellStyle name="20% - Accent4 3 3 2" xfId="457"/>
    <cellStyle name="20% - Accent4 3 3 2 2" xfId="585"/>
    <cellStyle name="20% - Accent4 3 3 2 2 2" xfId="880"/>
    <cellStyle name="20% - Accent4 3 3 2 2 2 2" xfId="2547"/>
    <cellStyle name="20% - Accent4 3 3 2 2 2 2 2" xfId="3670"/>
    <cellStyle name="20% - Accent4 3 3 2 2 2 2 2 2" xfId="5918"/>
    <cellStyle name="20% - Accent4 3 3 2 2 2 2 3" xfId="4798"/>
    <cellStyle name="20% - Accent4 3 3 2 2 2 3" xfId="3083"/>
    <cellStyle name="20% - Accent4 3 3 2 2 2 3 2" xfId="5332"/>
    <cellStyle name="20% - Accent4 3 3 2 2 2 4" xfId="4211"/>
    <cellStyle name="20% - Accent4 3 3 2 2 3" xfId="2220"/>
    <cellStyle name="20% - Accent4 3 3 2 2 3 2" xfId="3367"/>
    <cellStyle name="20% - Accent4 3 3 2 2 3 2 2" xfId="5615"/>
    <cellStyle name="20% - Accent4 3 3 2 2 3 3" xfId="4495"/>
    <cellStyle name="20% - Accent4 3 3 2 2 4" xfId="2837"/>
    <cellStyle name="20% - Accent4 3 3 2 2 4 2" xfId="5086"/>
    <cellStyle name="20% - Accent4 3 3 2 2 5" xfId="3964"/>
    <cellStyle name="20% - Accent4 3 3 2 2 6" xfId="6341"/>
    <cellStyle name="20% - Accent4 3 3 2 3" xfId="741"/>
    <cellStyle name="20% - Accent4 3 3 2 3 2" xfId="2516"/>
    <cellStyle name="20% - Accent4 3 3 2 3 2 2" xfId="3639"/>
    <cellStyle name="20% - Accent4 3 3 2 3 2 2 2" xfId="5887"/>
    <cellStyle name="20% - Accent4 3 3 2 3 2 3" xfId="4767"/>
    <cellStyle name="20% - Accent4 3 3 2 3 3" xfId="2946"/>
    <cellStyle name="20% - Accent4 3 3 2 3 3 2" xfId="5195"/>
    <cellStyle name="20% - Accent4 3 3 2 3 4" xfId="4074"/>
    <cellStyle name="20% - Accent4 3 3 2 3 5" xfId="6452"/>
    <cellStyle name="20% - Accent4 3 3 2 4" xfId="848"/>
    <cellStyle name="20% - Accent4 3 3 2 4 2" xfId="2420"/>
    <cellStyle name="20% - Accent4 3 3 2 4 2 2" xfId="3543"/>
    <cellStyle name="20% - Accent4 3 3 2 4 2 2 2" xfId="5791"/>
    <cellStyle name="20% - Accent4 3 3 2 4 2 3" xfId="4671"/>
    <cellStyle name="20% - Accent4 3 3 2 4 3" xfId="3052"/>
    <cellStyle name="20% - Accent4 3 3 2 4 3 2" xfId="5301"/>
    <cellStyle name="20% - Accent4 3 3 2 4 4" xfId="4180"/>
    <cellStyle name="20% - Accent4 3 3 2 5" xfId="2189"/>
    <cellStyle name="20% - Accent4 3 3 2 5 2" xfId="3336"/>
    <cellStyle name="20% - Accent4 3 3 2 5 2 2" xfId="5584"/>
    <cellStyle name="20% - Accent4 3 3 2 5 3" xfId="4464"/>
    <cellStyle name="20% - Accent4 3 3 2 6" xfId="2734"/>
    <cellStyle name="20% - Accent4 3 3 2 6 2" xfId="4983"/>
    <cellStyle name="20% - Accent4 3 3 2 7" xfId="3861"/>
    <cellStyle name="20% - Accent4 3 3 2 8" xfId="6238"/>
    <cellStyle name="20% - Accent4 3 3 3" xfId="516"/>
    <cellStyle name="20% - Accent4 3 3 3 2" xfId="881"/>
    <cellStyle name="20% - Accent4 3 3 3 2 2" xfId="2548"/>
    <cellStyle name="20% - Accent4 3 3 3 2 2 2" xfId="3671"/>
    <cellStyle name="20% - Accent4 3 3 3 2 2 2 2" xfId="5919"/>
    <cellStyle name="20% - Accent4 3 3 3 2 2 3" xfId="4799"/>
    <cellStyle name="20% - Accent4 3 3 3 2 3" xfId="3084"/>
    <cellStyle name="20% - Accent4 3 3 3 2 3 2" xfId="5333"/>
    <cellStyle name="20% - Accent4 3 3 3 2 4" xfId="4212"/>
    <cellStyle name="20% - Accent4 3 3 3 3" xfId="2221"/>
    <cellStyle name="20% - Accent4 3 3 3 3 2" xfId="3368"/>
    <cellStyle name="20% - Accent4 3 3 3 3 2 2" xfId="5616"/>
    <cellStyle name="20% - Accent4 3 3 3 3 3" xfId="4496"/>
    <cellStyle name="20% - Accent4 3 3 3 4" xfId="2768"/>
    <cellStyle name="20% - Accent4 3 3 3 4 2" xfId="5017"/>
    <cellStyle name="20% - Accent4 3 3 3 5" xfId="3895"/>
    <cellStyle name="20% - Accent4 3 3 3 6" xfId="6272"/>
    <cellStyle name="20% - Accent4 3 3 4" xfId="671"/>
    <cellStyle name="20% - Accent4 3 3 4 2" xfId="2450"/>
    <cellStyle name="20% - Accent4 3 3 4 2 2" xfId="3573"/>
    <cellStyle name="20% - Accent4 3 3 4 2 2 2" xfId="5821"/>
    <cellStyle name="20% - Accent4 3 3 4 2 3" xfId="4701"/>
    <cellStyle name="20% - Accent4 3 3 4 3" xfId="2877"/>
    <cellStyle name="20% - Accent4 3 3 4 3 2" xfId="5126"/>
    <cellStyle name="20% - Accent4 3 3 4 4" xfId="4005"/>
    <cellStyle name="20% - Accent4 3 3 4 5" xfId="6383"/>
    <cellStyle name="20% - Accent4 3 3 5" xfId="779"/>
    <cellStyle name="20% - Accent4 3 3 5 2" xfId="2078"/>
    <cellStyle name="20% - Accent4 3 3 5 2 2" xfId="3226"/>
    <cellStyle name="20% - Accent4 3 3 5 2 2 2" xfId="5474"/>
    <cellStyle name="20% - Accent4 3 3 5 2 3" xfId="4354"/>
    <cellStyle name="20% - Accent4 3 3 5 3" xfId="2983"/>
    <cellStyle name="20% - Accent4 3 3 5 3 2" xfId="5232"/>
    <cellStyle name="20% - Accent4 3 3 5 4" xfId="4111"/>
    <cellStyle name="20% - Accent4 3 3 5 5" xfId="6165"/>
    <cellStyle name="20% - Accent4 3 3 6" xfId="2116"/>
    <cellStyle name="20% - Accent4 3 3 6 2" xfId="3263"/>
    <cellStyle name="20% - Accent4 3 3 6 2 2" xfId="5511"/>
    <cellStyle name="20% - Accent4 3 3 6 3" xfId="4391"/>
    <cellStyle name="20% - Accent4 3 3 6 4" xfId="7771"/>
    <cellStyle name="20% - Accent4 3 3 7" xfId="2665"/>
    <cellStyle name="20% - Accent4 3 3 7 2" xfId="4914"/>
    <cellStyle name="20% - Accent4 3 3 8" xfId="3791"/>
    <cellStyle name="20% - Accent4 3 3 9" xfId="6101"/>
    <cellStyle name="20% - Accent4 3 4" xfId="418"/>
    <cellStyle name="20% - Accent4 3 4 2" xfId="551"/>
    <cellStyle name="20% - Accent4 3 4 2 2" xfId="882"/>
    <cellStyle name="20% - Accent4 3 4 2 2 2" xfId="2549"/>
    <cellStyle name="20% - Accent4 3 4 2 2 2 2" xfId="3672"/>
    <cellStyle name="20% - Accent4 3 4 2 2 2 2 2" xfId="5920"/>
    <cellStyle name="20% - Accent4 3 4 2 2 2 3" xfId="4800"/>
    <cellStyle name="20% - Accent4 3 4 2 2 3" xfId="3085"/>
    <cellStyle name="20% - Accent4 3 4 2 2 3 2" xfId="5334"/>
    <cellStyle name="20% - Accent4 3 4 2 2 4" xfId="4213"/>
    <cellStyle name="20% - Accent4 3 4 2 3" xfId="2222"/>
    <cellStyle name="20% - Accent4 3 4 2 3 2" xfId="3369"/>
    <cellStyle name="20% - Accent4 3 4 2 3 2 2" xfId="5617"/>
    <cellStyle name="20% - Accent4 3 4 2 3 3" xfId="4497"/>
    <cellStyle name="20% - Accent4 3 4 2 4" xfId="2803"/>
    <cellStyle name="20% - Accent4 3 4 2 4 2" xfId="5052"/>
    <cellStyle name="20% - Accent4 3 4 2 5" xfId="3930"/>
    <cellStyle name="20% - Accent4 3 4 2 6" xfId="6307"/>
    <cellStyle name="20% - Accent4 3 4 3" xfId="707"/>
    <cellStyle name="20% - Accent4 3 4 3 2" xfId="2483"/>
    <cellStyle name="20% - Accent4 3 4 3 2 2" xfId="3606"/>
    <cellStyle name="20% - Accent4 3 4 3 2 2 2" xfId="5854"/>
    <cellStyle name="20% - Accent4 3 4 3 2 3" xfId="4734"/>
    <cellStyle name="20% - Accent4 3 4 3 3" xfId="2912"/>
    <cellStyle name="20% - Accent4 3 4 3 3 2" xfId="5161"/>
    <cellStyle name="20% - Accent4 3 4 3 4" xfId="4040"/>
    <cellStyle name="20% - Accent4 3 4 3 5" xfId="6418"/>
    <cellStyle name="20% - Accent4 3 4 4" xfId="814"/>
    <cellStyle name="20% - Accent4 3 4 4 2" xfId="2074"/>
    <cellStyle name="20% - Accent4 3 4 4 2 2" xfId="3222"/>
    <cellStyle name="20% - Accent4 3 4 4 2 2 2" xfId="5470"/>
    <cellStyle name="20% - Accent4 3 4 4 2 3" xfId="4350"/>
    <cellStyle name="20% - Accent4 3 4 4 3" xfId="3018"/>
    <cellStyle name="20% - Accent4 3 4 4 3 2" xfId="5267"/>
    <cellStyle name="20% - Accent4 3 4 4 4" xfId="4146"/>
    <cellStyle name="20% - Accent4 3 4 5" xfId="2156"/>
    <cellStyle name="20% - Accent4 3 4 5 2" xfId="3303"/>
    <cellStyle name="20% - Accent4 3 4 5 2 2" xfId="5551"/>
    <cellStyle name="20% - Accent4 3 4 5 3" xfId="4431"/>
    <cellStyle name="20% - Accent4 3 4 6" xfId="2700"/>
    <cellStyle name="20% - Accent4 3 4 6 2" xfId="4949"/>
    <cellStyle name="20% - Accent4 3 4 7" xfId="3827"/>
    <cellStyle name="20% - Accent4 3 4 8" xfId="6204"/>
    <cellStyle name="20% - Accent4 3 5" xfId="499"/>
    <cellStyle name="20% - Accent4 3 5 2" xfId="883"/>
    <cellStyle name="20% - Accent4 3 5 2 2" xfId="2550"/>
    <cellStyle name="20% - Accent4 3 5 2 2 2" xfId="3673"/>
    <cellStyle name="20% - Accent4 3 5 2 2 2 2" xfId="5921"/>
    <cellStyle name="20% - Accent4 3 5 2 2 3" xfId="4801"/>
    <cellStyle name="20% - Accent4 3 5 2 3" xfId="3086"/>
    <cellStyle name="20% - Accent4 3 5 2 3 2" xfId="5335"/>
    <cellStyle name="20% - Accent4 3 5 2 4" xfId="4214"/>
    <cellStyle name="20% - Accent4 3 5 3" xfId="2223"/>
    <cellStyle name="20% - Accent4 3 5 3 2" xfId="3370"/>
    <cellStyle name="20% - Accent4 3 5 3 2 2" xfId="5618"/>
    <cellStyle name="20% - Accent4 3 5 3 3" xfId="4498"/>
    <cellStyle name="20% - Accent4 3 5 4" xfId="2751"/>
    <cellStyle name="20% - Accent4 3 5 4 2" xfId="5000"/>
    <cellStyle name="20% - Accent4 3 5 5" xfId="3878"/>
    <cellStyle name="20% - Accent4 3 5 6" xfId="6255"/>
    <cellStyle name="20% - Accent4 3 6" xfId="654"/>
    <cellStyle name="20% - Accent4 3 6 2" xfId="2433"/>
    <cellStyle name="20% - Accent4 3 6 2 2" xfId="3556"/>
    <cellStyle name="20% - Accent4 3 6 2 2 2" xfId="5804"/>
    <cellStyle name="20% - Accent4 3 6 2 3" xfId="4684"/>
    <cellStyle name="20% - Accent4 3 6 3" xfId="2860"/>
    <cellStyle name="20% - Accent4 3 6 3 2" xfId="5109"/>
    <cellStyle name="20% - Accent4 3 6 4" xfId="3988"/>
    <cellStyle name="20% - Accent4 3 6 5" xfId="6366"/>
    <cellStyle name="20% - Accent4 3 7" xfId="762"/>
    <cellStyle name="20% - Accent4 3 7 2" xfId="2320"/>
    <cellStyle name="20% - Accent4 3 7 2 2" xfId="3464"/>
    <cellStyle name="20% - Accent4 3 7 2 2 2" xfId="5712"/>
    <cellStyle name="20% - Accent4 3 7 2 3" xfId="4592"/>
    <cellStyle name="20% - Accent4 3 7 3" xfId="2966"/>
    <cellStyle name="20% - Accent4 3 7 3 2" xfId="5215"/>
    <cellStyle name="20% - Accent4 3 7 4" xfId="4094"/>
    <cellStyle name="20% - Accent4 3 7 5" xfId="6148"/>
    <cellStyle name="20% - Accent4 3 8" xfId="2095"/>
    <cellStyle name="20% - Accent4 3 8 2" xfId="3242"/>
    <cellStyle name="20% - Accent4 3 8 2 2" xfId="5490"/>
    <cellStyle name="20% - Accent4 3 8 3" xfId="4370"/>
    <cellStyle name="20% - Accent4 3 8 4" xfId="6775"/>
    <cellStyle name="20% - Accent4 3 9" xfId="2648"/>
    <cellStyle name="20% - Accent4 3 9 2" xfId="4897"/>
    <cellStyle name="20% - Accent4 4" xfId="147"/>
    <cellStyle name="20% - Accent4 4 2" xfId="7088"/>
    <cellStyle name="20% - Accent4 4 2 2" xfId="8081"/>
    <cellStyle name="20% - Accent4 4 3" xfId="7633"/>
    <cellStyle name="20% - Accent4 4 4" xfId="6634"/>
    <cellStyle name="20% - Accent4 5" xfId="604"/>
    <cellStyle name="20% - Accent4 5 2" xfId="7928"/>
    <cellStyle name="20% - Accent4 5 3" xfId="6935"/>
    <cellStyle name="20% - Accent4 6" xfId="6016"/>
    <cellStyle name="20% - Accent4 6 2" xfId="8377"/>
    <cellStyle name="20% - Accent4 6 3" xfId="7385"/>
    <cellStyle name="20% - Accent4 7" xfId="7408"/>
    <cellStyle name="20% - Accent4 7 2" xfId="8399"/>
    <cellStyle name="20% - Accent4 8" xfId="7431"/>
    <cellStyle name="20% - Accent4 8 2" xfId="8421"/>
    <cellStyle name="20% - Accent4 9" xfId="7448"/>
    <cellStyle name="20% - Accent4 9 2" xfId="8438"/>
    <cellStyle name="20% - Accent5 10" xfId="7467"/>
    <cellStyle name="20% - Accent5 10 2" xfId="8457"/>
    <cellStyle name="20% - Accent5 11" xfId="7476"/>
    <cellStyle name="20% - Accent5 12" xfId="8473"/>
    <cellStyle name="20% - Accent5 13" xfId="8489"/>
    <cellStyle name="20% - Accent5 14" xfId="8509"/>
    <cellStyle name="20% - Accent5 15" xfId="8525"/>
    <cellStyle name="20% - Accent5 16" xfId="8541"/>
    <cellStyle name="20% - Accent5 17" xfId="8555"/>
    <cellStyle name="20% - Accent5 18" xfId="8573"/>
    <cellStyle name="20% - Accent5 19" xfId="6467"/>
    <cellStyle name="20% - Accent5 2" xfId="173"/>
    <cellStyle name="20% - Accent5 2 2" xfId="971"/>
    <cellStyle name="20% - Accent5 2 2 2" xfId="2309"/>
    <cellStyle name="20% - Accent5 2 2 2 2" xfId="3453"/>
    <cellStyle name="20% - Accent5 2 2 2 2 2" xfId="5701"/>
    <cellStyle name="20% - Accent5 2 2 2 2 3" xfId="8358"/>
    <cellStyle name="20% - Accent5 2 2 2 3" xfId="4581"/>
    <cellStyle name="20% - Accent5 2 2 2 4" xfId="7365"/>
    <cellStyle name="20% - Accent5 2 2 3" xfId="3173"/>
    <cellStyle name="20% - Accent5 2 2 3 2" xfId="5422"/>
    <cellStyle name="20% - Accent5 2 2 3 3" xfId="7918"/>
    <cellStyle name="20% - Accent5 2 2 4" xfId="4301"/>
    <cellStyle name="20% - Accent5 2 2 5" xfId="6925"/>
    <cellStyle name="20% - Accent5 2 3" xfId="2014"/>
    <cellStyle name="20% - Accent5 2 3 2" xfId="3198"/>
    <cellStyle name="20% - Accent5 2 3 2 2" xfId="5446"/>
    <cellStyle name="20% - Accent5 2 3 2 3" xfId="8071"/>
    <cellStyle name="20% - Accent5 2 3 3" xfId="4326"/>
    <cellStyle name="20% - Accent5 2 3 4" xfId="7078"/>
    <cellStyle name="20% - Accent5 2 4" xfId="6019"/>
    <cellStyle name="20% - Accent5 2 4 2" xfId="7623"/>
    <cellStyle name="20% - Accent5 2 5" xfId="6624"/>
    <cellStyle name="20% - Accent5 20" xfId="8591"/>
    <cellStyle name="20% - Accent5 3" xfId="223"/>
    <cellStyle name="20% - Accent5 3 10" xfId="3777"/>
    <cellStyle name="20% - Accent5 3 11" xfId="6086"/>
    <cellStyle name="20% - Accent5 3 2" xfId="337"/>
    <cellStyle name="20% - Accent5 3 2 2" xfId="440"/>
    <cellStyle name="20% - Accent5 3 2 2 2" xfId="570"/>
    <cellStyle name="20% - Accent5 3 2 2 2 2" xfId="884"/>
    <cellStyle name="20% - Accent5 3 2 2 2 2 2" xfId="2551"/>
    <cellStyle name="20% - Accent5 3 2 2 2 2 2 2" xfId="3674"/>
    <cellStyle name="20% - Accent5 3 2 2 2 2 2 2 2" xfId="5922"/>
    <cellStyle name="20% - Accent5 3 2 2 2 2 2 3" xfId="4802"/>
    <cellStyle name="20% - Accent5 3 2 2 2 2 3" xfId="3087"/>
    <cellStyle name="20% - Accent5 3 2 2 2 2 3 2" xfId="5336"/>
    <cellStyle name="20% - Accent5 3 2 2 2 2 4" xfId="4215"/>
    <cellStyle name="20% - Accent5 3 2 2 2 3" xfId="2224"/>
    <cellStyle name="20% - Accent5 3 2 2 2 3 2" xfId="3371"/>
    <cellStyle name="20% - Accent5 3 2 2 2 3 2 2" xfId="5619"/>
    <cellStyle name="20% - Accent5 3 2 2 2 3 3" xfId="4499"/>
    <cellStyle name="20% - Accent5 3 2 2 2 4" xfId="2822"/>
    <cellStyle name="20% - Accent5 3 2 2 2 4 2" xfId="5071"/>
    <cellStyle name="20% - Accent5 3 2 2 2 5" xfId="3949"/>
    <cellStyle name="20% - Accent5 3 2 2 2 6" xfId="6326"/>
    <cellStyle name="20% - Accent5 3 2 2 3" xfId="726"/>
    <cellStyle name="20% - Accent5 3 2 2 3 2" xfId="2501"/>
    <cellStyle name="20% - Accent5 3 2 2 3 2 2" xfId="3624"/>
    <cellStyle name="20% - Accent5 3 2 2 3 2 2 2" xfId="5872"/>
    <cellStyle name="20% - Accent5 3 2 2 3 2 3" xfId="4752"/>
    <cellStyle name="20% - Accent5 3 2 2 3 3" xfId="2931"/>
    <cellStyle name="20% - Accent5 3 2 2 3 3 2" xfId="5180"/>
    <cellStyle name="20% - Accent5 3 2 2 3 4" xfId="4059"/>
    <cellStyle name="20% - Accent5 3 2 2 3 5" xfId="6437"/>
    <cellStyle name="20% - Accent5 3 2 2 4" xfId="833"/>
    <cellStyle name="20% - Accent5 3 2 2 4 2" xfId="2366"/>
    <cellStyle name="20% - Accent5 3 2 2 4 2 2" xfId="3489"/>
    <cellStyle name="20% - Accent5 3 2 2 4 2 2 2" xfId="5737"/>
    <cellStyle name="20% - Accent5 3 2 2 4 2 3" xfId="4617"/>
    <cellStyle name="20% - Accent5 3 2 2 4 3" xfId="3037"/>
    <cellStyle name="20% - Accent5 3 2 2 4 3 2" xfId="5286"/>
    <cellStyle name="20% - Accent5 3 2 2 4 4" xfId="4165"/>
    <cellStyle name="20% - Accent5 3 2 2 4 5" xfId="8216"/>
    <cellStyle name="20% - Accent5 3 2 2 5" xfId="2174"/>
    <cellStyle name="20% - Accent5 3 2 2 5 2" xfId="3321"/>
    <cellStyle name="20% - Accent5 3 2 2 5 2 2" xfId="5569"/>
    <cellStyle name="20% - Accent5 3 2 2 5 3" xfId="4449"/>
    <cellStyle name="20% - Accent5 3 2 2 6" xfId="2719"/>
    <cellStyle name="20% - Accent5 3 2 2 6 2" xfId="4968"/>
    <cellStyle name="20% - Accent5 3 2 2 7" xfId="3846"/>
    <cellStyle name="20% - Accent5 3 2 2 8" xfId="6223"/>
    <cellStyle name="20% - Accent5 3 2 3" xfId="535"/>
    <cellStyle name="20% - Accent5 3 2 3 2" xfId="885"/>
    <cellStyle name="20% - Accent5 3 2 3 2 2" xfId="2552"/>
    <cellStyle name="20% - Accent5 3 2 3 2 2 2" xfId="3675"/>
    <cellStyle name="20% - Accent5 3 2 3 2 2 2 2" xfId="5923"/>
    <cellStyle name="20% - Accent5 3 2 3 2 2 3" xfId="4803"/>
    <cellStyle name="20% - Accent5 3 2 3 2 3" xfId="3088"/>
    <cellStyle name="20% - Accent5 3 2 3 2 3 2" xfId="5337"/>
    <cellStyle name="20% - Accent5 3 2 3 2 4" xfId="4216"/>
    <cellStyle name="20% - Accent5 3 2 3 3" xfId="2225"/>
    <cellStyle name="20% - Accent5 3 2 3 3 2" xfId="3372"/>
    <cellStyle name="20% - Accent5 3 2 3 3 2 2" xfId="5620"/>
    <cellStyle name="20% - Accent5 3 2 3 3 3" xfId="4500"/>
    <cellStyle name="20% - Accent5 3 2 3 4" xfId="2787"/>
    <cellStyle name="20% - Accent5 3 2 3 4 2" xfId="5036"/>
    <cellStyle name="20% - Accent5 3 2 3 5" xfId="3914"/>
    <cellStyle name="20% - Accent5 3 2 3 6" xfId="6291"/>
    <cellStyle name="20% - Accent5 3 2 4" xfId="690"/>
    <cellStyle name="20% - Accent5 3 2 4 2" xfId="2468"/>
    <cellStyle name="20% - Accent5 3 2 4 2 2" xfId="3591"/>
    <cellStyle name="20% - Accent5 3 2 4 2 2 2" xfId="5839"/>
    <cellStyle name="20% - Accent5 3 2 4 2 3" xfId="4719"/>
    <cellStyle name="20% - Accent5 3 2 4 3" xfId="2896"/>
    <cellStyle name="20% - Accent5 3 2 4 3 2" xfId="5145"/>
    <cellStyle name="20% - Accent5 3 2 4 4" xfId="4024"/>
    <cellStyle name="20% - Accent5 3 2 4 5" xfId="6402"/>
    <cellStyle name="20% - Accent5 3 2 5" xfId="798"/>
    <cellStyle name="20% - Accent5 3 2 5 2" xfId="2324"/>
    <cellStyle name="20% - Accent5 3 2 5 2 2" xfId="3468"/>
    <cellStyle name="20% - Accent5 3 2 5 2 2 2" xfId="5716"/>
    <cellStyle name="20% - Accent5 3 2 5 2 3" xfId="4596"/>
    <cellStyle name="20% - Accent5 3 2 5 3" xfId="3002"/>
    <cellStyle name="20% - Accent5 3 2 5 3 2" xfId="5251"/>
    <cellStyle name="20% - Accent5 3 2 5 4" xfId="4130"/>
    <cellStyle name="20% - Accent5 3 2 5 5" xfId="6184"/>
    <cellStyle name="20% - Accent5 3 2 6" xfId="2137"/>
    <cellStyle name="20% - Accent5 3 2 6 2" xfId="3284"/>
    <cellStyle name="20% - Accent5 3 2 6 2 2" xfId="5532"/>
    <cellStyle name="20% - Accent5 3 2 6 3" xfId="4412"/>
    <cellStyle name="20% - Accent5 3 2 6 4" xfId="7223"/>
    <cellStyle name="20% - Accent5 3 2 7" xfId="2684"/>
    <cellStyle name="20% - Accent5 3 2 7 2" xfId="4933"/>
    <cellStyle name="20% - Accent5 3 2 8" xfId="3810"/>
    <cellStyle name="20% - Accent5 3 2 9" xfId="6120"/>
    <cellStyle name="20% - Accent5 3 3" xfId="285"/>
    <cellStyle name="20% - Accent5 3 3 2" xfId="459"/>
    <cellStyle name="20% - Accent5 3 3 2 2" xfId="587"/>
    <cellStyle name="20% - Accent5 3 3 2 2 2" xfId="886"/>
    <cellStyle name="20% - Accent5 3 3 2 2 2 2" xfId="2553"/>
    <cellStyle name="20% - Accent5 3 3 2 2 2 2 2" xfId="3676"/>
    <cellStyle name="20% - Accent5 3 3 2 2 2 2 2 2" xfId="5924"/>
    <cellStyle name="20% - Accent5 3 3 2 2 2 2 3" xfId="4804"/>
    <cellStyle name="20% - Accent5 3 3 2 2 2 3" xfId="3089"/>
    <cellStyle name="20% - Accent5 3 3 2 2 2 3 2" xfId="5338"/>
    <cellStyle name="20% - Accent5 3 3 2 2 2 4" xfId="4217"/>
    <cellStyle name="20% - Accent5 3 3 2 2 3" xfId="2226"/>
    <cellStyle name="20% - Accent5 3 3 2 2 3 2" xfId="3373"/>
    <cellStyle name="20% - Accent5 3 3 2 2 3 2 2" xfId="5621"/>
    <cellStyle name="20% - Accent5 3 3 2 2 3 3" xfId="4501"/>
    <cellStyle name="20% - Accent5 3 3 2 2 4" xfId="2839"/>
    <cellStyle name="20% - Accent5 3 3 2 2 4 2" xfId="5088"/>
    <cellStyle name="20% - Accent5 3 3 2 2 5" xfId="3966"/>
    <cellStyle name="20% - Accent5 3 3 2 2 6" xfId="6343"/>
    <cellStyle name="20% - Accent5 3 3 2 3" xfId="743"/>
    <cellStyle name="20% - Accent5 3 3 2 3 2" xfId="2518"/>
    <cellStyle name="20% - Accent5 3 3 2 3 2 2" xfId="3641"/>
    <cellStyle name="20% - Accent5 3 3 2 3 2 2 2" xfId="5889"/>
    <cellStyle name="20% - Accent5 3 3 2 3 2 3" xfId="4769"/>
    <cellStyle name="20% - Accent5 3 3 2 3 3" xfId="2948"/>
    <cellStyle name="20% - Accent5 3 3 2 3 3 2" xfId="5197"/>
    <cellStyle name="20% - Accent5 3 3 2 3 4" xfId="4076"/>
    <cellStyle name="20% - Accent5 3 3 2 3 5" xfId="6454"/>
    <cellStyle name="20% - Accent5 3 3 2 4" xfId="850"/>
    <cellStyle name="20% - Accent5 3 3 2 4 2" xfId="2371"/>
    <cellStyle name="20% - Accent5 3 3 2 4 2 2" xfId="3494"/>
    <cellStyle name="20% - Accent5 3 3 2 4 2 2 2" xfId="5742"/>
    <cellStyle name="20% - Accent5 3 3 2 4 2 3" xfId="4622"/>
    <cellStyle name="20% - Accent5 3 3 2 4 3" xfId="3054"/>
    <cellStyle name="20% - Accent5 3 3 2 4 3 2" xfId="5303"/>
    <cellStyle name="20% - Accent5 3 3 2 4 4" xfId="4182"/>
    <cellStyle name="20% - Accent5 3 3 2 5" xfId="2191"/>
    <cellStyle name="20% - Accent5 3 3 2 5 2" xfId="3338"/>
    <cellStyle name="20% - Accent5 3 3 2 5 2 2" xfId="5586"/>
    <cellStyle name="20% - Accent5 3 3 2 5 3" xfId="4466"/>
    <cellStyle name="20% - Accent5 3 3 2 6" xfId="2736"/>
    <cellStyle name="20% - Accent5 3 3 2 6 2" xfId="4985"/>
    <cellStyle name="20% - Accent5 3 3 2 7" xfId="3863"/>
    <cellStyle name="20% - Accent5 3 3 2 8" xfId="6240"/>
    <cellStyle name="20% - Accent5 3 3 3" xfId="518"/>
    <cellStyle name="20% - Accent5 3 3 3 2" xfId="887"/>
    <cellStyle name="20% - Accent5 3 3 3 2 2" xfId="2554"/>
    <cellStyle name="20% - Accent5 3 3 3 2 2 2" xfId="3677"/>
    <cellStyle name="20% - Accent5 3 3 3 2 2 2 2" xfId="5925"/>
    <cellStyle name="20% - Accent5 3 3 3 2 2 3" xfId="4805"/>
    <cellStyle name="20% - Accent5 3 3 3 2 3" xfId="3090"/>
    <cellStyle name="20% - Accent5 3 3 3 2 3 2" xfId="5339"/>
    <cellStyle name="20% - Accent5 3 3 3 2 4" xfId="4218"/>
    <cellStyle name="20% - Accent5 3 3 3 3" xfId="2227"/>
    <cellStyle name="20% - Accent5 3 3 3 3 2" xfId="3374"/>
    <cellStyle name="20% - Accent5 3 3 3 3 2 2" xfId="5622"/>
    <cellStyle name="20% - Accent5 3 3 3 3 3" xfId="4502"/>
    <cellStyle name="20% - Accent5 3 3 3 4" xfId="2770"/>
    <cellStyle name="20% - Accent5 3 3 3 4 2" xfId="5019"/>
    <cellStyle name="20% - Accent5 3 3 3 5" xfId="3897"/>
    <cellStyle name="20% - Accent5 3 3 3 6" xfId="6274"/>
    <cellStyle name="20% - Accent5 3 3 4" xfId="673"/>
    <cellStyle name="20% - Accent5 3 3 4 2" xfId="2452"/>
    <cellStyle name="20% - Accent5 3 3 4 2 2" xfId="3575"/>
    <cellStyle name="20% - Accent5 3 3 4 2 2 2" xfId="5823"/>
    <cellStyle name="20% - Accent5 3 3 4 2 3" xfId="4703"/>
    <cellStyle name="20% - Accent5 3 3 4 3" xfId="2879"/>
    <cellStyle name="20% - Accent5 3 3 4 3 2" xfId="5128"/>
    <cellStyle name="20% - Accent5 3 3 4 4" xfId="4007"/>
    <cellStyle name="20% - Accent5 3 3 4 5" xfId="6385"/>
    <cellStyle name="20% - Accent5 3 3 5" xfId="781"/>
    <cellStyle name="20% - Accent5 3 3 5 2" xfId="2400"/>
    <cellStyle name="20% - Accent5 3 3 5 2 2" xfId="3523"/>
    <cellStyle name="20% - Accent5 3 3 5 2 2 2" xfId="5771"/>
    <cellStyle name="20% - Accent5 3 3 5 2 3" xfId="4651"/>
    <cellStyle name="20% - Accent5 3 3 5 3" xfId="2985"/>
    <cellStyle name="20% - Accent5 3 3 5 3 2" xfId="5234"/>
    <cellStyle name="20% - Accent5 3 3 5 4" xfId="4113"/>
    <cellStyle name="20% - Accent5 3 3 5 5" xfId="6167"/>
    <cellStyle name="20% - Accent5 3 3 6" xfId="2118"/>
    <cellStyle name="20% - Accent5 3 3 6 2" xfId="3265"/>
    <cellStyle name="20% - Accent5 3 3 6 2 2" xfId="5513"/>
    <cellStyle name="20% - Accent5 3 3 6 3" xfId="4393"/>
    <cellStyle name="20% - Accent5 3 3 6 4" xfId="7772"/>
    <cellStyle name="20% - Accent5 3 3 7" xfId="2667"/>
    <cellStyle name="20% - Accent5 3 3 7 2" xfId="4916"/>
    <cellStyle name="20% - Accent5 3 3 8" xfId="3793"/>
    <cellStyle name="20% - Accent5 3 3 9" xfId="6103"/>
    <cellStyle name="20% - Accent5 3 4" xfId="422"/>
    <cellStyle name="20% - Accent5 3 4 2" xfId="553"/>
    <cellStyle name="20% - Accent5 3 4 2 2" xfId="888"/>
    <cellStyle name="20% - Accent5 3 4 2 2 2" xfId="2555"/>
    <cellStyle name="20% - Accent5 3 4 2 2 2 2" xfId="3678"/>
    <cellStyle name="20% - Accent5 3 4 2 2 2 2 2" xfId="5926"/>
    <cellStyle name="20% - Accent5 3 4 2 2 2 3" xfId="4806"/>
    <cellStyle name="20% - Accent5 3 4 2 2 3" xfId="3091"/>
    <cellStyle name="20% - Accent5 3 4 2 2 3 2" xfId="5340"/>
    <cellStyle name="20% - Accent5 3 4 2 2 4" xfId="4219"/>
    <cellStyle name="20% - Accent5 3 4 2 3" xfId="2228"/>
    <cellStyle name="20% - Accent5 3 4 2 3 2" xfId="3375"/>
    <cellStyle name="20% - Accent5 3 4 2 3 2 2" xfId="5623"/>
    <cellStyle name="20% - Accent5 3 4 2 3 3" xfId="4503"/>
    <cellStyle name="20% - Accent5 3 4 2 4" xfId="2805"/>
    <cellStyle name="20% - Accent5 3 4 2 4 2" xfId="5054"/>
    <cellStyle name="20% - Accent5 3 4 2 5" xfId="3932"/>
    <cellStyle name="20% - Accent5 3 4 2 6" xfId="6309"/>
    <cellStyle name="20% - Accent5 3 4 3" xfId="709"/>
    <cellStyle name="20% - Accent5 3 4 3 2" xfId="2485"/>
    <cellStyle name="20% - Accent5 3 4 3 2 2" xfId="3608"/>
    <cellStyle name="20% - Accent5 3 4 3 2 2 2" xfId="5856"/>
    <cellStyle name="20% - Accent5 3 4 3 2 3" xfId="4736"/>
    <cellStyle name="20% - Accent5 3 4 3 3" xfId="2914"/>
    <cellStyle name="20% - Accent5 3 4 3 3 2" xfId="5163"/>
    <cellStyle name="20% - Accent5 3 4 3 4" xfId="4042"/>
    <cellStyle name="20% - Accent5 3 4 3 5" xfId="6420"/>
    <cellStyle name="20% - Accent5 3 4 4" xfId="816"/>
    <cellStyle name="20% - Accent5 3 4 4 2" xfId="2083"/>
    <cellStyle name="20% - Accent5 3 4 4 2 2" xfId="3230"/>
    <cellStyle name="20% - Accent5 3 4 4 2 2 2" xfId="5478"/>
    <cellStyle name="20% - Accent5 3 4 4 2 3" xfId="4358"/>
    <cellStyle name="20% - Accent5 3 4 4 3" xfId="3020"/>
    <cellStyle name="20% - Accent5 3 4 4 3 2" xfId="5269"/>
    <cellStyle name="20% - Accent5 3 4 4 4" xfId="4148"/>
    <cellStyle name="20% - Accent5 3 4 5" xfId="2158"/>
    <cellStyle name="20% - Accent5 3 4 5 2" xfId="3305"/>
    <cellStyle name="20% - Accent5 3 4 5 2 2" xfId="5553"/>
    <cellStyle name="20% - Accent5 3 4 5 3" xfId="4433"/>
    <cellStyle name="20% - Accent5 3 4 6" xfId="2702"/>
    <cellStyle name="20% - Accent5 3 4 6 2" xfId="4951"/>
    <cellStyle name="20% - Accent5 3 4 7" xfId="3829"/>
    <cellStyle name="20% - Accent5 3 4 8" xfId="6206"/>
    <cellStyle name="20% - Accent5 3 5" xfId="501"/>
    <cellStyle name="20% - Accent5 3 5 2" xfId="889"/>
    <cellStyle name="20% - Accent5 3 5 2 2" xfId="2556"/>
    <cellStyle name="20% - Accent5 3 5 2 2 2" xfId="3679"/>
    <cellStyle name="20% - Accent5 3 5 2 2 2 2" xfId="5927"/>
    <cellStyle name="20% - Accent5 3 5 2 2 3" xfId="4807"/>
    <cellStyle name="20% - Accent5 3 5 2 3" xfId="3092"/>
    <cellStyle name="20% - Accent5 3 5 2 3 2" xfId="5341"/>
    <cellStyle name="20% - Accent5 3 5 2 4" xfId="4220"/>
    <cellStyle name="20% - Accent5 3 5 3" xfId="2229"/>
    <cellStyle name="20% - Accent5 3 5 3 2" xfId="3376"/>
    <cellStyle name="20% - Accent5 3 5 3 2 2" xfId="5624"/>
    <cellStyle name="20% - Accent5 3 5 3 3" xfId="4504"/>
    <cellStyle name="20% - Accent5 3 5 4" xfId="2753"/>
    <cellStyle name="20% - Accent5 3 5 4 2" xfId="5002"/>
    <cellStyle name="20% - Accent5 3 5 5" xfId="3880"/>
    <cellStyle name="20% - Accent5 3 5 6" xfId="6257"/>
    <cellStyle name="20% - Accent5 3 6" xfId="656"/>
    <cellStyle name="20% - Accent5 3 6 2" xfId="2435"/>
    <cellStyle name="20% - Accent5 3 6 2 2" xfId="3558"/>
    <cellStyle name="20% - Accent5 3 6 2 2 2" xfId="5806"/>
    <cellStyle name="20% - Accent5 3 6 2 3" xfId="4686"/>
    <cellStyle name="20% - Accent5 3 6 3" xfId="2862"/>
    <cellStyle name="20% - Accent5 3 6 3 2" xfId="5111"/>
    <cellStyle name="20% - Accent5 3 6 4" xfId="3990"/>
    <cellStyle name="20% - Accent5 3 6 5" xfId="6368"/>
    <cellStyle name="20% - Accent5 3 7" xfId="764"/>
    <cellStyle name="20% - Accent5 3 7 2" xfId="2304"/>
    <cellStyle name="20% - Accent5 3 7 2 2" xfId="3448"/>
    <cellStyle name="20% - Accent5 3 7 2 2 2" xfId="5696"/>
    <cellStyle name="20% - Accent5 3 7 2 3" xfId="4576"/>
    <cellStyle name="20% - Accent5 3 7 3" xfId="2968"/>
    <cellStyle name="20% - Accent5 3 7 3 2" xfId="5217"/>
    <cellStyle name="20% - Accent5 3 7 4" xfId="4096"/>
    <cellStyle name="20% - Accent5 3 7 5" xfId="6150"/>
    <cellStyle name="20% - Accent5 3 8" xfId="2097"/>
    <cellStyle name="20% - Accent5 3 8 2" xfId="3244"/>
    <cellStyle name="20% - Accent5 3 8 2 2" xfId="5492"/>
    <cellStyle name="20% - Accent5 3 8 3" xfId="4372"/>
    <cellStyle name="20% - Accent5 3 8 4" xfId="6776"/>
    <cellStyle name="20% - Accent5 3 9" xfId="2650"/>
    <cellStyle name="20% - Accent5 3 9 2" xfId="4899"/>
    <cellStyle name="20% - Accent5 4" xfId="151"/>
    <cellStyle name="20% - Accent5 4 2" xfId="7089"/>
    <cellStyle name="20% - Accent5 4 2 2" xfId="8082"/>
    <cellStyle name="20% - Accent5 4 3" xfId="7634"/>
    <cellStyle name="20% - Accent5 4 4" xfId="6635"/>
    <cellStyle name="20% - Accent5 5" xfId="605"/>
    <cellStyle name="20% - Accent5 5 2" xfId="7929"/>
    <cellStyle name="20% - Accent5 5 3" xfId="6936"/>
    <cellStyle name="20% - Accent5 6" xfId="6018"/>
    <cellStyle name="20% - Accent5 6 2" xfId="8379"/>
    <cellStyle name="20% - Accent5 6 3" xfId="7387"/>
    <cellStyle name="20% - Accent5 7" xfId="7410"/>
    <cellStyle name="20% - Accent5 7 2" xfId="8401"/>
    <cellStyle name="20% - Accent5 8" xfId="7433"/>
    <cellStyle name="20% - Accent5 8 2" xfId="8423"/>
    <cellStyle name="20% - Accent5 9" xfId="7450"/>
    <cellStyle name="20% - Accent5 9 2" xfId="8440"/>
    <cellStyle name="20% - Accent6 10" xfId="7469"/>
    <cellStyle name="20% - Accent6 10 2" xfId="8459"/>
    <cellStyle name="20% - Accent6 11" xfId="7477"/>
    <cellStyle name="20% - Accent6 12" xfId="8475"/>
    <cellStyle name="20% - Accent6 13" xfId="8491"/>
    <cellStyle name="20% - Accent6 14" xfId="8511"/>
    <cellStyle name="20% - Accent6 15" xfId="8527"/>
    <cellStyle name="20% - Accent6 16" xfId="8543"/>
    <cellStyle name="20% - Accent6 17" xfId="8557"/>
    <cellStyle name="20% - Accent6 18" xfId="8575"/>
    <cellStyle name="20% - Accent6 19" xfId="6468"/>
    <cellStyle name="20% - Accent6 2" xfId="175"/>
    <cellStyle name="20% - Accent6 2 2" xfId="972"/>
    <cellStyle name="20% - Accent6 2 2 2" xfId="2310"/>
    <cellStyle name="20% - Accent6 2 2 2 2" xfId="3454"/>
    <cellStyle name="20% - Accent6 2 2 2 2 2" xfId="5702"/>
    <cellStyle name="20% - Accent6 2 2 2 2 3" xfId="8360"/>
    <cellStyle name="20% - Accent6 2 2 2 3" xfId="4582"/>
    <cellStyle name="20% - Accent6 2 2 2 4" xfId="7367"/>
    <cellStyle name="20% - Accent6 2 2 3" xfId="3174"/>
    <cellStyle name="20% - Accent6 2 2 3 2" xfId="5423"/>
    <cellStyle name="20% - Accent6 2 2 3 3" xfId="7920"/>
    <cellStyle name="20% - Accent6 2 2 4" xfId="4302"/>
    <cellStyle name="20% - Accent6 2 2 5" xfId="6927"/>
    <cellStyle name="20% - Accent6 2 3" xfId="2015"/>
    <cellStyle name="20% - Accent6 2 3 2" xfId="3199"/>
    <cellStyle name="20% - Accent6 2 3 2 2" xfId="5447"/>
    <cellStyle name="20% - Accent6 2 3 2 3" xfId="8073"/>
    <cellStyle name="20% - Accent6 2 3 3" xfId="4327"/>
    <cellStyle name="20% - Accent6 2 3 4" xfId="7080"/>
    <cellStyle name="20% - Accent6 2 4" xfId="6021"/>
    <cellStyle name="20% - Accent6 2 4 2" xfId="7625"/>
    <cellStyle name="20% - Accent6 2 5" xfId="6626"/>
    <cellStyle name="20% - Accent6 20" xfId="8593"/>
    <cellStyle name="20% - Accent6 3" xfId="227"/>
    <cellStyle name="20% - Accent6 3 10" xfId="3779"/>
    <cellStyle name="20% - Accent6 3 11" xfId="6088"/>
    <cellStyle name="20% - Accent6 3 2" xfId="339"/>
    <cellStyle name="20% - Accent6 3 2 2" xfId="442"/>
    <cellStyle name="20% - Accent6 3 2 2 2" xfId="572"/>
    <cellStyle name="20% - Accent6 3 2 2 2 2" xfId="890"/>
    <cellStyle name="20% - Accent6 3 2 2 2 2 2" xfId="2557"/>
    <cellStyle name="20% - Accent6 3 2 2 2 2 2 2" xfId="3680"/>
    <cellStyle name="20% - Accent6 3 2 2 2 2 2 2 2" xfId="5928"/>
    <cellStyle name="20% - Accent6 3 2 2 2 2 2 3" xfId="4808"/>
    <cellStyle name="20% - Accent6 3 2 2 2 2 3" xfId="3093"/>
    <cellStyle name="20% - Accent6 3 2 2 2 2 3 2" xfId="5342"/>
    <cellStyle name="20% - Accent6 3 2 2 2 2 4" xfId="4221"/>
    <cellStyle name="20% - Accent6 3 2 2 2 3" xfId="2230"/>
    <cellStyle name="20% - Accent6 3 2 2 2 3 2" xfId="3377"/>
    <cellStyle name="20% - Accent6 3 2 2 2 3 2 2" xfId="5625"/>
    <cellStyle name="20% - Accent6 3 2 2 2 3 3" xfId="4505"/>
    <cellStyle name="20% - Accent6 3 2 2 2 4" xfId="2824"/>
    <cellStyle name="20% - Accent6 3 2 2 2 4 2" xfId="5073"/>
    <cellStyle name="20% - Accent6 3 2 2 2 5" xfId="3951"/>
    <cellStyle name="20% - Accent6 3 2 2 2 6" xfId="6328"/>
    <cellStyle name="20% - Accent6 3 2 2 3" xfId="728"/>
    <cellStyle name="20% - Accent6 3 2 2 3 2" xfId="2503"/>
    <cellStyle name="20% - Accent6 3 2 2 3 2 2" xfId="3626"/>
    <cellStyle name="20% - Accent6 3 2 2 3 2 2 2" xfId="5874"/>
    <cellStyle name="20% - Accent6 3 2 2 3 2 3" xfId="4754"/>
    <cellStyle name="20% - Accent6 3 2 2 3 3" xfId="2933"/>
    <cellStyle name="20% - Accent6 3 2 2 3 3 2" xfId="5182"/>
    <cellStyle name="20% - Accent6 3 2 2 3 4" xfId="4061"/>
    <cellStyle name="20% - Accent6 3 2 2 3 5" xfId="6439"/>
    <cellStyle name="20% - Accent6 3 2 2 4" xfId="835"/>
    <cellStyle name="20% - Accent6 3 2 2 4 2" xfId="2383"/>
    <cellStyle name="20% - Accent6 3 2 2 4 2 2" xfId="3506"/>
    <cellStyle name="20% - Accent6 3 2 2 4 2 2 2" xfId="5754"/>
    <cellStyle name="20% - Accent6 3 2 2 4 2 3" xfId="4634"/>
    <cellStyle name="20% - Accent6 3 2 2 4 3" xfId="3039"/>
    <cellStyle name="20% - Accent6 3 2 2 4 3 2" xfId="5288"/>
    <cellStyle name="20% - Accent6 3 2 2 4 4" xfId="4167"/>
    <cellStyle name="20% - Accent6 3 2 2 4 5" xfId="8217"/>
    <cellStyle name="20% - Accent6 3 2 2 5" xfId="2176"/>
    <cellStyle name="20% - Accent6 3 2 2 5 2" xfId="3323"/>
    <cellStyle name="20% - Accent6 3 2 2 5 2 2" xfId="5571"/>
    <cellStyle name="20% - Accent6 3 2 2 5 3" xfId="4451"/>
    <cellStyle name="20% - Accent6 3 2 2 6" xfId="2721"/>
    <cellStyle name="20% - Accent6 3 2 2 6 2" xfId="4970"/>
    <cellStyle name="20% - Accent6 3 2 2 7" xfId="3848"/>
    <cellStyle name="20% - Accent6 3 2 2 8" xfId="6225"/>
    <cellStyle name="20% - Accent6 3 2 3" xfId="537"/>
    <cellStyle name="20% - Accent6 3 2 3 2" xfId="891"/>
    <cellStyle name="20% - Accent6 3 2 3 2 2" xfId="2558"/>
    <cellStyle name="20% - Accent6 3 2 3 2 2 2" xfId="3681"/>
    <cellStyle name="20% - Accent6 3 2 3 2 2 2 2" xfId="5929"/>
    <cellStyle name="20% - Accent6 3 2 3 2 2 3" xfId="4809"/>
    <cellStyle name="20% - Accent6 3 2 3 2 3" xfId="3094"/>
    <cellStyle name="20% - Accent6 3 2 3 2 3 2" xfId="5343"/>
    <cellStyle name="20% - Accent6 3 2 3 2 4" xfId="4222"/>
    <cellStyle name="20% - Accent6 3 2 3 3" xfId="2231"/>
    <cellStyle name="20% - Accent6 3 2 3 3 2" xfId="3378"/>
    <cellStyle name="20% - Accent6 3 2 3 3 2 2" xfId="5626"/>
    <cellStyle name="20% - Accent6 3 2 3 3 3" xfId="4506"/>
    <cellStyle name="20% - Accent6 3 2 3 4" xfId="2789"/>
    <cellStyle name="20% - Accent6 3 2 3 4 2" xfId="5038"/>
    <cellStyle name="20% - Accent6 3 2 3 5" xfId="3916"/>
    <cellStyle name="20% - Accent6 3 2 3 6" xfId="6293"/>
    <cellStyle name="20% - Accent6 3 2 4" xfId="692"/>
    <cellStyle name="20% - Accent6 3 2 4 2" xfId="2470"/>
    <cellStyle name="20% - Accent6 3 2 4 2 2" xfId="3593"/>
    <cellStyle name="20% - Accent6 3 2 4 2 2 2" xfId="5841"/>
    <cellStyle name="20% - Accent6 3 2 4 2 3" xfId="4721"/>
    <cellStyle name="20% - Accent6 3 2 4 3" xfId="2898"/>
    <cellStyle name="20% - Accent6 3 2 4 3 2" xfId="5147"/>
    <cellStyle name="20% - Accent6 3 2 4 4" xfId="4026"/>
    <cellStyle name="20% - Accent6 3 2 4 5" xfId="6404"/>
    <cellStyle name="20% - Accent6 3 2 5" xfId="800"/>
    <cellStyle name="20% - Accent6 3 2 5 2" xfId="2326"/>
    <cellStyle name="20% - Accent6 3 2 5 2 2" xfId="3470"/>
    <cellStyle name="20% - Accent6 3 2 5 2 2 2" xfId="5718"/>
    <cellStyle name="20% - Accent6 3 2 5 2 3" xfId="4598"/>
    <cellStyle name="20% - Accent6 3 2 5 3" xfId="3004"/>
    <cellStyle name="20% - Accent6 3 2 5 3 2" xfId="5253"/>
    <cellStyle name="20% - Accent6 3 2 5 4" xfId="4132"/>
    <cellStyle name="20% - Accent6 3 2 5 5" xfId="6186"/>
    <cellStyle name="20% - Accent6 3 2 6" xfId="2139"/>
    <cellStyle name="20% - Accent6 3 2 6 2" xfId="3286"/>
    <cellStyle name="20% - Accent6 3 2 6 2 2" xfId="5534"/>
    <cellStyle name="20% - Accent6 3 2 6 3" xfId="4414"/>
    <cellStyle name="20% - Accent6 3 2 6 4" xfId="7224"/>
    <cellStyle name="20% - Accent6 3 2 7" xfId="2686"/>
    <cellStyle name="20% - Accent6 3 2 7 2" xfId="4935"/>
    <cellStyle name="20% - Accent6 3 2 8" xfId="3812"/>
    <cellStyle name="20% - Accent6 3 2 9" xfId="6122"/>
    <cellStyle name="20% - Accent6 3 3" xfId="287"/>
    <cellStyle name="20% - Accent6 3 3 2" xfId="461"/>
    <cellStyle name="20% - Accent6 3 3 2 2" xfId="589"/>
    <cellStyle name="20% - Accent6 3 3 2 2 2" xfId="892"/>
    <cellStyle name="20% - Accent6 3 3 2 2 2 2" xfId="2559"/>
    <cellStyle name="20% - Accent6 3 3 2 2 2 2 2" xfId="3682"/>
    <cellStyle name="20% - Accent6 3 3 2 2 2 2 2 2" xfId="5930"/>
    <cellStyle name="20% - Accent6 3 3 2 2 2 2 3" xfId="4810"/>
    <cellStyle name="20% - Accent6 3 3 2 2 2 3" xfId="3095"/>
    <cellStyle name="20% - Accent6 3 3 2 2 2 3 2" xfId="5344"/>
    <cellStyle name="20% - Accent6 3 3 2 2 2 4" xfId="4223"/>
    <cellStyle name="20% - Accent6 3 3 2 2 3" xfId="2232"/>
    <cellStyle name="20% - Accent6 3 3 2 2 3 2" xfId="3379"/>
    <cellStyle name="20% - Accent6 3 3 2 2 3 2 2" xfId="5627"/>
    <cellStyle name="20% - Accent6 3 3 2 2 3 3" xfId="4507"/>
    <cellStyle name="20% - Accent6 3 3 2 2 4" xfId="2841"/>
    <cellStyle name="20% - Accent6 3 3 2 2 4 2" xfId="5090"/>
    <cellStyle name="20% - Accent6 3 3 2 2 5" xfId="3968"/>
    <cellStyle name="20% - Accent6 3 3 2 2 6" xfId="6345"/>
    <cellStyle name="20% - Accent6 3 3 2 3" xfId="745"/>
    <cellStyle name="20% - Accent6 3 3 2 3 2" xfId="2520"/>
    <cellStyle name="20% - Accent6 3 3 2 3 2 2" xfId="3643"/>
    <cellStyle name="20% - Accent6 3 3 2 3 2 2 2" xfId="5891"/>
    <cellStyle name="20% - Accent6 3 3 2 3 2 3" xfId="4771"/>
    <cellStyle name="20% - Accent6 3 3 2 3 3" xfId="2950"/>
    <cellStyle name="20% - Accent6 3 3 2 3 3 2" xfId="5199"/>
    <cellStyle name="20% - Accent6 3 3 2 3 4" xfId="4078"/>
    <cellStyle name="20% - Accent6 3 3 2 3 5" xfId="6456"/>
    <cellStyle name="20% - Accent6 3 3 2 4" xfId="852"/>
    <cellStyle name="20% - Accent6 3 3 2 4 2" xfId="2422"/>
    <cellStyle name="20% - Accent6 3 3 2 4 2 2" xfId="3545"/>
    <cellStyle name="20% - Accent6 3 3 2 4 2 2 2" xfId="5793"/>
    <cellStyle name="20% - Accent6 3 3 2 4 2 3" xfId="4673"/>
    <cellStyle name="20% - Accent6 3 3 2 4 3" xfId="3056"/>
    <cellStyle name="20% - Accent6 3 3 2 4 3 2" xfId="5305"/>
    <cellStyle name="20% - Accent6 3 3 2 4 4" xfId="4184"/>
    <cellStyle name="20% - Accent6 3 3 2 5" xfId="2193"/>
    <cellStyle name="20% - Accent6 3 3 2 5 2" xfId="3340"/>
    <cellStyle name="20% - Accent6 3 3 2 5 2 2" xfId="5588"/>
    <cellStyle name="20% - Accent6 3 3 2 5 3" xfId="4468"/>
    <cellStyle name="20% - Accent6 3 3 2 6" xfId="2738"/>
    <cellStyle name="20% - Accent6 3 3 2 6 2" xfId="4987"/>
    <cellStyle name="20% - Accent6 3 3 2 7" xfId="3865"/>
    <cellStyle name="20% - Accent6 3 3 2 8" xfId="6242"/>
    <cellStyle name="20% - Accent6 3 3 3" xfId="520"/>
    <cellStyle name="20% - Accent6 3 3 3 2" xfId="893"/>
    <cellStyle name="20% - Accent6 3 3 3 2 2" xfId="2560"/>
    <cellStyle name="20% - Accent6 3 3 3 2 2 2" xfId="3683"/>
    <cellStyle name="20% - Accent6 3 3 3 2 2 2 2" xfId="5931"/>
    <cellStyle name="20% - Accent6 3 3 3 2 2 3" xfId="4811"/>
    <cellStyle name="20% - Accent6 3 3 3 2 3" xfId="3096"/>
    <cellStyle name="20% - Accent6 3 3 3 2 3 2" xfId="5345"/>
    <cellStyle name="20% - Accent6 3 3 3 2 4" xfId="4224"/>
    <cellStyle name="20% - Accent6 3 3 3 3" xfId="2233"/>
    <cellStyle name="20% - Accent6 3 3 3 3 2" xfId="3380"/>
    <cellStyle name="20% - Accent6 3 3 3 3 2 2" xfId="5628"/>
    <cellStyle name="20% - Accent6 3 3 3 3 3" xfId="4508"/>
    <cellStyle name="20% - Accent6 3 3 3 4" xfId="2772"/>
    <cellStyle name="20% - Accent6 3 3 3 4 2" xfId="5021"/>
    <cellStyle name="20% - Accent6 3 3 3 5" xfId="3899"/>
    <cellStyle name="20% - Accent6 3 3 3 6" xfId="6276"/>
    <cellStyle name="20% - Accent6 3 3 4" xfId="675"/>
    <cellStyle name="20% - Accent6 3 3 4 2" xfId="2454"/>
    <cellStyle name="20% - Accent6 3 3 4 2 2" xfId="3577"/>
    <cellStyle name="20% - Accent6 3 3 4 2 2 2" xfId="5825"/>
    <cellStyle name="20% - Accent6 3 3 4 2 3" xfId="4705"/>
    <cellStyle name="20% - Accent6 3 3 4 3" xfId="2881"/>
    <cellStyle name="20% - Accent6 3 3 4 3 2" xfId="5130"/>
    <cellStyle name="20% - Accent6 3 3 4 4" xfId="4009"/>
    <cellStyle name="20% - Accent6 3 3 4 5" xfId="6387"/>
    <cellStyle name="20% - Accent6 3 3 5" xfId="783"/>
    <cellStyle name="20% - Accent6 3 3 5 2" xfId="2357"/>
    <cellStyle name="20% - Accent6 3 3 5 2 2" xfId="3480"/>
    <cellStyle name="20% - Accent6 3 3 5 2 2 2" xfId="5728"/>
    <cellStyle name="20% - Accent6 3 3 5 2 3" xfId="4608"/>
    <cellStyle name="20% - Accent6 3 3 5 3" xfId="2987"/>
    <cellStyle name="20% - Accent6 3 3 5 3 2" xfId="5236"/>
    <cellStyle name="20% - Accent6 3 3 5 4" xfId="4115"/>
    <cellStyle name="20% - Accent6 3 3 5 5" xfId="6169"/>
    <cellStyle name="20% - Accent6 3 3 6" xfId="2120"/>
    <cellStyle name="20% - Accent6 3 3 6 2" xfId="3267"/>
    <cellStyle name="20% - Accent6 3 3 6 2 2" xfId="5515"/>
    <cellStyle name="20% - Accent6 3 3 6 3" xfId="4395"/>
    <cellStyle name="20% - Accent6 3 3 6 4" xfId="7773"/>
    <cellStyle name="20% - Accent6 3 3 7" xfId="2669"/>
    <cellStyle name="20% - Accent6 3 3 7 2" xfId="4918"/>
    <cellStyle name="20% - Accent6 3 3 8" xfId="3795"/>
    <cellStyle name="20% - Accent6 3 3 9" xfId="6105"/>
    <cellStyle name="20% - Accent6 3 4" xfId="424"/>
    <cellStyle name="20% - Accent6 3 4 2" xfId="555"/>
    <cellStyle name="20% - Accent6 3 4 2 2" xfId="894"/>
    <cellStyle name="20% - Accent6 3 4 2 2 2" xfId="2561"/>
    <cellStyle name="20% - Accent6 3 4 2 2 2 2" xfId="3684"/>
    <cellStyle name="20% - Accent6 3 4 2 2 2 2 2" xfId="5932"/>
    <cellStyle name="20% - Accent6 3 4 2 2 2 3" xfId="4812"/>
    <cellStyle name="20% - Accent6 3 4 2 2 3" xfId="3097"/>
    <cellStyle name="20% - Accent6 3 4 2 2 3 2" xfId="5346"/>
    <cellStyle name="20% - Accent6 3 4 2 2 4" xfId="4225"/>
    <cellStyle name="20% - Accent6 3 4 2 3" xfId="2234"/>
    <cellStyle name="20% - Accent6 3 4 2 3 2" xfId="3381"/>
    <cellStyle name="20% - Accent6 3 4 2 3 2 2" xfId="5629"/>
    <cellStyle name="20% - Accent6 3 4 2 3 3" xfId="4509"/>
    <cellStyle name="20% - Accent6 3 4 2 4" xfId="2807"/>
    <cellStyle name="20% - Accent6 3 4 2 4 2" xfId="5056"/>
    <cellStyle name="20% - Accent6 3 4 2 5" xfId="3934"/>
    <cellStyle name="20% - Accent6 3 4 2 6" xfId="6311"/>
    <cellStyle name="20% - Accent6 3 4 3" xfId="711"/>
    <cellStyle name="20% - Accent6 3 4 3 2" xfId="2487"/>
    <cellStyle name="20% - Accent6 3 4 3 2 2" xfId="3610"/>
    <cellStyle name="20% - Accent6 3 4 3 2 2 2" xfId="5858"/>
    <cellStyle name="20% - Accent6 3 4 3 2 3" xfId="4738"/>
    <cellStyle name="20% - Accent6 3 4 3 3" xfId="2916"/>
    <cellStyle name="20% - Accent6 3 4 3 3 2" xfId="5165"/>
    <cellStyle name="20% - Accent6 3 4 3 4" xfId="4044"/>
    <cellStyle name="20% - Accent6 3 4 3 5" xfId="6422"/>
    <cellStyle name="20% - Accent6 3 4 4" xfId="818"/>
    <cellStyle name="20% - Accent6 3 4 4 2" xfId="2378"/>
    <cellStyle name="20% - Accent6 3 4 4 2 2" xfId="3501"/>
    <cellStyle name="20% - Accent6 3 4 4 2 2 2" xfId="5749"/>
    <cellStyle name="20% - Accent6 3 4 4 2 3" xfId="4629"/>
    <cellStyle name="20% - Accent6 3 4 4 3" xfId="3022"/>
    <cellStyle name="20% - Accent6 3 4 4 3 2" xfId="5271"/>
    <cellStyle name="20% - Accent6 3 4 4 4" xfId="4150"/>
    <cellStyle name="20% - Accent6 3 4 5" xfId="2160"/>
    <cellStyle name="20% - Accent6 3 4 5 2" xfId="3307"/>
    <cellStyle name="20% - Accent6 3 4 5 2 2" xfId="5555"/>
    <cellStyle name="20% - Accent6 3 4 5 3" xfId="4435"/>
    <cellStyle name="20% - Accent6 3 4 6" xfId="2704"/>
    <cellStyle name="20% - Accent6 3 4 6 2" xfId="4953"/>
    <cellStyle name="20% - Accent6 3 4 7" xfId="3831"/>
    <cellStyle name="20% - Accent6 3 4 8" xfId="6208"/>
    <cellStyle name="20% - Accent6 3 5" xfId="503"/>
    <cellStyle name="20% - Accent6 3 5 2" xfId="895"/>
    <cellStyle name="20% - Accent6 3 5 2 2" xfId="2562"/>
    <cellStyle name="20% - Accent6 3 5 2 2 2" xfId="3685"/>
    <cellStyle name="20% - Accent6 3 5 2 2 2 2" xfId="5933"/>
    <cellStyle name="20% - Accent6 3 5 2 2 3" xfId="4813"/>
    <cellStyle name="20% - Accent6 3 5 2 3" xfId="3098"/>
    <cellStyle name="20% - Accent6 3 5 2 3 2" xfId="5347"/>
    <cellStyle name="20% - Accent6 3 5 2 4" xfId="4226"/>
    <cellStyle name="20% - Accent6 3 5 3" xfId="2235"/>
    <cellStyle name="20% - Accent6 3 5 3 2" xfId="3382"/>
    <cellStyle name="20% - Accent6 3 5 3 2 2" xfId="5630"/>
    <cellStyle name="20% - Accent6 3 5 3 3" xfId="4510"/>
    <cellStyle name="20% - Accent6 3 5 4" xfId="2755"/>
    <cellStyle name="20% - Accent6 3 5 4 2" xfId="5004"/>
    <cellStyle name="20% - Accent6 3 5 5" xfId="3882"/>
    <cellStyle name="20% - Accent6 3 5 6" xfId="6259"/>
    <cellStyle name="20% - Accent6 3 6" xfId="658"/>
    <cellStyle name="20% - Accent6 3 6 2" xfId="2437"/>
    <cellStyle name="20% - Accent6 3 6 2 2" xfId="3560"/>
    <cellStyle name="20% - Accent6 3 6 2 2 2" xfId="5808"/>
    <cellStyle name="20% - Accent6 3 6 2 3" xfId="4688"/>
    <cellStyle name="20% - Accent6 3 6 3" xfId="2864"/>
    <cellStyle name="20% - Accent6 3 6 3 2" xfId="5113"/>
    <cellStyle name="20% - Accent6 3 6 4" xfId="3992"/>
    <cellStyle name="20% - Accent6 3 6 5" xfId="6370"/>
    <cellStyle name="20% - Accent6 3 7" xfId="766"/>
    <cellStyle name="20% - Accent6 3 7 2" xfId="2322"/>
    <cellStyle name="20% - Accent6 3 7 2 2" xfId="3466"/>
    <cellStyle name="20% - Accent6 3 7 2 2 2" xfId="5714"/>
    <cellStyle name="20% - Accent6 3 7 2 3" xfId="4594"/>
    <cellStyle name="20% - Accent6 3 7 3" xfId="2970"/>
    <cellStyle name="20% - Accent6 3 7 3 2" xfId="5219"/>
    <cellStyle name="20% - Accent6 3 7 4" xfId="4098"/>
    <cellStyle name="20% - Accent6 3 7 5" xfId="6152"/>
    <cellStyle name="20% - Accent6 3 8" xfId="2099"/>
    <cellStyle name="20% - Accent6 3 8 2" xfId="3246"/>
    <cellStyle name="20% - Accent6 3 8 2 2" xfId="5494"/>
    <cellStyle name="20% - Accent6 3 8 3" xfId="4374"/>
    <cellStyle name="20% - Accent6 3 8 4" xfId="6777"/>
    <cellStyle name="20% - Accent6 3 9" xfId="2652"/>
    <cellStyle name="20% - Accent6 3 9 2" xfId="4901"/>
    <cellStyle name="20% - Accent6 4" xfId="155"/>
    <cellStyle name="20% - Accent6 4 2" xfId="7090"/>
    <cellStyle name="20% - Accent6 4 2 2" xfId="8083"/>
    <cellStyle name="20% - Accent6 4 3" xfId="7635"/>
    <cellStyle name="20% - Accent6 4 4" xfId="6636"/>
    <cellStyle name="20% - Accent6 5" xfId="606"/>
    <cellStyle name="20% - Accent6 5 2" xfId="7930"/>
    <cellStyle name="20% - Accent6 5 3" xfId="6937"/>
    <cellStyle name="20% - Accent6 6" xfId="6020"/>
    <cellStyle name="20% - Accent6 6 2" xfId="8381"/>
    <cellStyle name="20% - Accent6 6 3" xfId="7389"/>
    <cellStyle name="20% - Accent6 7" xfId="7412"/>
    <cellStyle name="20% - Accent6 7 2" xfId="8403"/>
    <cellStyle name="20% - Accent6 8" xfId="7435"/>
    <cellStyle name="20% - Accent6 8 2" xfId="8425"/>
    <cellStyle name="20% - Accent6 9" xfId="7452"/>
    <cellStyle name="20% - Accent6 9 2" xfId="8442"/>
    <cellStyle name="40% - Accent1 10" xfId="7460"/>
    <cellStyle name="40% - Accent1 10 2" xfId="8450"/>
    <cellStyle name="40% - Accent1 11" xfId="7478"/>
    <cellStyle name="40% - Accent1 12" xfId="8466"/>
    <cellStyle name="40% - Accent1 13" xfId="8482"/>
    <cellStyle name="40% - Accent1 14" xfId="8502"/>
    <cellStyle name="40% - Accent1 15" xfId="8518"/>
    <cellStyle name="40% - Accent1 16" xfId="8534"/>
    <cellStyle name="40% - Accent1 17" xfId="8548"/>
    <cellStyle name="40% - Accent1 18" xfId="8566"/>
    <cellStyle name="40% - Accent1 19" xfId="6469"/>
    <cellStyle name="40% - Accent1 2" xfId="166"/>
    <cellStyle name="40% - Accent1 2 2" xfId="973"/>
    <cellStyle name="40% - Accent1 2 2 2" xfId="2311"/>
    <cellStyle name="40% - Accent1 2 2 2 2" xfId="3455"/>
    <cellStyle name="40% - Accent1 2 2 2 2 2" xfId="5703"/>
    <cellStyle name="40% - Accent1 2 2 2 2 3" xfId="8351"/>
    <cellStyle name="40% - Accent1 2 2 2 3" xfId="4583"/>
    <cellStyle name="40% - Accent1 2 2 2 4" xfId="7358"/>
    <cellStyle name="40% - Accent1 2 2 3" xfId="3175"/>
    <cellStyle name="40% - Accent1 2 2 3 2" xfId="5424"/>
    <cellStyle name="40% - Accent1 2 2 3 3" xfId="7911"/>
    <cellStyle name="40% - Accent1 2 2 4" xfId="4303"/>
    <cellStyle name="40% - Accent1 2 2 5" xfId="6918"/>
    <cellStyle name="40% - Accent1 2 3" xfId="2016"/>
    <cellStyle name="40% - Accent1 2 3 2" xfId="3200"/>
    <cellStyle name="40% - Accent1 2 3 2 2" xfId="5448"/>
    <cellStyle name="40% - Accent1 2 3 2 3" xfId="8064"/>
    <cellStyle name="40% - Accent1 2 3 3" xfId="4328"/>
    <cellStyle name="40% - Accent1 2 3 4" xfId="7071"/>
    <cellStyle name="40% - Accent1 2 4" xfId="6023"/>
    <cellStyle name="40% - Accent1 2 4 2" xfId="7616"/>
    <cellStyle name="40% - Accent1 2 5" xfId="6617"/>
    <cellStyle name="40% - Accent1 20" xfId="8584"/>
    <cellStyle name="40% - Accent1 3" xfId="208"/>
    <cellStyle name="40% - Accent1 3 10" xfId="3770"/>
    <cellStyle name="40% - Accent1 3 11" xfId="6079"/>
    <cellStyle name="40% - Accent1 3 2" xfId="330"/>
    <cellStyle name="40% - Accent1 3 2 2" xfId="433"/>
    <cellStyle name="40% - Accent1 3 2 2 2" xfId="563"/>
    <cellStyle name="40% - Accent1 3 2 2 2 2" xfId="896"/>
    <cellStyle name="40% - Accent1 3 2 2 2 2 2" xfId="2563"/>
    <cellStyle name="40% - Accent1 3 2 2 2 2 2 2" xfId="3686"/>
    <cellStyle name="40% - Accent1 3 2 2 2 2 2 2 2" xfId="5934"/>
    <cellStyle name="40% - Accent1 3 2 2 2 2 2 3" xfId="4814"/>
    <cellStyle name="40% - Accent1 3 2 2 2 2 3" xfId="3099"/>
    <cellStyle name="40% - Accent1 3 2 2 2 2 3 2" xfId="5348"/>
    <cellStyle name="40% - Accent1 3 2 2 2 2 4" xfId="4227"/>
    <cellStyle name="40% - Accent1 3 2 2 2 3" xfId="2236"/>
    <cellStyle name="40% - Accent1 3 2 2 2 3 2" xfId="3383"/>
    <cellStyle name="40% - Accent1 3 2 2 2 3 2 2" xfId="5631"/>
    <cellStyle name="40% - Accent1 3 2 2 2 3 3" xfId="4511"/>
    <cellStyle name="40% - Accent1 3 2 2 2 4" xfId="2815"/>
    <cellStyle name="40% - Accent1 3 2 2 2 4 2" xfId="5064"/>
    <cellStyle name="40% - Accent1 3 2 2 2 5" xfId="3942"/>
    <cellStyle name="40% - Accent1 3 2 2 2 6" xfId="6319"/>
    <cellStyle name="40% - Accent1 3 2 2 3" xfId="719"/>
    <cellStyle name="40% - Accent1 3 2 2 3 2" xfId="2494"/>
    <cellStyle name="40% - Accent1 3 2 2 3 2 2" xfId="3617"/>
    <cellStyle name="40% - Accent1 3 2 2 3 2 2 2" xfId="5865"/>
    <cellStyle name="40% - Accent1 3 2 2 3 2 3" xfId="4745"/>
    <cellStyle name="40% - Accent1 3 2 2 3 3" xfId="2924"/>
    <cellStyle name="40% - Accent1 3 2 2 3 3 2" xfId="5173"/>
    <cellStyle name="40% - Accent1 3 2 2 3 4" xfId="4052"/>
    <cellStyle name="40% - Accent1 3 2 2 3 5" xfId="6430"/>
    <cellStyle name="40% - Accent1 3 2 2 4" xfId="826"/>
    <cellStyle name="40% - Accent1 3 2 2 4 2" xfId="2409"/>
    <cellStyle name="40% - Accent1 3 2 2 4 2 2" xfId="3532"/>
    <cellStyle name="40% - Accent1 3 2 2 4 2 2 2" xfId="5780"/>
    <cellStyle name="40% - Accent1 3 2 2 4 2 3" xfId="4660"/>
    <cellStyle name="40% - Accent1 3 2 2 4 3" xfId="3030"/>
    <cellStyle name="40% - Accent1 3 2 2 4 3 2" xfId="5279"/>
    <cellStyle name="40% - Accent1 3 2 2 4 4" xfId="4158"/>
    <cellStyle name="40% - Accent1 3 2 2 4 5" xfId="8218"/>
    <cellStyle name="40% - Accent1 3 2 2 5" xfId="2167"/>
    <cellStyle name="40% - Accent1 3 2 2 5 2" xfId="3314"/>
    <cellStyle name="40% - Accent1 3 2 2 5 2 2" xfId="5562"/>
    <cellStyle name="40% - Accent1 3 2 2 5 3" xfId="4442"/>
    <cellStyle name="40% - Accent1 3 2 2 6" xfId="2712"/>
    <cellStyle name="40% - Accent1 3 2 2 6 2" xfId="4961"/>
    <cellStyle name="40% - Accent1 3 2 2 7" xfId="3839"/>
    <cellStyle name="40% - Accent1 3 2 2 8" xfId="6216"/>
    <cellStyle name="40% - Accent1 3 2 3" xfId="528"/>
    <cellStyle name="40% - Accent1 3 2 3 2" xfId="897"/>
    <cellStyle name="40% - Accent1 3 2 3 2 2" xfId="2564"/>
    <cellStyle name="40% - Accent1 3 2 3 2 2 2" xfId="3687"/>
    <cellStyle name="40% - Accent1 3 2 3 2 2 2 2" xfId="5935"/>
    <cellStyle name="40% - Accent1 3 2 3 2 2 3" xfId="4815"/>
    <cellStyle name="40% - Accent1 3 2 3 2 3" xfId="3100"/>
    <cellStyle name="40% - Accent1 3 2 3 2 3 2" xfId="5349"/>
    <cellStyle name="40% - Accent1 3 2 3 2 4" xfId="4228"/>
    <cellStyle name="40% - Accent1 3 2 3 3" xfId="2237"/>
    <cellStyle name="40% - Accent1 3 2 3 3 2" xfId="3384"/>
    <cellStyle name="40% - Accent1 3 2 3 3 2 2" xfId="5632"/>
    <cellStyle name="40% - Accent1 3 2 3 3 3" xfId="4512"/>
    <cellStyle name="40% - Accent1 3 2 3 4" xfId="2780"/>
    <cellStyle name="40% - Accent1 3 2 3 4 2" xfId="5029"/>
    <cellStyle name="40% - Accent1 3 2 3 5" xfId="3907"/>
    <cellStyle name="40% - Accent1 3 2 3 6" xfId="6284"/>
    <cellStyle name="40% - Accent1 3 2 4" xfId="683"/>
    <cellStyle name="40% - Accent1 3 2 4 2" xfId="2461"/>
    <cellStyle name="40% - Accent1 3 2 4 2 2" xfId="3584"/>
    <cellStyle name="40% - Accent1 3 2 4 2 2 2" xfId="5832"/>
    <cellStyle name="40% - Accent1 3 2 4 2 3" xfId="4712"/>
    <cellStyle name="40% - Accent1 3 2 4 3" xfId="2889"/>
    <cellStyle name="40% - Accent1 3 2 4 3 2" xfId="5138"/>
    <cellStyle name="40% - Accent1 3 2 4 4" xfId="4017"/>
    <cellStyle name="40% - Accent1 3 2 4 5" xfId="6395"/>
    <cellStyle name="40% - Accent1 3 2 5" xfId="791"/>
    <cellStyle name="40% - Accent1 3 2 5 2" xfId="2376"/>
    <cellStyle name="40% - Accent1 3 2 5 2 2" xfId="3499"/>
    <cellStyle name="40% - Accent1 3 2 5 2 2 2" xfId="5747"/>
    <cellStyle name="40% - Accent1 3 2 5 2 3" xfId="4627"/>
    <cellStyle name="40% - Accent1 3 2 5 3" xfId="2995"/>
    <cellStyle name="40% - Accent1 3 2 5 3 2" xfId="5244"/>
    <cellStyle name="40% - Accent1 3 2 5 4" xfId="4123"/>
    <cellStyle name="40% - Accent1 3 2 5 5" xfId="6177"/>
    <cellStyle name="40% - Accent1 3 2 6" xfId="2130"/>
    <cellStyle name="40% - Accent1 3 2 6 2" xfId="3277"/>
    <cellStyle name="40% - Accent1 3 2 6 2 2" xfId="5525"/>
    <cellStyle name="40% - Accent1 3 2 6 3" xfId="4405"/>
    <cellStyle name="40% - Accent1 3 2 6 4" xfId="7225"/>
    <cellStyle name="40% - Accent1 3 2 7" xfId="2677"/>
    <cellStyle name="40% - Accent1 3 2 7 2" xfId="4926"/>
    <cellStyle name="40% - Accent1 3 2 8" xfId="3803"/>
    <cellStyle name="40% - Accent1 3 2 9" xfId="6113"/>
    <cellStyle name="40% - Accent1 3 3" xfId="278"/>
    <cellStyle name="40% - Accent1 3 3 2" xfId="452"/>
    <cellStyle name="40% - Accent1 3 3 2 2" xfId="580"/>
    <cellStyle name="40% - Accent1 3 3 2 2 2" xfId="898"/>
    <cellStyle name="40% - Accent1 3 3 2 2 2 2" xfId="2565"/>
    <cellStyle name="40% - Accent1 3 3 2 2 2 2 2" xfId="3688"/>
    <cellStyle name="40% - Accent1 3 3 2 2 2 2 2 2" xfId="5936"/>
    <cellStyle name="40% - Accent1 3 3 2 2 2 2 3" xfId="4816"/>
    <cellStyle name="40% - Accent1 3 3 2 2 2 3" xfId="3101"/>
    <cellStyle name="40% - Accent1 3 3 2 2 2 3 2" xfId="5350"/>
    <cellStyle name="40% - Accent1 3 3 2 2 2 4" xfId="4229"/>
    <cellStyle name="40% - Accent1 3 3 2 2 3" xfId="2238"/>
    <cellStyle name="40% - Accent1 3 3 2 2 3 2" xfId="3385"/>
    <cellStyle name="40% - Accent1 3 3 2 2 3 2 2" xfId="5633"/>
    <cellStyle name="40% - Accent1 3 3 2 2 3 3" xfId="4513"/>
    <cellStyle name="40% - Accent1 3 3 2 2 4" xfId="2832"/>
    <cellStyle name="40% - Accent1 3 3 2 2 4 2" xfId="5081"/>
    <cellStyle name="40% - Accent1 3 3 2 2 5" xfId="3959"/>
    <cellStyle name="40% - Accent1 3 3 2 2 6" xfId="6336"/>
    <cellStyle name="40% - Accent1 3 3 2 3" xfId="736"/>
    <cellStyle name="40% - Accent1 3 3 2 3 2" xfId="2511"/>
    <cellStyle name="40% - Accent1 3 3 2 3 2 2" xfId="3634"/>
    <cellStyle name="40% - Accent1 3 3 2 3 2 2 2" xfId="5882"/>
    <cellStyle name="40% - Accent1 3 3 2 3 2 3" xfId="4762"/>
    <cellStyle name="40% - Accent1 3 3 2 3 3" xfId="2941"/>
    <cellStyle name="40% - Accent1 3 3 2 3 3 2" xfId="5190"/>
    <cellStyle name="40% - Accent1 3 3 2 3 4" xfId="4069"/>
    <cellStyle name="40% - Accent1 3 3 2 3 5" xfId="6447"/>
    <cellStyle name="40% - Accent1 3 3 2 4" xfId="843"/>
    <cellStyle name="40% - Accent1 3 3 2 4 2" xfId="2369"/>
    <cellStyle name="40% - Accent1 3 3 2 4 2 2" xfId="3492"/>
    <cellStyle name="40% - Accent1 3 3 2 4 2 2 2" xfId="5740"/>
    <cellStyle name="40% - Accent1 3 3 2 4 2 3" xfId="4620"/>
    <cellStyle name="40% - Accent1 3 3 2 4 3" xfId="3047"/>
    <cellStyle name="40% - Accent1 3 3 2 4 3 2" xfId="5296"/>
    <cellStyle name="40% - Accent1 3 3 2 4 4" xfId="4175"/>
    <cellStyle name="40% - Accent1 3 3 2 5" xfId="2184"/>
    <cellStyle name="40% - Accent1 3 3 2 5 2" xfId="3331"/>
    <cellStyle name="40% - Accent1 3 3 2 5 2 2" xfId="5579"/>
    <cellStyle name="40% - Accent1 3 3 2 5 3" xfId="4459"/>
    <cellStyle name="40% - Accent1 3 3 2 6" xfId="2729"/>
    <cellStyle name="40% - Accent1 3 3 2 6 2" xfId="4978"/>
    <cellStyle name="40% - Accent1 3 3 2 7" xfId="3856"/>
    <cellStyle name="40% - Accent1 3 3 2 8" xfId="6233"/>
    <cellStyle name="40% - Accent1 3 3 3" xfId="511"/>
    <cellStyle name="40% - Accent1 3 3 3 2" xfId="899"/>
    <cellStyle name="40% - Accent1 3 3 3 2 2" xfId="2566"/>
    <cellStyle name="40% - Accent1 3 3 3 2 2 2" xfId="3689"/>
    <cellStyle name="40% - Accent1 3 3 3 2 2 2 2" xfId="5937"/>
    <cellStyle name="40% - Accent1 3 3 3 2 2 3" xfId="4817"/>
    <cellStyle name="40% - Accent1 3 3 3 2 3" xfId="3102"/>
    <cellStyle name="40% - Accent1 3 3 3 2 3 2" xfId="5351"/>
    <cellStyle name="40% - Accent1 3 3 3 2 4" xfId="4230"/>
    <cellStyle name="40% - Accent1 3 3 3 3" xfId="2239"/>
    <cellStyle name="40% - Accent1 3 3 3 3 2" xfId="3386"/>
    <cellStyle name="40% - Accent1 3 3 3 3 2 2" xfId="5634"/>
    <cellStyle name="40% - Accent1 3 3 3 3 3" xfId="4514"/>
    <cellStyle name="40% - Accent1 3 3 3 4" xfId="2763"/>
    <cellStyle name="40% - Accent1 3 3 3 4 2" xfId="5012"/>
    <cellStyle name="40% - Accent1 3 3 3 5" xfId="3890"/>
    <cellStyle name="40% - Accent1 3 3 3 6" xfId="6267"/>
    <cellStyle name="40% - Accent1 3 3 4" xfId="666"/>
    <cellStyle name="40% - Accent1 3 3 4 2" xfId="2445"/>
    <cellStyle name="40% - Accent1 3 3 4 2 2" xfId="3568"/>
    <cellStyle name="40% - Accent1 3 3 4 2 2 2" xfId="5816"/>
    <cellStyle name="40% - Accent1 3 3 4 2 3" xfId="4696"/>
    <cellStyle name="40% - Accent1 3 3 4 3" xfId="2872"/>
    <cellStyle name="40% - Accent1 3 3 4 3 2" xfId="5121"/>
    <cellStyle name="40% - Accent1 3 3 4 4" xfId="4000"/>
    <cellStyle name="40% - Accent1 3 3 4 5" xfId="6378"/>
    <cellStyle name="40% - Accent1 3 3 5" xfId="774"/>
    <cellStyle name="40% - Accent1 3 3 5 2" xfId="2397"/>
    <cellStyle name="40% - Accent1 3 3 5 2 2" xfId="3520"/>
    <cellStyle name="40% - Accent1 3 3 5 2 2 2" xfId="5768"/>
    <cellStyle name="40% - Accent1 3 3 5 2 3" xfId="4648"/>
    <cellStyle name="40% - Accent1 3 3 5 3" xfId="2978"/>
    <cellStyle name="40% - Accent1 3 3 5 3 2" xfId="5227"/>
    <cellStyle name="40% - Accent1 3 3 5 4" xfId="4106"/>
    <cellStyle name="40% - Accent1 3 3 5 5" xfId="6160"/>
    <cellStyle name="40% - Accent1 3 3 6" xfId="2111"/>
    <cellStyle name="40% - Accent1 3 3 6 2" xfId="3258"/>
    <cellStyle name="40% - Accent1 3 3 6 2 2" xfId="5506"/>
    <cellStyle name="40% - Accent1 3 3 6 3" xfId="4386"/>
    <cellStyle name="40% - Accent1 3 3 6 4" xfId="7774"/>
    <cellStyle name="40% - Accent1 3 3 7" xfId="2660"/>
    <cellStyle name="40% - Accent1 3 3 7 2" xfId="4909"/>
    <cellStyle name="40% - Accent1 3 3 8" xfId="3786"/>
    <cellStyle name="40% - Accent1 3 3 9" xfId="6096"/>
    <cellStyle name="40% - Accent1 3 4" xfId="413"/>
    <cellStyle name="40% - Accent1 3 4 2" xfId="546"/>
    <cellStyle name="40% - Accent1 3 4 2 2" xfId="900"/>
    <cellStyle name="40% - Accent1 3 4 2 2 2" xfId="2567"/>
    <cellStyle name="40% - Accent1 3 4 2 2 2 2" xfId="3690"/>
    <cellStyle name="40% - Accent1 3 4 2 2 2 2 2" xfId="5938"/>
    <cellStyle name="40% - Accent1 3 4 2 2 2 3" xfId="4818"/>
    <cellStyle name="40% - Accent1 3 4 2 2 3" xfId="3103"/>
    <cellStyle name="40% - Accent1 3 4 2 2 3 2" xfId="5352"/>
    <cellStyle name="40% - Accent1 3 4 2 2 4" xfId="4231"/>
    <cellStyle name="40% - Accent1 3 4 2 3" xfId="2240"/>
    <cellStyle name="40% - Accent1 3 4 2 3 2" xfId="3387"/>
    <cellStyle name="40% - Accent1 3 4 2 3 2 2" xfId="5635"/>
    <cellStyle name="40% - Accent1 3 4 2 3 3" xfId="4515"/>
    <cellStyle name="40% - Accent1 3 4 2 4" xfId="2798"/>
    <cellStyle name="40% - Accent1 3 4 2 4 2" xfId="5047"/>
    <cellStyle name="40% - Accent1 3 4 2 5" xfId="3925"/>
    <cellStyle name="40% - Accent1 3 4 2 6" xfId="6302"/>
    <cellStyle name="40% - Accent1 3 4 3" xfId="702"/>
    <cellStyle name="40% - Accent1 3 4 3 2" xfId="2478"/>
    <cellStyle name="40% - Accent1 3 4 3 2 2" xfId="3601"/>
    <cellStyle name="40% - Accent1 3 4 3 2 2 2" xfId="5849"/>
    <cellStyle name="40% - Accent1 3 4 3 2 3" xfId="4729"/>
    <cellStyle name="40% - Accent1 3 4 3 3" xfId="2907"/>
    <cellStyle name="40% - Accent1 3 4 3 3 2" xfId="5156"/>
    <cellStyle name="40% - Accent1 3 4 3 4" xfId="4035"/>
    <cellStyle name="40% - Accent1 3 4 3 5" xfId="6413"/>
    <cellStyle name="40% - Accent1 3 4 4" xfId="809"/>
    <cellStyle name="40% - Accent1 3 4 4 2" xfId="2080"/>
    <cellStyle name="40% - Accent1 3 4 4 2 2" xfId="3228"/>
    <cellStyle name="40% - Accent1 3 4 4 2 2 2" xfId="5476"/>
    <cellStyle name="40% - Accent1 3 4 4 2 3" xfId="4356"/>
    <cellStyle name="40% - Accent1 3 4 4 3" xfId="3013"/>
    <cellStyle name="40% - Accent1 3 4 4 3 2" xfId="5262"/>
    <cellStyle name="40% - Accent1 3 4 4 4" xfId="4141"/>
    <cellStyle name="40% - Accent1 3 4 5" xfId="2151"/>
    <cellStyle name="40% - Accent1 3 4 5 2" xfId="3298"/>
    <cellStyle name="40% - Accent1 3 4 5 2 2" xfId="5546"/>
    <cellStyle name="40% - Accent1 3 4 5 3" xfId="4426"/>
    <cellStyle name="40% - Accent1 3 4 6" xfId="2695"/>
    <cellStyle name="40% - Accent1 3 4 6 2" xfId="4944"/>
    <cellStyle name="40% - Accent1 3 4 7" xfId="3822"/>
    <cellStyle name="40% - Accent1 3 4 8" xfId="6199"/>
    <cellStyle name="40% - Accent1 3 5" xfId="494"/>
    <cellStyle name="40% - Accent1 3 5 2" xfId="901"/>
    <cellStyle name="40% - Accent1 3 5 2 2" xfId="2568"/>
    <cellStyle name="40% - Accent1 3 5 2 2 2" xfId="3691"/>
    <cellStyle name="40% - Accent1 3 5 2 2 2 2" xfId="5939"/>
    <cellStyle name="40% - Accent1 3 5 2 2 3" xfId="4819"/>
    <cellStyle name="40% - Accent1 3 5 2 3" xfId="3104"/>
    <cellStyle name="40% - Accent1 3 5 2 3 2" xfId="5353"/>
    <cellStyle name="40% - Accent1 3 5 2 4" xfId="4232"/>
    <cellStyle name="40% - Accent1 3 5 3" xfId="2241"/>
    <cellStyle name="40% - Accent1 3 5 3 2" xfId="3388"/>
    <cellStyle name="40% - Accent1 3 5 3 2 2" xfId="5636"/>
    <cellStyle name="40% - Accent1 3 5 3 3" xfId="4516"/>
    <cellStyle name="40% - Accent1 3 5 4" xfId="2746"/>
    <cellStyle name="40% - Accent1 3 5 4 2" xfId="4995"/>
    <cellStyle name="40% - Accent1 3 5 5" xfId="3873"/>
    <cellStyle name="40% - Accent1 3 5 6" xfId="6250"/>
    <cellStyle name="40% - Accent1 3 6" xfId="649"/>
    <cellStyle name="40% - Accent1 3 6 2" xfId="2428"/>
    <cellStyle name="40% - Accent1 3 6 2 2" xfId="3551"/>
    <cellStyle name="40% - Accent1 3 6 2 2 2" xfId="5799"/>
    <cellStyle name="40% - Accent1 3 6 2 3" xfId="4679"/>
    <cellStyle name="40% - Accent1 3 6 3" xfId="2855"/>
    <cellStyle name="40% - Accent1 3 6 3 2" xfId="5104"/>
    <cellStyle name="40% - Accent1 3 6 4" xfId="3983"/>
    <cellStyle name="40% - Accent1 3 6 5" xfId="6361"/>
    <cellStyle name="40% - Accent1 3 7" xfId="757"/>
    <cellStyle name="40% - Accent1 3 7 2" xfId="2389"/>
    <cellStyle name="40% - Accent1 3 7 2 2" xfId="3512"/>
    <cellStyle name="40% - Accent1 3 7 2 2 2" xfId="5760"/>
    <cellStyle name="40% - Accent1 3 7 2 3" xfId="4640"/>
    <cellStyle name="40% - Accent1 3 7 3" xfId="2961"/>
    <cellStyle name="40% - Accent1 3 7 3 2" xfId="5210"/>
    <cellStyle name="40% - Accent1 3 7 4" xfId="4089"/>
    <cellStyle name="40% - Accent1 3 7 5" xfId="6143"/>
    <cellStyle name="40% - Accent1 3 8" xfId="2090"/>
    <cellStyle name="40% - Accent1 3 8 2" xfId="3237"/>
    <cellStyle name="40% - Accent1 3 8 2 2" xfId="5485"/>
    <cellStyle name="40% - Accent1 3 8 3" xfId="4365"/>
    <cellStyle name="40% - Accent1 3 8 4" xfId="6778"/>
    <cellStyle name="40% - Accent1 3 9" xfId="2643"/>
    <cellStyle name="40% - Accent1 3 9 2" xfId="4892"/>
    <cellStyle name="40% - Accent1 4" xfId="136"/>
    <cellStyle name="40% - Accent1 4 2" xfId="7091"/>
    <cellStyle name="40% - Accent1 4 2 2" xfId="8084"/>
    <cellStyle name="40% - Accent1 4 3" xfId="7636"/>
    <cellStyle name="40% - Accent1 4 4" xfId="6637"/>
    <cellStyle name="40% - Accent1 5" xfId="607"/>
    <cellStyle name="40% - Accent1 5 2" xfId="7931"/>
    <cellStyle name="40% - Accent1 5 3" xfId="6938"/>
    <cellStyle name="40% - Accent1 6" xfId="6022"/>
    <cellStyle name="40% - Accent1 6 2" xfId="8372"/>
    <cellStyle name="40% - Accent1 6 3" xfId="7380"/>
    <cellStyle name="40% - Accent1 7" xfId="7403"/>
    <cellStyle name="40% - Accent1 7 2" xfId="8394"/>
    <cellStyle name="40% - Accent1 8" xfId="7426"/>
    <cellStyle name="40% - Accent1 8 2" xfId="8416"/>
    <cellStyle name="40% - Accent1 9" xfId="7443"/>
    <cellStyle name="40% - Accent1 9 2" xfId="8433"/>
    <cellStyle name="40% - Accent2 10" xfId="7462"/>
    <cellStyle name="40% - Accent2 10 2" xfId="8452"/>
    <cellStyle name="40% - Accent2 11" xfId="7479"/>
    <cellStyle name="40% - Accent2 12" xfId="8468"/>
    <cellStyle name="40% - Accent2 13" xfId="8484"/>
    <cellStyle name="40% - Accent2 14" xfId="8504"/>
    <cellStyle name="40% - Accent2 15" xfId="8520"/>
    <cellStyle name="40% - Accent2 16" xfId="8536"/>
    <cellStyle name="40% - Accent2 17" xfId="8550"/>
    <cellStyle name="40% - Accent2 18" xfId="8568"/>
    <cellStyle name="40% - Accent2 19" xfId="6470"/>
    <cellStyle name="40% - Accent2 2" xfId="168"/>
    <cellStyle name="40% - Accent2 2 2" xfId="974"/>
    <cellStyle name="40% - Accent2 2 2 2" xfId="2312"/>
    <cellStyle name="40% - Accent2 2 2 2 2" xfId="3456"/>
    <cellStyle name="40% - Accent2 2 2 2 2 2" xfId="5704"/>
    <cellStyle name="40% - Accent2 2 2 2 2 3" xfId="8353"/>
    <cellStyle name="40% - Accent2 2 2 2 3" xfId="4584"/>
    <cellStyle name="40% - Accent2 2 2 2 4" xfId="7360"/>
    <cellStyle name="40% - Accent2 2 2 3" xfId="3176"/>
    <cellStyle name="40% - Accent2 2 2 3 2" xfId="5425"/>
    <cellStyle name="40% - Accent2 2 2 3 3" xfId="7913"/>
    <cellStyle name="40% - Accent2 2 2 4" xfId="4304"/>
    <cellStyle name="40% - Accent2 2 2 5" xfId="6920"/>
    <cellStyle name="40% - Accent2 2 3" xfId="2017"/>
    <cellStyle name="40% - Accent2 2 3 2" xfId="3201"/>
    <cellStyle name="40% - Accent2 2 3 2 2" xfId="5449"/>
    <cellStyle name="40% - Accent2 2 3 2 3" xfId="8066"/>
    <cellStyle name="40% - Accent2 2 3 3" xfId="4329"/>
    <cellStyle name="40% - Accent2 2 3 4" xfId="7073"/>
    <cellStyle name="40% - Accent2 2 4" xfId="6025"/>
    <cellStyle name="40% - Accent2 2 4 2" xfId="7618"/>
    <cellStyle name="40% - Accent2 2 5" xfId="6619"/>
    <cellStyle name="40% - Accent2 20" xfId="8586"/>
    <cellStyle name="40% - Accent2 3" xfId="212"/>
    <cellStyle name="40% - Accent2 3 10" xfId="3772"/>
    <cellStyle name="40% - Accent2 3 11" xfId="6081"/>
    <cellStyle name="40% - Accent2 3 2" xfId="332"/>
    <cellStyle name="40% - Accent2 3 2 2" xfId="435"/>
    <cellStyle name="40% - Accent2 3 2 2 2" xfId="565"/>
    <cellStyle name="40% - Accent2 3 2 2 2 2" xfId="902"/>
    <cellStyle name="40% - Accent2 3 2 2 2 2 2" xfId="2569"/>
    <cellStyle name="40% - Accent2 3 2 2 2 2 2 2" xfId="3692"/>
    <cellStyle name="40% - Accent2 3 2 2 2 2 2 2 2" xfId="5940"/>
    <cellStyle name="40% - Accent2 3 2 2 2 2 2 3" xfId="4820"/>
    <cellStyle name="40% - Accent2 3 2 2 2 2 3" xfId="3105"/>
    <cellStyle name="40% - Accent2 3 2 2 2 2 3 2" xfId="5354"/>
    <cellStyle name="40% - Accent2 3 2 2 2 2 4" xfId="4233"/>
    <cellStyle name="40% - Accent2 3 2 2 2 3" xfId="2242"/>
    <cellStyle name="40% - Accent2 3 2 2 2 3 2" xfId="3389"/>
    <cellStyle name="40% - Accent2 3 2 2 2 3 2 2" xfId="5637"/>
    <cellStyle name="40% - Accent2 3 2 2 2 3 3" xfId="4517"/>
    <cellStyle name="40% - Accent2 3 2 2 2 4" xfId="2817"/>
    <cellStyle name="40% - Accent2 3 2 2 2 4 2" xfId="5066"/>
    <cellStyle name="40% - Accent2 3 2 2 2 5" xfId="3944"/>
    <cellStyle name="40% - Accent2 3 2 2 2 6" xfId="6321"/>
    <cellStyle name="40% - Accent2 3 2 2 3" xfId="721"/>
    <cellStyle name="40% - Accent2 3 2 2 3 2" xfId="2496"/>
    <cellStyle name="40% - Accent2 3 2 2 3 2 2" xfId="3619"/>
    <cellStyle name="40% - Accent2 3 2 2 3 2 2 2" xfId="5867"/>
    <cellStyle name="40% - Accent2 3 2 2 3 2 3" xfId="4747"/>
    <cellStyle name="40% - Accent2 3 2 2 3 3" xfId="2926"/>
    <cellStyle name="40% - Accent2 3 2 2 3 3 2" xfId="5175"/>
    <cellStyle name="40% - Accent2 3 2 2 3 4" xfId="4054"/>
    <cellStyle name="40% - Accent2 3 2 2 3 5" xfId="6432"/>
    <cellStyle name="40% - Accent2 3 2 2 4" xfId="828"/>
    <cellStyle name="40% - Accent2 3 2 2 4 2" xfId="2365"/>
    <cellStyle name="40% - Accent2 3 2 2 4 2 2" xfId="3488"/>
    <cellStyle name="40% - Accent2 3 2 2 4 2 2 2" xfId="5736"/>
    <cellStyle name="40% - Accent2 3 2 2 4 2 3" xfId="4616"/>
    <cellStyle name="40% - Accent2 3 2 2 4 3" xfId="3032"/>
    <cellStyle name="40% - Accent2 3 2 2 4 3 2" xfId="5281"/>
    <cellStyle name="40% - Accent2 3 2 2 4 4" xfId="4160"/>
    <cellStyle name="40% - Accent2 3 2 2 4 5" xfId="8219"/>
    <cellStyle name="40% - Accent2 3 2 2 5" xfId="2169"/>
    <cellStyle name="40% - Accent2 3 2 2 5 2" xfId="3316"/>
    <cellStyle name="40% - Accent2 3 2 2 5 2 2" xfId="5564"/>
    <cellStyle name="40% - Accent2 3 2 2 5 3" xfId="4444"/>
    <cellStyle name="40% - Accent2 3 2 2 6" xfId="2714"/>
    <cellStyle name="40% - Accent2 3 2 2 6 2" xfId="4963"/>
    <cellStyle name="40% - Accent2 3 2 2 7" xfId="3841"/>
    <cellStyle name="40% - Accent2 3 2 2 8" xfId="6218"/>
    <cellStyle name="40% - Accent2 3 2 3" xfId="530"/>
    <cellStyle name="40% - Accent2 3 2 3 2" xfId="903"/>
    <cellStyle name="40% - Accent2 3 2 3 2 2" xfId="2570"/>
    <cellStyle name="40% - Accent2 3 2 3 2 2 2" xfId="3693"/>
    <cellStyle name="40% - Accent2 3 2 3 2 2 2 2" xfId="5941"/>
    <cellStyle name="40% - Accent2 3 2 3 2 2 3" xfId="4821"/>
    <cellStyle name="40% - Accent2 3 2 3 2 3" xfId="3106"/>
    <cellStyle name="40% - Accent2 3 2 3 2 3 2" xfId="5355"/>
    <cellStyle name="40% - Accent2 3 2 3 2 4" xfId="4234"/>
    <cellStyle name="40% - Accent2 3 2 3 3" xfId="2243"/>
    <cellStyle name="40% - Accent2 3 2 3 3 2" xfId="3390"/>
    <cellStyle name="40% - Accent2 3 2 3 3 2 2" xfId="5638"/>
    <cellStyle name="40% - Accent2 3 2 3 3 3" xfId="4518"/>
    <cellStyle name="40% - Accent2 3 2 3 4" xfId="2782"/>
    <cellStyle name="40% - Accent2 3 2 3 4 2" xfId="5031"/>
    <cellStyle name="40% - Accent2 3 2 3 5" xfId="3909"/>
    <cellStyle name="40% - Accent2 3 2 3 6" xfId="6286"/>
    <cellStyle name="40% - Accent2 3 2 4" xfId="685"/>
    <cellStyle name="40% - Accent2 3 2 4 2" xfId="2463"/>
    <cellStyle name="40% - Accent2 3 2 4 2 2" xfId="3586"/>
    <cellStyle name="40% - Accent2 3 2 4 2 2 2" xfId="5834"/>
    <cellStyle name="40% - Accent2 3 2 4 2 3" xfId="4714"/>
    <cellStyle name="40% - Accent2 3 2 4 3" xfId="2891"/>
    <cellStyle name="40% - Accent2 3 2 4 3 2" xfId="5140"/>
    <cellStyle name="40% - Accent2 3 2 4 4" xfId="4019"/>
    <cellStyle name="40% - Accent2 3 2 4 5" xfId="6397"/>
    <cellStyle name="40% - Accent2 3 2 5" xfId="793"/>
    <cellStyle name="40% - Accent2 3 2 5 2" xfId="2405"/>
    <cellStyle name="40% - Accent2 3 2 5 2 2" xfId="3528"/>
    <cellStyle name="40% - Accent2 3 2 5 2 2 2" xfId="5776"/>
    <cellStyle name="40% - Accent2 3 2 5 2 3" xfId="4656"/>
    <cellStyle name="40% - Accent2 3 2 5 3" xfId="2997"/>
    <cellStyle name="40% - Accent2 3 2 5 3 2" xfId="5246"/>
    <cellStyle name="40% - Accent2 3 2 5 4" xfId="4125"/>
    <cellStyle name="40% - Accent2 3 2 5 5" xfId="6179"/>
    <cellStyle name="40% - Accent2 3 2 6" xfId="2132"/>
    <cellStyle name="40% - Accent2 3 2 6 2" xfId="3279"/>
    <cellStyle name="40% - Accent2 3 2 6 2 2" xfId="5527"/>
    <cellStyle name="40% - Accent2 3 2 6 3" xfId="4407"/>
    <cellStyle name="40% - Accent2 3 2 6 4" xfId="7226"/>
    <cellStyle name="40% - Accent2 3 2 7" xfId="2679"/>
    <cellStyle name="40% - Accent2 3 2 7 2" xfId="4928"/>
    <cellStyle name="40% - Accent2 3 2 8" xfId="3805"/>
    <cellStyle name="40% - Accent2 3 2 9" xfId="6115"/>
    <cellStyle name="40% - Accent2 3 3" xfId="280"/>
    <cellStyle name="40% - Accent2 3 3 2" xfId="454"/>
    <cellStyle name="40% - Accent2 3 3 2 2" xfId="582"/>
    <cellStyle name="40% - Accent2 3 3 2 2 2" xfId="904"/>
    <cellStyle name="40% - Accent2 3 3 2 2 2 2" xfId="2571"/>
    <cellStyle name="40% - Accent2 3 3 2 2 2 2 2" xfId="3694"/>
    <cellStyle name="40% - Accent2 3 3 2 2 2 2 2 2" xfId="5942"/>
    <cellStyle name="40% - Accent2 3 3 2 2 2 2 3" xfId="4822"/>
    <cellStyle name="40% - Accent2 3 3 2 2 2 3" xfId="3107"/>
    <cellStyle name="40% - Accent2 3 3 2 2 2 3 2" xfId="5356"/>
    <cellStyle name="40% - Accent2 3 3 2 2 2 4" xfId="4235"/>
    <cellStyle name="40% - Accent2 3 3 2 2 3" xfId="2244"/>
    <cellStyle name="40% - Accent2 3 3 2 2 3 2" xfId="3391"/>
    <cellStyle name="40% - Accent2 3 3 2 2 3 2 2" xfId="5639"/>
    <cellStyle name="40% - Accent2 3 3 2 2 3 3" xfId="4519"/>
    <cellStyle name="40% - Accent2 3 3 2 2 4" xfId="2834"/>
    <cellStyle name="40% - Accent2 3 3 2 2 4 2" xfId="5083"/>
    <cellStyle name="40% - Accent2 3 3 2 2 5" xfId="3961"/>
    <cellStyle name="40% - Accent2 3 3 2 2 6" xfId="6338"/>
    <cellStyle name="40% - Accent2 3 3 2 3" xfId="738"/>
    <cellStyle name="40% - Accent2 3 3 2 3 2" xfId="2513"/>
    <cellStyle name="40% - Accent2 3 3 2 3 2 2" xfId="3636"/>
    <cellStyle name="40% - Accent2 3 3 2 3 2 2 2" xfId="5884"/>
    <cellStyle name="40% - Accent2 3 3 2 3 2 3" xfId="4764"/>
    <cellStyle name="40% - Accent2 3 3 2 3 3" xfId="2943"/>
    <cellStyle name="40% - Accent2 3 3 2 3 3 2" xfId="5192"/>
    <cellStyle name="40% - Accent2 3 3 2 3 4" xfId="4071"/>
    <cellStyle name="40% - Accent2 3 3 2 3 5" xfId="6449"/>
    <cellStyle name="40% - Accent2 3 3 2 4" xfId="845"/>
    <cellStyle name="40% - Accent2 3 3 2 4 2" xfId="2081"/>
    <cellStyle name="40% - Accent2 3 3 2 4 2 2" xfId="3229"/>
    <cellStyle name="40% - Accent2 3 3 2 4 2 2 2" xfId="5477"/>
    <cellStyle name="40% - Accent2 3 3 2 4 2 3" xfId="4357"/>
    <cellStyle name="40% - Accent2 3 3 2 4 3" xfId="3049"/>
    <cellStyle name="40% - Accent2 3 3 2 4 3 2" xfId="5298"/>
    <cellStyle name="40% - Accent2 3 3 2 4 4" xfId="4177"/>
    <cellStyle name="40% - Accent2 3 3 2 5" xfId="2186"/>
    <cellStyle name="40% - Accent2 3 3 2 5 2" xfId="3333"/>
    <cellStyle name="40% - Accent2 3 3 2 5 2 2" xfId="5581"/>
    <cellStyle name="40% - Accent2 3 3 2 5 3" xfId="4461"/>
    <cellStyle name="40% - Accent2 3 3 2 6" xfId="2731"/>
    <cellStyle name="40% - Accent2 3 3 2 6 2" xfId="4980"/>
    <cellStyle name="40% - Accent2 3 3 2 7" xfId="3858"/>
    <cellStyle name="40% - Accent2 3 3 2 8" xfId="6235"/>
    <cellStyle name="40% - Accent2 3 3 3" xfId="513"/>
    <cellStyle name="40% - Accent2 3 3 3 2" xfId="905"/>
    <cellStyle name="40% - Accent2 3 3 3 2 2" xfId="2572"/>
    <cellStyle name="40% - Accent2 3 3 3 2 2 2" xfId="3695"/>
    <cellStyle name="40% - Accent2 3 3 3 2 2 2 2" xfId="5943"/>
    <cellStyle name="40% - Accent2 3 3 3 2 2 3" xfId="4823"/>
    <cellStyle name="40% - Accent2 3 3 3 2 3" xfId="3108"/>
    <cellStyle name="40% - Accent2 3 3 3 2 3 2" xfId="5357"/>
    <cellStyle name="40% - Accent2 3 3 3 2 4" xfId="4236"/>
    <cellStyle name="40% - Accent2 3 3 3 3" xfId="2245"/>
    <cellStyle name="40% - Accent2 3 3 3 3 2" xfId="3392"/>
    <cellStyle name="40% - Accent2 3 3 3 3 2 2" xfId="5640"/>
    <cellStyle name="40% - Accent2 3 3 3 3 3" xfId="4520"/>
    <cellStyle name="40% - Accent2 3 3 3 4" xfId="2765"/>
    <cellStyle name="40% - Accent2 3 3 3 4 2" xfId="5014"/>
    <cellStyle name="40% - Accent2 3 3 3 5" xfId="3892"/>
    <cellStyle name="40% - Accent2 3 3 3 6" xfId="6269"/>
    <cellStyle name="40% - Accent2 3 3 4" xfId="668"/>
    <cellStyle name="40% - Accent2 3 3 4 2" xfId="2447"/>
    <cellStyle name="40% - Accent2 3 3 4 2 2" xfId="3570"/>
    <cellStyle name="40% - Accent2 3 3 4 2 2 2" xfId="5818"/>
    <cellStyle name="40% - Accent2 3 3 4 2 3" xfId="4698"/>
    <cellStyle name="40% - Accent2 3 3 4 3" xfId="2874"/>
    <cellStyle name="40% - Accent2 3 3 4 3 2" xfId="5123"/>
    <cellStyle name="40% - Accent2 3 3 4 4" xfId="4002"/>
    <cellStyle name="40% - Accent2 3 3 4 5" xfId="6380"/>
    <cellStyle name="40% - Accent2 3 3 5" xfId="776"/>
    <cellStyle name="40% - Accent2 3 3 5 2" xfId="2355"/>
    <cellStyle name="40% - Accent2 3 3 5 2 2" xfId="3478"/>
    <cellStyle name="40% - Accent2 3 3 5 2 2 2" xfId="5726"/>
    <cellStyle name="40% - Accent2 3 3 5 2 3" xfId="4606"/>
    <cellStyle name="40% - Accent2 3 3 5 3" xfId="2980"/>
    <cellStyle name="40% - Accent2 3 3 5 3 2" xfId="5229"/>
    <cellStyle name="40% - Accent2 3 3 5 4" xfId="4108"/>
    <cellStyle name="40% - Accent2 3 3 5 5" xfId="6162"/>
    <cellStyle name="40% - Accent2 3 3 6" xfId="2113"/>
    <cellStyle name="40% - Accent2 3 3 6 2" xfId="3260"/>
    <cellStyle name="40% - Accent2 3 3 6 2 2" xfId="5508"/>
    <cellStyle name="40% - Accent2 3 3 6 3" xfId="4388"/>
    <cellStyle name="40% - Accent2 3 3 6 4" xfId="7775"/>
    <cellStyle name="40% - Accent2 3 3 7" xfId="2662"/>
    <cellStyle name="40% - Accent2 3 3 7 2" xfId="4911"/>
    <cellStyle name="40% - Accent2 3 3 8" xfId="3788"/>
    <cellStyle name="40% - Accent2 3 3 9" xfId="6098"/>
    <cellStyle name="40% - Accent2 3 4" xfId="415"/>
    <cellStyle name="40% - Accent2 3 4 2" xfId="548"/>
    <cellStyle name="40% - Accent2 3 4 2 2" xfId="906"/>
    <cellStyle name="40% - Accent2 3 4 2 2 2" xfId="2573"/>
    <cellStyle name="40% - Accent2 3 4 2 2 2 2" xfId="3696"/>
    <cellStyle name="40% - Accent2 3 4 2 2 2 2 2" xfId="5944"/>
    <cellStyle name="40% - Accent2 3 4 2 2 2 3" xfId="4824"/>
    <cellStyle name="40% - Accent2 3 4 2 2 3" xfId="3109"/>
    <cellStyle name="40% - Accent2 3 4 2 2 3 2" xfId="5358"/>
    <cellStyle name="40% - Accent2 3 4 2 2 4" xfId="4237"/>
    <cellStyle name="40% - Accent2 3 4 2 3" xfId="2246"/>
    <cellStyle name="40% - Accent2 3 4 2 3 2" xfId="3393"/>
    <cellStyle name="40% - Accent2 3 4 2 3 2 2" xfId="5641"/>
    <cellStyle name="40% - Accent2 3 4 2 3 3" xfId="4521"/>
    <cellStyle name="40% - Accent2 3 4 2 4" xfId="2800"/>
    <cellStyle name="40% - Accent2 3 4 2 4 2" xfId="5049"/>
    <cellStyle name="40% - Accent2 3 4 2 5" xfId="3927"/>
    <cellStyle name="40% - Accent2 3 4 2 6" xfId="6304"/>
    <cellStyle name="40% - Accent2 3 4 3" xfId="704"/>
    <cellStyle name="40% - Accent2 3 4 3 2" xfId="2480"/>
    <cellStyle name="40% - Accent2 3 4 3 2 2" xfId="3603"/>
    <cellStyle name="40% - Accent2 3 4 3 2 2 2" xfId="5851"/>
    <cellStyle name="40% - Accent2 3 4 3 2 3" xfId="4731"/>
    <cellStyle name="40% - Accent2 3 4 3 3" xfId="2909"/>
    <cellStyle name="40% - Accent2 3 4 3 3 2" xfId="5158"/>
    <cellStyle name="40% - Accent2 3 4 3 4" xfId="4037"/>
    <cellStyle name="40% - Accent2 3 4 3 5" xfId="6415"/>
    <cellStyle name="40% - Accent2 3 4 4" xfId="811"/>
    <cellStyle name="40% - Accent2 3 4 4 2" xfId="2107"/>
    <cellStyle name="40% - Accent2 3 4 4 2 2" xfId="3254"/>
    <cellStyle name="40% - Accent2 3 4 4 2 2 2" xfId="5502"/>
    <cellStyle name="40% - Accent2 3 4 4 2 3" xfId="4382"/>
    <cellStyle name="40% - Accent2 3 4 4 3" xfId="3015"/>
    <cellStyle name="40% - Accent2 3 4 4 3 2" xfId="5264"/>
    <cellStyle name="40% - Accent2 3 4 4 4" xfId="4143"/>
    <cellStyle name="40% - Accent2 3 4 5" xfId="2153"/>
    <cellStyle name="40% - Accent2 3 4 5 2" xfId="3300"/>
    <cellStyle name="40% - Accent2 3 4 5 2 2" xfId="5548"/>
    <cellStyle name="40% - Accent2 3 4 5 3" xfId="4428"/>
    <cellStyle name="40% - Accent2 3 4 6" xfId="2697"/>
    <cellStyle name="40% - Accent2 3 4 6 2" xfId="4946"/>
    <cellStyle name="40% - Accent2 3 4 7" xfId="3824"/>
    <cellStyle name="40% - Accent2 3 4 8" xfId="6201"/>
    <cellStyle name="40% - Accent2 3 5" xfId="496"/>
    <cellStyle name="40% - Accent2 3 5 2" xfId="907"/>
    <cellStyle name="40% - Accent2 3 5 2 2" xfId="2574"/>
    <cellStyle name="40% - Accent2 3 5 2 2 2" xfId="3697"/>
    <cellStyle name="40% - Accent2 3 5 2 2 2 2" xfId="5945"/>
    <cellStyle name="40% - Accent2 3 5 2 2 3" xfId="4825"/>
    <cellStyle name="40% - Accent2 3 5 2 3" xfId="3110"/>
    <cellStyle name="40% - Accent2 3 5 2 3 2" xfId="5359"/>
    <cellStyle name="40% - Accent2 3 5 2 4" xfId="4238"/>
    <cellStyle name="40% - Accent2 3 5 3" xfId="2247"/>
    <cellStyle name="40% - Accent2 3 5 3 2" xfId="3394"/>
    <cellStyle name="40% - Accent2 3 5 3 2 2" xfId="5642"/>
    <cellStyle name="40% - Accent2 3 5 3 3" xfId="4522"/>
    <cellStyle name="40% - Accent2 3 5 4" xfId="2748"/>
    <cellStyle name="40% - Accent2 3 5 4 2" xfId="4997"/>
    <cellStyle name="40% - Accent2 3 5 5" xfId="3875"/>
    <cellStyle name="40% - Accent2 3 5 6" xfId="6252"/>
    <cellStyle name="40% - Accent2 3 6" xfId="651"/>
    <cellStyle name="40% - Accent2 3 6 2" xfId="2430"/>
    <cellStyle name="40% - Accent2 3 6 2 2" xfId="3553"/>
    <cellStyle name="40% - Accent2 3 6 2 2 2" xfId="5801"/>
    <cellStyle name="40% - Accent2 3 6 2 3" xfId="4681"/>
    <cellStyle name="40% - Accent2 3 6 3" xfId="2857"/>
    <cellStyle name="40% - Accent2 3 6 3 2" xfId="5106"/>
    <cellStyle name="40% - Accent2 3 6 4" xfId="3985"/>
    <cellStyle name="40% - Accent2 3 6 5" xfId="6363"/>
    <cellStyle name="40% - Accent2 3 7" xfId="759"/>
    <cellStyle name="40% - Accent2 3 7 2" xfId="2104"/>
    <cellStyle name="40% - Accent2 3 7 2 2" xfId="3251"/>
    <cellStyle name="40% - Accent2 3 7 2 2 2" xfId="5499"/>
    <cellStyle name="40% - Accent2 3 7 2 3" xfId="4379"/>
    <cellStyle name="40% - Accent2 3 7 3" xfId="2963"/>
    <cellStyle name="40% - Accent2 3 7 3 2" xfId="5212"/>
    <cellStyle name="40% - Accent2 3 7 4" xfId="4091"/>
    <cellStyle name="40% - Accent2 3 7 5" xfId="6145"/>
    <cellStyle name="40% - Accent2 3 8" xfId="2092"/>
    <cellStyle name="40% - Accent2 3 8 2" xfId="3239"/>
    <cellStyle name="40% - Accent2 3 8 2 2" xfId="5487"/>
    <cellStyle name="40% - Accent2 3 8 3" xfId="4367"/>
    <cellStyle name="40% - Accent2 3 8 4" xfId="6779"/>
    <cellStyle name="40% - Accent2 3 9" xfId="2645"/>
    <cellStyle name="40% - Accent2 3 9 2" xfId="4894"/>
    <cellStyle name="40% - Accent2 4" xfId="140"/>
    <cellStyle name="40% - Accent2 4 2" xfId="7092"/>
    <cellStyle name="40% - Accent2 4 2 2" xfId="8085"/>
    <cellStyle name="40% - Accent2 4 3" xfId="7637"/>
    <cellStyle name="40% - Accent2 4 4" xfId="6638"/>
    <cellStyle name="40% - Accent2 5" xfId="608"/>
    <cellStyle name="40% - Accent2 5 2" xfId="7932"/>
    <cellStyle name="40% - Accent2 5 3" xfId="6939"/>
    <cellStyle name="40% - Accent2 6" xfId="6024"/>
    <cellStyle name="40% - Accent2 6 2" xfId="8374"/>
    <cellStyle name="40% - Accent2 6 3" xfId="7382"/>
    <cellStyle name="40% - Accent2 7" xfId="7405"/>
    <cellStyle name="40% - Accent2 7 2" xfId="8396"/>
    <cellStyle name="40% - Accent2 8" xfId="7428"/>
    <cellStyle name="40% - Accent2 8 2" xfId="8418"/>
    <cellStyle name="40% - Accent2 9" xfId="7445"/>
    <cellStyle name="40% - Accent2 9 2" xfId="8435"/>
    <cellStyle name="40% - Accent3 10" xfId="7464"/>
    <cellStyle name="40% - Accent3 10 2" xfId="8454"/>
    <cellStyle name="40% - Accent3 11" xfId="7480"/>
    <cellStyle name="40% - Accent3 12" xfId="8470"/>
    <cellStyle name="40% - Accent3 13" xfId="8486"/>
    <cellStyle name="40% - Accent3 14" xfId="8506"/>
    <cellStyle name="40% - Accent3 15" xfId="8522"/>
    <cellStyle name="40% - Accent3 16" xfId="8538"/>
    <cellStyle name="40% - Accent3 17" xfId="8552"/>
    <cellStyle name="40% - Accent3 18" xfId="8570"/>
    <cellStyle name="40% - Accent3 19" xfId="6471"/>
    <cellStyle name="40% - Accent3 2" xfId="170"/>
    <cellStyle name="40% - Accent3 2 2" xfId="975"/>
    <cellStyle name="40% - Accent3 2 2 2" xfId="2313"/>
    <cellStyle name="40% - Accent3 2 2 2 2" xfId="3457"/>
    <cellStyle name="40% - Accent3 2 2 2 2 2" xfId="5705"/>
    <cellStyle name="40% - Accent3 2 2 2 2 3" xfId="8355"/>
    <cellStyle name="40% - Accent3 2 2 2 3" xfId="4585"/>
    <cellStyle name="40% - Accent3 2 2 2 4" xfId="7362"/>
    <cellStyle name="40% - Accent3 2 2 3" xfId="3177"/>
    <cellStyle name="40% - Accent3 2 2 3 2" xfId="5426"/>
    <cellStyle name="40% - Accent3 2 2 3 3" xfId="7915"/>
    <cellStyle name="40% - Accent3 2 2 4" xfId="4305"/>
    <cellStyle name="40% - Accent3 2 2 5" xfId="6922"/>
    <cellStyle name="40% - Accent3 2 3" xfId="2018"/>
    <cellStyle name="40% - Accent3 2 3 2" xfId="3202"/>
    <cellStyle name="40% - Accent3 2 3 2 2" xfId="5450"/>
    <cellStyle name="40% - Accent3 2 3 2 3" xfId="8068"/>
    <cellStyle name="40% - Accent3 2 3 3" xfId="4330"/>
    <cellStyle name="40% - Accent3 2 3 4" xfId="7075"/>
    <cellStyle name="40% - Accent3 2 4" xfId="6027"/>
    <cellStyle name="40% - Accent3 2 4 2" xfId="7620"/>
    <cellStyle name="40% - Accent3 2 5" xfId="6621"/>
    <cellStyle name="40% - Accent3 20" xfId="8588"/>
    <cellStyle name="40% - Accent3 3" xfId="216"/>
    <cellStyle name="40% - Accent3 3 10" xfId="3774"/>
    <cellStyle name="40% - Accent3 3 11" xfId="6083"/>
    <cellStyle name="40% - Accent3 3 2" xfId="334"/>
    <cellStyle name="40% - Accent3 3 2 2" xfId="437"/>
    <cellStyle name="40% - Accent3 3 2 2 2" xfId="567"/>
    <cellStyle name="40% - Accent3 3 2 2 2 2" xfId="908"/>
    <cellStyle name="40% - Accent3 3 2 2 2 2 2" xfId="2575"/>
    <cellStyle name="40% - Accent3 3 2 2 2 2 2 2" xfId="3698"/>
    <cellStyle name="40% - Accent3 3 2 2 2 2 2 2 2" xfId="5946"/>
    <cellStyle name="40% - Accent3 3 2 2 2 2 2 3" xfId="4826"/>
    <cellStyle name="40% - Accent3 3 2 2 2 2 3" xfId="3111"/>
    <cellStyle name="40% - Accent3 3 2 2 2 2 3 2" xfId="5360"/>
    <cellStyle name="40% - Accent3 3 2 2 2 2 4" xfId="4239"/>
    <cellStyle name="40% - Accent3 3 2 2 2 3" xfId="2248"/>
    <cellStyle name="40% - Accent3 3 2 2 2 3 2" xfId="3395"/>
    <cellStyle name="40% - Accent3 3 2 2 2 3 2 2" xfId="5643"/>
    <cellStyle name="40% - Accent3 3 2 2 2 3 3" xfId="4523"/>
    <cellStyle name="40% - Accent3 3 2 2 2 4" xfId="2819"/>
    <cellStyle name="40% - Accent3 3 2 2 2 4 2" xfId="5068"/>
    <cellStyle name="40% - Accent3 3 2 2 2 5" xfId="3946"/>
    <cellStyle name="40% - Accent3 3 2 2 2 6" xfId="6323"/>
    <cellStyle name="40% - Accent3 3 2 2 3" xfId="723"/>
    <cellStyle name="40% - Accent3 3 2 2 3 2" xfId="2498"/>
    <cellStyle name="40% - Accent3 3 2 2 3 2 2" xfId="3621"/>
    <cellStyle name="40% - Accent3 3 2 2 3 2 2 2" xfId="5869"/>
    <cellStyle name="40% - Accent3 3 2 2 3 2 3" xfId="4749"/>
    <cellStyle name="40% - Accent3 3 2 2 3 3" xfId="2928"/>
    <cellStyle name="40% - Accent3 3 2 2 3 3 2" xfId="5177"/>
    <cellStyle name="40% - Accent3 3 2 2 3 4" xfId="4056"/>
    <cellStyle name="40% - Accent3 3 2 2 3 5" xfId="6434"/>
    <cellStyle name="40% - Accent3 3 2 2 4" xfId="830"/>
    <cellStyle name="40% - Accent3 3 2 2 4 2" xfId="2412"/>
    <cellStyle name="40% - Accent3 3 2 2 4 2 2" xfId="3535"/>
    <cellStyle name="40% - Accent3 3 2 2 4 2 2 2" xfId="5783"/>
    <cellStyle name="40% - Accent3 3 2 2 4 2 3" xfId="4663"/>
    <cellStyle name="40% - Accent3 3 2 2 4 3" xfId="3034"/>
    <cellStyle name="40% - Accent3 3 2 2 4 3 2" xfId="5283"/>
    <cellStyle name="40% - Accent3 3 2 2 4 4" xfId="4162"/>
    <cellStyle name="40% - Accent3 3 2 2 4 5" xfId="8220"/>
    <cellStyle name="40% - Accent3 3 2 2 5" xfId="2171"/>
    <cellStyle name="40% - Accent3 3 2 2 5 2" xfId="3318"/>
    <cellStyle name="40% - Accent3 3 2 2 5 2 2" xfId="5566"/>
    <cellStyle name="40% - Accent3 3 2 2 5 3" xfId="4446"/>
    <cellStyle name="40% - Accent3 3 2 2 6" xfId="2716"/>
    <cellStyle name="40% - Accent3 3 2 2 6 2" xfId="4965"/>
    <cellStyle name="40% - Accent3 3 2 2 7" xfId="3843"/>
    <cellStyle name="40% - Accent3 3 2 2 8" xfId="6220"/>
    <cellStyle name="40% - Accent3 3 2 3" xfId="532"/>
    <cellStyle name="40% - Accent3 3 2 3 2" xfId="909"/>
    <cellStyle name="40% - Accent3 3 2 3 2 2" xfId="2576"/>
    <cellStyle name="40% - Accent3 3 2 3 2 2 2" xfId="3699"/>
    <cellStyle name="40% - Accent3 3 2 3 2 2 2 2" xfId="5947"/>
    <cellStyle name="40% - Accent3 3 2 3 2 2 3" xfId="4827"/>
    <cellStyle name="40% - Accent3 3 2 3 2 3" xfId="3112"/>
    <cellStyle name="40% - Accent3 3 2 3 2 3 2" xfId="5361"/>
    <cellStyle name="40% - Accent3 3 2 3 2 4" xfId="4240"/>
    <cellStyle name="40% - Accent3 3 2 3 3" xfId="2249"/>
    <cellStyle name="40% - Accent3 3 2 3 3 2" xfId="3396"/>
    <cellStyle name="40% - Accent3 3 2 3 3 2 2" xfId="5644"/>
    <cellStyle name="40% - Accent3 3 2 3 3 3" xfId="4524"/>
    <cellStyle name="40% - Accent3 3 2 3 4" xfId="2784"/>
    <cellStyle name="40% - Accent3 3 2 3 4 2" xfId="5033"/>
    <cellStyle name="40% - Accent3 3 2 3 5" xfId="3911"/>
    <cellStyle name="40% - Accent3 3 2 3 6" xfId="6288"/>
    <cellStyle name="40% - Accent3 3 2 4" xfId="687"/>
    <cellStyle name="40% - Accent3 3 2 4 2" xfId="2465"/>
    <cellStyle name="40% - Accent3 3 2 4 2 2" xfId="3588"/>
    <cellStyle name="40% - Accent3 3 2 4 2 2 2" xfId="5836"/>
    <cellStyle name="40% - Accent3 3 2 4 2 3" xfId="4716"/>
    <cellStyle name="40% - Accent3 3 2 4 3" xfId="2893"/>
    <cellStyle name="40% - Accent3 3 2 4 3 2" xfId="5142"/>
    <cellStyle name="40% - Accent3 3 2 4 4" xfId="4021"/>
    <cellStyle name="40% - Accent3 3 2 4 5" xfId="6399"/>
    <cellStyle name="40% - Accent3 3 2 5" xfId="795"/>
    <cellStyle name="40% - Accent3 3 2 5 2" xfId="2361"/>
    <cellStyle name="40% - Accent3 3 2 5 2 2" xfId="3484"/>
    <cellStyle name="40% - Accent3 3 2 5 2 2 2" xfId="5732"/>
    <cellStyle name="40% - Accent3 3 2 5 2 3" xfId="4612"/>
    <cellStyle name="40% - Accent3 3 2 5 3" xfId="2999"/>
    <cellStyle name="40% - Accent3 3 2 5 3 2" xfId="5248"/>
    <cellStyle name="40% - Accent3 3 2 5 4" xfId="4127"/>
    <cellStyle name="40% - Accent3 3 2 5 5" xfId="6181"/>
    <cellStyle name="40% - Accent3 3 2 6" xfId="2134"/>
    <cellStyle name="40% - Accent3 3 2 6 2" xfId="3281"/>
    <cellStyle name="40% - Accent3 3 2 6 2 2" xfId="5529"/>
    <cellStyle name="40% - Accent3 3 2 6 3" xfId="4409"/>
    <cellStyle name="40% - Accent3 3 2 6 4" xfId="7227"/>
    <cellStyle name="40% - Accent3 3 2 7" xfId="2681"/>
    <cellStyle name="40% - Accent3 3 2 7 2" xfId="4930"/>
    <cellStyle name="40% - Accent3 3 2 8" xfId="3807"/>
    <cellStyle name="40% - Accent3 3 2 9" xfId="6117"/>
    <cellStyle name="40% - Accent3 3 3" xfId="282"/>
    <cellStyle name="40% - Accent3 3 3 2" xfId="456"/>
    <cellStyle name="40% - Accent3 3 3 2 2" xfId="584"/>
    <cellStyle name="40% - Accent3 3 3 2 2 2" xfId="910"/>
    <cellStyle name="40% - Accent3 3 3 2 2 2 2" xfId="2577"/>
    <cellStyle name="40% - Accent3 3 3 2 2 2 2 2" xfId="3700"/>
    <cellStyle name="40% - Accent3 3 3 2 2 2 2 2 2" xfId="5948"/>
    <cellStyle name="40% - Accent3 3 3 2 2 2 2 3" xfId="4828"/>
    <cellStyle name="40% - Accent3 3 3 2 2 2 3" xfId="3113"/>
    <cellStyle name="40% - Accent3 3 3 2 2 2 3 2" xfId="5362"/>
    <cellStyle name="40% - Accent3 3 3 2 2 2 4" xfId="4241"/>
    <cellStyle name="40% - Accent3 3 3 2 2 3" xfId="2250"/>
    <cellStyle name="40% - Accent3 3 3 2 2 3 2" xfId="3397"/>
    <cellStyle name="40% - Accent3 3 3 2 2 3 2 2" xfId="5645"/>
    <cellStyle name="40% - Accent3 3 3 2 2 3 3" xfId="4525"/>
    <cellStyle name="40% - Accent3 3 3 2 2 4" xfId="2836"/>
    <cellStyle name="40% - Accent3 3 3 2 2 4 2" xfId="5085"/>
    <cellStyle name="40% - Accent3 3 3 2 2 5" xfId="3963"/>
    <cellStyle name="40% - Accent3 3 3 2 2 6" xfId="6340"/>
    <cellStyle name="40% - Accent3 3 3 2 3" xfId="740"/>
    <cellStyle name="40% - Accent3 3 3 2 3 2" xfId="2515"/>
    <cellStyle name="40% - Accent3 3 3 2 3 2 2" xfId="3638"/>
    <cellStyle name="40% - Accent3 3 3 2 3 2 2 2" xfId="5886"/>
    <cellStyle name="40% - Accent3 3 3 2 3 2 3" xfId="4766"/>
    <cellStyle name="40% - Accent3 3 3 2 3 3" xfId="2945"/>
    <cellStyle name="40% - Accent3 3 3 2 3 3 2" xfId="5194"/>
    <cellStyle name="40% - Accent3 3 3 2 3 4" xfId="4073"/>
    <cellStyle name="40% - Accent3 3 3 2 3 5" xfId="6451"/>
    <cellStyle name="40% - Accent3 3 3 2 4" xfId="847"/>
    <cellStyle name="40% - Accent3 3 3 2 4 2" xfId="2370"/>
    <cellStyle name="40% - Accent3 3 3 2 4 2 2" xfId="3493"/>
    <cellStyle name="40% - Accent3 3 3 2 4 2 2 2" xfId="5741"/>
    <cellStyle name="40% - Accent3 3 3 2 4 2 3" xfId="4621"/>
    <cellStyle name="40% - Accent3 3 3 2 4 3" xfId="3051"/>
    <cellStyle name="40% - Accent3 3 3 2 4 3 2" xfId="5300"/>
    <cellStyle name="40% - Accent3 3 3 2 4 4" xfId="4179"/>
    <cellStyle name="40% - Accent3 3 3 2 5" xfId="2188"/>
    <cellStyle name="40% - Accent3 3 3 2 5 2" xfId="3335"/>
    <cellStyle name="40% - Accent3 3 3 2 5 2 2" xfId="5583"/>
    <cellStyle name="40% - Accent3 3 3 2 5 3" xfId="4463"/>
    <cellStyle name="40% - Accent3 3 3 2 6" xfId="2733"/>
    <cellStyle name="40% - Accent3 3 3 2 6 2" xfId="4982"/>
    <cellStyle name="40% - Accent3 3 3 2 7" xfId="3860"/>
    <cellStyle name="40% - Accent3 3 3 2 8" xfId="6237"/>
    <cellStyle name="40% - Accent3 3 3 3" xfId="515"/>
    <cellStyle name="40% - Accent3 3 3 3 2" xfId="911"/>
    <cellStyle name="40% - Accent3 3 3 3 2 2" xfId="2578"/>
    <cellStyle name="40% - Accent3 3 3 3 2 2 2" xfId="3701"/>
    <cellStyle name="40% - Accent3 3 3 3 2 2 2 2" xfId="5949"/>
    <cellStyle name="40% - Accent3 3 3 3 2 2 3" xfId="4829"/>
    <cellStyle name="40% - Accent3 3 3 3 2 3" xfId="3114"/>
    <cellStyle name="40% - Accent3 3 3 3 2 3 2" xfId="5363"/>
    <cellStyle name="40% - Accent3 3 3 3 2 4" xfId="4242"/>
    <cellStyle name="40% - Accent3 3 3 3 3" xfId="2251"/>
    <cellStyle name="40% - Accent3 3 3 3 3 2" xfId="3398"/>
    <cellStyle name="40% - Accent3 3 3 3 3 2 2" xfId="5646"/>
    <cellStyle name="40% - Accent3 3 3 3 3 3" xfId="4526"/>
    <cellStyle name="40% - Accent3 3 3 3 4" xfId="2767"/>
    <cellStyle name="40% - Accent3 3 3 3 4 2" xfId="5016"/>
    <cellStyle name="40% - Accent3 3 3 3 5" xfId="3894"/>
    <cellStyle name="40% - Accent3 3 3 3 6" xfId="6271"/>
    <cellStyle name="40% - Accent3 3 3 4" xfId="670"/>
    <cellStyle name="40% - Accent3 3 3 4 2" xfId="2449"/>
    <cellStyle name="40% - Accent3 3 3 4 2 2" xfId="3572"/>
    <cellStyle name="40% - Accent3 3 3 4 2 2 2" xfId="5820"/>
    <cellStyle name="40% - Accent3 3 3 4 2 3" xfId="4700"/>
    <cellStyle name="40% - Accent3 3 3 4 3" xfId="2876"/>
    <cellStyle name="40% - Accent3 3 3 4 3 2" xfId="5125"/>
    <cellStyle name="40% - Accent3 3 3 4 4" xfId="4004"/>
    <cellStyle name="40% - Accent3 3 3 4 5" xfId="6382"/>
    <cellStyle name="40% - Accent3 3 3 5" xfId="778"/>
    <cellStyle name="40% - Accent3 3 3 5 2" xfId="2399"/>
    <cellStyle name="40% - Accent3 3 3 5 2 2" xfId="3522"/>
    <cellStyle name="40% - Accent3 3 3 5 2 2 2" xfId="5770"/>
    <cellStyle name="40% - Accent3 3 3 5 2 3" xfId="4650"/>
    <cellStyle name="40% - Accent3 3 3 5 3" xfId="2982"/>
    <cellStyle name="40% - Accent3 3 3 5 3 2" xfId="5231"/>
    <cellStyle name="40% - Accent3 3 3 5 4" xfId="4110"/>
    <cellStyle name="40% - Accent3 3 3 5 5" xfId="6164"/>
    <cellStyle name="40% - Accent3 3 3 6" xfId="2115"/>
    <cellStyle name="40% - Accent3 3 3 6 2" xfId="3262"/>
    <cellStyle name="40% - Accent3 3 3 6 2 2" xfId="5510"/>
    <cellStyle name="40% - Accent3 3 3 6 3" xfId="4390"/>
    <cellStyle name="40% - Accent3 3 3 6 4" xfId="7776"/>
    <cellStyle name="40% - Accent3 3 3 7" xfId="2664"/>
    <cellStyle name="40% - Accent3 3 3 7 2" xfId="4913"/>
    <cellStyle name="40% - Accent3 3 3 8" xfId="3790"/>
    <cellStyle name="40% - Accent3 3 3 9" xfId="6100"/>
    <cellStyle name="40% - Accent3 3 4" xfId="417"/>
    <cellStyle name="40% - Accent3 3 4 2" xfId="550"/>
    <cellStyle name="40% - Accent3 3 4 2 2" xfId="912"/>
    <cellStyle name="40% - Accent3 3 4 2 2 2" xfId="2579"/>
    <cellStyle name="40% - Accent3 3 4 2 2 2 2" xfId="3702"/>
    <cellStyle name="40% - Accent3 3 4 2 2 2 2 2" xfId="5950"/>
    <cellStyle name="40% - Accent3 3 4 2 2 2 3" xfId="4830"/>
    <cellStyle name="40% - Accent3 3 4 2 2 3" xfId="3115"/>
    <cellStyle name="40% - Accent3 3 4 2 2 3 2" xfId="5364"/>
    <cellStyle name="40% - Accent3 3 4 2 2 4" xfId="4243"/>
    <cellStyle name="40% - Accent3 3 4 2 3" xfId="2252"/>
    <cellStyle name="40% - Accent3 3 4 2 3 2" xfId="3399"/>
    <cellStyle name="40% - Accent3 3 4 2 3 2 2" xfId="5647"/>
    <cellStyle name="40% - Accent3 3 4 2 3 3" xfId="4527"/>
    <cellStyle name="40% - Accent3 3 4 2 4" xfId="2802"/>
    <cellStyle name="40% - Accent3 3 4 2 4 2" xfId="5051"/>
    <cellStyle name="40% - Accent3 3 4 2 5" xfId="3929"/>
    <cellStyle name="40% - Accent3 3 4 2 6" xfId="6306"/>
    <cellStyle name="40% - Accent3 3 4 3" xfId="706"/>
    <cellStyle name="40% - Accent3 3 4 3 2" xfId="2482"/>
    <cellStyle name="40% - Accent3 3 4 3 2 2" xfId="3605"/>
    <cellStyle name="40% - Accent3 3 4 3 2 2 2" xfId="5853"/>
    <cellStyle name="40% - Accent3 3 4 3 2 3" xfId="4733"/>
    <cellStyle name="40% - Accent3 3 4 3 3" xfId="2911"/>
    <cellStyle name="40% - Accent3 3 4 3 3 2" xfId="5160"/>
    <cellStyle name="40% - Accent3 3 4 3 4" xfId="4039"/>
    <cellStyle name="40% - Accent3 3 4 3 5" xfId="6417"/>
    <cellStyle name="40% - Accent3 3 4 4" xfId="813"/>
    <cellStyle name="40% - Accent3 3 4 4 2" xfId="2414"/>
    <cellStyle name="40% - Accent3 3 4 4 2 2" xfId="3537"/>
    <cellStyle name="40% - Accent3 3 4 4 2 2 2" xfId="5785"/>
    <cellStyle name="40% - Accent3 3 4 4 2 3" xfId="4665"/>
    <cellStyle name="40% - Accent3 3 4 4 3" xfId="3017"/>
    <cellStyle name="40% - Accent3 3 4 4 3 2" xfId="5266"/>
    <cellStyle name="40% - Accent3 3 4 4 4" xfId="4145"/>
    <cellStyle name="40% - Accent3 3 4 5" xfId="2155"/>
    <cellStyle name="40% - Accent3 3 4 5 2" xfId="3302"/>
    <cellStyle name="40% - Accent3 3 4 5 2 2" xfId="5550"/>
    <cellStyle name="40% - Accent3 3 4 5 3" xfId="4430"/>
    <cellStyle name="40% - Accent3 3 4 6" xfId="2699"/>
    <cellStyle name="40% - Accent3 3 4 6 2" xfId="4948"/>
    <cellStyle name="40% - Accent3 3 4 7" xfId="3826"/>
    <cellStyle name="40% - Accent3 3 4 8" xfId="6203"/>
    <cellStyle name="40% - Accent3 3 5" xfId="498"/>
    <cellStyle name="40% - Accent3 3 5 2" xfId="913"/>
    <cellStyle name="40% - Accent3 3 5 2 2" xfId="2580"/>
    <cellStyle name="40% - Accent3 3 5 2 2 2" xfId="3703"/>
    <cellStyle name="40% - Accent3 3 5 2 2 2 2" xfId="5951"/>
    <cellStyle name="40% - Accent3 3 5 2 2 3" xfId="4831"/>
    <cellStyle name="40% - Accent3 3 5 2 3" xfId="3116"/>
    <cellStyle name="40% - Accent3 3 5 2 3 2" xfId="5365"/>
    <cellStyle name="40% - Accent3 3 5 2 4" xfId="4244"/>
    <cellStyle name="40% - Accent3 3 5 3" xfId="2253"/>
    <cellStyle name="40% - Accent3 3 5 3 2" xfId="3400"/>
    <cellStyle name="40% - Accent3 3 5 3 2 2" xfId="5648"/>
    <cellStyle name="40% - Accent3 3 5 3 3" xfId="4528"/>
    <cellStyle name="40% - Accent3 3 5 4" xfId="2750"/>
    <cellStyle name="40% - Accent3 3 5 4 2" xfId="4999"/>
    <cellStyle name="40% - Accent3 3 5 5" xfId="3877"/>
    <cellStyle name="40% - Accent3 3 5 6" xfId="6254"/>
    <cellStyle name="40% - Accent3 3 6" xfId="653"/>
    <cellStyle name="40% - Accent3 3 6 2" xfId="2432"/>
    <cellStyle name="40% - Accent3 3 6 2 2" xfId="3555"/>
    <cellStyle name="40% - Accent3 3 6 2 2 2" xfId="5803"/>
    <cellStyle name="40% - Accent3 3 6 2 3" xfId="4683"/>
    <cellStyle name="40% - Accent3 3 6 3" xfId="2859"/>
    <cellStyle name="40% - Accent3 3 6 3 2" xfId="5108"/>
    <cellStyle name="40% - Accent3 3 6 4" xfId="3987"/>
    <cellStyle name="40% - Accent3 3 6 5" xfId="6365"/>
    <cellStyle name="40% - Accent3 3 7" xfId="761"/>
    <cellStyle name="40% - Accent3 3 7 2" xfId="2079"/>
    <cellStyle name="40% - Accent3 3 7 2 2" xfId="3227"/>
    <cellStyle name="40% - Accent3 3 7 2 2 2" xfId="5475"/>
    <cellStyle name="40% - Accent3 3 7 2 3" xfId="4355"/>
    <cellStyle name="40% - Accent3 3 7 3" xfId="2965"/>
    <cellStyle name="40% - Accent3 3 7 3 2" xfId="5214"/>
    <cellStyle name="40% - Accent3 3 7 4" xfId="4093"/>
    <cellStyle name="40% - Accent3 3 7 5" xfId="6147"/>
    <cellStyle name="40% - Accent3 3 8" xfId="2094"/>
    <cellStyle name="40% - Accent3 3 8 2" xfId="3241"/>
    <cellStyle name="40% - Accent3 3 8 2 2" xfId="5489"/>
    <cellStyle name="40% - Accent3 3 8 3" xfId="4369"/>
    <cellStyle name="40% - Accent3 3 8 4" xfId="6780"/>
    <cellStyle name="40% - Accent3 3 9" xfId="2647"/>
    <cellStyle name="40% - Accent3 3 9 2" xfId="4896"/>
    <cellStyle name="40% - Accent3 4" xfId="144"/>
    <cellStyle name="40% - Accent3 4 2" xfId="7093"/>
    <cellStyle name="40% - Accent3 4 2 2" xfId="8086"/>
    <cellStyle name="40% - Accent3 4 3" xfId="7638"/>
    <cellStyle name="40% - Accent3 4 4" xfId="6639"/>
    <cellStyle name="40% - Accent3 5" xfId="609"/>
    <cellStyle name="40% - Accent3 5 2" xfId="7933"/>
    <cellStyle name="40% - Accent3 5 3" xfId="6940"/>
    <cellStyle name="40% - Accent3 6" xfId="6026"/>
    <cellStyle name="40% - Accent3 6 2" xfId="8376"/>
    <cellStyle name="40% - Accent3 6 3" xfId="7384"/>
    <cellStyle name="40% - Accent3 7" xfId="7407"/>
    <cellStyle name="40% - Accent3 7 2" xfId="8398"/>
    <cellStyle name="40% - Accent3 8" xfId="7430"/>
    <cellStyle name="40% - Accent3 8 2" xfId="8420"/>
    <cellStyle name="40% - Accent3 9" xfId="7447"/>
    <cellStyle name="40% - Accent3 9 2" xfId="8437"/>
    <cellStyle name="40% - Accent4 10" xfId="7466"/>
    <cellStyle name="40% - Accent4 10 2" xfId="8456"/>
    <cellStyle name="40% - Accent4 11" xfId="7481"/>
    <cellStyle name="40% - Accent4 12" xfId="8472"/>
    <cellStyle name="40% - Accent4 13" xfId="8488"/>
    <cellStyle name="40% - Accent4 14" xfId="8508"/>
    <cellStyle name="40% - Accent4 15" xfId="8524"/>
    <cellStyle name="40% - Accent4 16" xfId="8540"/>
    <cellStyle name="40% - Accent4 17" xfId="8554"/>
    <cellStyle name="40% - Accent4 18" xfId="8572"/>
    <cellStyle name="40% - Accent4 19" xfId="6472"/>
    <cellStyle name="40% - Accent4 2" xfId="172"/>
    <cellStyle name="40% - Accent4 2 2" xfId="976"/>
    <cellStyle name="40% - Accent4 2 2 2" xfId="2314"/>
    <cellStyle name="40% - Accent4 2 2 2 2" xfId="3458"/>
    <cellStyle name="40% - Accent4 2 2 2 2 2" xfId="5706"/>
    <cellStyle name="40% - Accent4 2 2 2 2 3" xfId="8357"/>
    <cellStyle name="40% - Accent4 2 2 2 3" xfId="4586"/>
    <cellStyle name="40% - Accent4 2 2 2 4" xfId="7364"/>
    <cellStyle name="40% - Accent4 2 2 3" xfId="3178"/>
    <cellStyle name="40% - Accent4 2 2 3 2" xfId="5427"/>
    <cellStyle name="40% - Accent4 2 2 3 3" xfId="7917"/>
    <cellStyle name="40% - Accent4 2 2 4" xfId="4306"/>
    <cellStyle name="40% - Accent4 2 2 5" xfId="6924"/>
    <cellStyle name="40% - Accent4 2 3" xfId="2019"/>
    <cellStyle name="40% - Accent4 2 3 2" xfId="3203"/>
    <cellStyle name="40% - Accent4 2 3 2 2" xfId="5451"/>
    <cellStyle name="40% - Accent4 2 3 2 3" xfId="8070"/>
    <cellStyle name="40% - Accent4 2 3 3" xfId="4331"/>
    <cellStyle name="40% - Accent4 2 3 4" xfId="7077"/>
    <cellStyle name="40% - Accent4 2 4" xfId="6029"/>
    <cellStyle name="40% - Accent4 2 4 2" xfId="7622"/>
    <cellStyle name="40% - Accent4 2 5" xfId="6623"/>
    <cellStyle name="40% - Accent4 20" xfId="8590"/>
    <cellStyle name="40% - Accent4 3" xfId="220"/>
    <cellStyle name="40% - Accent4 3 10" xfId="3776"/>
    <cellStyle name="40% - Accent4 3 11" xfId="6085"/>
    <cellStyle name="40% - Accent4 3 2" xfId="336"/>
    <cellStyle name="40% - Accent4 3 2 2" xfId="439"/>
    <cellStyle name="40% - Accent4 3 2 2 2" xfId="569"/>
    <cellStyle name="40% - Accent4 3 2 2 2 2" xfId="914"/>
    <cellStyle name="40% - Accent4 3 2 2 2 2 2" xfId="2581"/>
    <cellStyle name="40% - Accent4 3 2 2 2 2 2 2" xfId="3704"/>
    <cellStyle name="40% - Accent4 3 2 2 2 2 2 2 2" xfId="5952"/>
    <cellStyle name="40% - Accent4 3 2 2 2 2 2 3" xfId="4832"/>
    <cellStyle name="40% - Accent4 3 2 2 2 2 3" xfId="3117"/>
    <cellStyle name="40% - Accent4 3 2 2 2 2 3 2" xfId="5366"/>
    <cellStyle name="40% - Accent4 3 2 2 2 2 4" xfId="4245"/>
    <cellStyle name="40% - Accent4 3 2 2 2 3" xfId="2254"/>
    <cellStyle name="40% - Accent4 3 2 2 2 3 2" xfId="3401"/>
    <cellStyle name="40% - Accent4 3 2 2 2 3 2 2" xfId="5649"/>
    <cellStyle name="40% - Accent4 3 2 2 2 3 3" xfId="4529"/>
    <cellStyle name="40% - Accent4 3 2 2 2 4" xfId="2821"/>
    <cellStyle name="40% - Accent4 3 2 2 2 4 2" xfId="5070"/>
    <cellStyle name="40% - Accent4 3 2 2 2 5" xfId="3948"/>
    <cellStyle name="40% - Accent4 3 2 2 2 6" xfId="6325"/>
    <cellStyle name="40% - Accent4 3 2 2 3" xfId="725"/>
    <cellStyle name="40% - Accent4 3 2 2 3 2" xfId="2500"/>
    <cellStyle name="40% - Accent4 3 2 2 3 2 2" xfId="3623"/>
    <cellStyle name="40% - Accent4 3 2 2 3 2 2 2" xfId="5871"/>
    <cellStyle name="40% - Accent4 3 2 2 3 2 3" xfId="4751"/>
    <cellStyle name="40% - Accent4 3 2 2 3 3" xfId="2930"/>
    <cellStyle name="40% - Accent4 3 2 2 3 3 2" xfId="5179"/>
    <cellStyle name="40% - Accent4 3 2 2 3 4" xfId="4058"/>
    <cellStyle name="40% - Accent4 3 2 2 3 5" xfId="6436"/>
    <cellStyle name="40% - Accent4 3 2 2 4" xfId="832"/>
    <cellStyle name="40% - Accent4 3 2 2 4 2" xfId="2382"/>
    <cellStyle name="40% - Accent4 3 2 2 4 2 2" xfId="3505"/>
    <cellStyle name="40% - Accent4 3 2 2 4 2 2 2" xfId="5753"/>
    <cellStyle name="40% - Accent4 3 2 2 4 2 3" xfId="4633"/>
    <cellStyle name="40% - Accent4 3 2 2 4 3" xfId="3036"/>
    <cellStyle name="40% - Accent4 3 2 2 4 3 2" xfId="5285"/>
    <cellStyle name="40% - Accent4 3 2 2 4 4" xfId="4164"/>
    <cellStyle name="40% - Accent4 3 2 2 4 5" xfId="8221"/>
    <cellStyle name="40% - Accent4 3 2 2 5" xfId="2173"/>
    <cellStyle name="40% - Accent4 3 2 2 5 2" xfId="3320"/>
    <cellStyle name="40% - Accent4 3 2 2 5 2 2" xfId="5568"/>
    <cellStyle name="40% - Accent4 3 2 2 5 3" xfId="4448"/>
    <cellStyle name="40% - Accent4 3 2 2 6" xfId="2718"/>
    <cellStyle name="40% - Accent4 3 2 2 6 2" xfId="4967"/>
    <cellStyle name="40% - Accent4 3 2 2 7" xfId="3845"/>
    <cellStyle name="40% - Accent4 3 2 2 8" xfId="6222"/>
    <cellStyle name="40% - Accent4 3 2 3" xfId="534"/>
    <cellStyle name="40% - Accent4 3 2 3 2" xfId="915"/>
    <cellStyle name="40% - Accent4 3 2 3 2 2" xfId="2582"/>
    <cellStyle name="40% - Accent4 3 2 3 2 2 2" xfId="3705"/>
    <cellStyle name="40% - Accent4 3 2 3 2 2 2 2" xfId="5953"/>
    <cellStyle name="40% - Accent4 3 2 3 2 2 3" xfId="4833"/>
    <cellStyle name="40% - Accent4 3 2 3 2 3" xfId="3118"/>
    <cellStyle name="40% - Accent4 3 2 3 2 3 2" xfId="5367"/>
    <cellStyle name="40% - Accent4 3 2 3 2 4" xfId="4246"/>
    <cellStyle name="40% - Accent4 3 2 3 3" xfId="2255"/>
    <cellStyle name="40% - Accent4 3 2 3 3 2" xfId="3402"/>
    <cellStyle name="40% - Accent4 3 2 3 3 2 2" xfId="5650"/>
    <cellStyle name="40% - Accent4 3 2 3 3 3" xfId="4530"/>
    <cellStyle name="40% - Accent4 3 2 3 4" xfId="2786"/>
    <cellStyle name="40% - Accent4 3 2 3 4 2" xfId="5035"/>
    <cellStyle name="40% - Accent4 3 2 3 5" xfId="3913"/>
    <cellStyle name="40% - Accent4 3 2 3 6" xfId="6290"/>
    <cellStyle name="40% - Accent4 3 2 4" xfId="689"/>
    <cellStyle name="40% - Accent4 3 2 4 2" xfId="2467"/>
    <cellStyle name="40% - Accent4 3 2 4 2 2" xfId="3590"/>
    <cellStyle name="40% - Accent4 3 2 4 2 2 2" xfId="5838"/>
    <cellStyle name="40% - Accent4 3 2 4 2 3" xfId="4718"/>
    <cellStyle name="40% - Accent4 3 2 4 3" xfId="2895"/>
    <cellStyle name="40% - Accent4 3 2 4 3 2" xfId="5144"/>
    <cellStyle name="40% - Accent4 3 2 4 4" xfId="4023"/>
    <cellStyle name="40% - Accent4 3 2 4 5" xfId="6401"/>
    <cellStyle name="40% - Accent4 3 2 5" xfId="797"/>
    <cellStyle name="40% - Accent4 3 2 5 2" xfId="2323"/>
    <cellStyle name="40% - Accent4 3 2 5 2 2" xfId="3467"/>
    <cellStyle name="40% - Accent4 3 2 5 2 2 2" xfId="5715"/>
    <cellStyle name="40% - Accent4 3 2 5 2 3" xfId="4595"/>
    <cellStyle name="40% - Accent4 3 2 5 3" xfId="3001"/>
    <cellStyle name="40% - Accent4 3 2 5 3 2" xfId="5250"/>
    <cellStyle name="40% - Accent4 3 2 5 4" xfId="4129"/>
    <cellStyle name="40% - Accent4 3 2 5 5" xfId="6183"/>
    <cellStyle name="40% - Accent4 3 2 6" xfId="2136"/>
    <cellStyle name="40% - Accent4 3 2 6 2" xfId="3283"/>
    <cellStyle name="40% - Accent4 3 2 6 2 2" xfId="5531"/>
    <cellStyle name="40% - Accent4 3 2 6 3" xfId="4411"/>
    <cellStyle name="40% - Accent4 3 2 6 4" xfId="7228"/>
    <cellStyle name="40% - Accent4 3 2 7" xfId="2683"/>
    <cellStyle name="40% - Accent4 3 2 7 2" xfId="4932"/>
    <cellStyle name="40% - Accent4 3 2 8" xfId="3809"/>
    <cellStyle name="40% - Accent4 3 2 9" xfId="6119"/>
    <cellStyle name="40% - Accent4 3 3" xfId="284"/>
    <cellStyle name="40% - Accent4 3 3 2" xfId="458"/>
    <cellStyle name="40% - Accent4 3 3 2 2" xfId="586"/>
    <cellStyle name="40% - Accent4 3 3 2 2 2" xfId="916"/>
    <cellStyle name="40% - Accent4 3 3 2 2 2 2" xfId="2583"/>
    <cellStyle name="40% - Accent4 3 3 2 2 2 2 2" xfId="3706"/>
    <cellStyle name="40% - Accent4 3 3 2 2 2 2 2 2" xfId="5954"/>
    <cellStyle name="40% - Accent4 3 3 2 2 2 2 3" xfId="4834"/>
    <cellStyle name="40% - Accent4 3 3 2 2 2 3" xfId="3119"/>
    <cellStyle name="40% - Accent4 3 3 2 2 2 3 2" xfId="5368"/>
    <cellStyle name="40% - Accent4 3 3 2 2 2 4" xfId="4247"/>
    <cellStyle name="40% - Accent4 3 3 2 2 3" xfId="2256"/>
    <cellStyle name="40% - Accent4 3 3 2 2 3 2" xfId="3403"/>
    <cellStyle name="40% - Accent4 3 3 2 2 3 2 2" xfId="5651"/>
    <cellStyle name="40% - Accent4 3 3 2 2 3 3" xfId="4531"/>
    <cellStyle name="40% - Accent4 3 3 2 2 4" xfId="2838"/>
    <cellStyle name="40% - Accent4 3 3 2 2 4 2" xfId="5087"/>
    <cellStyle name="40% - Accent4 3 3 2 2 5" xfId="3965"/>
    <cellStyle name="40% - Accent4 3 3 2 2 6" xfId="6342"/>
    <cellStyle name="40% - Accent4 3 3 2 3" xfId="742"/>
    <cellStyle name="40% - Accent4 3 3 2 3 2" xfId="2517"/>
    <cellStyle name="40% - Accent4 3 3 2 3 2 2" xfId="3640"/>
    <cellStyle name="40% - Accent4 3 3 2 3 2 2 2" xfId="5888"/>
    <cellStyle name="40% - Accent4 3 3 2 3 2 3" xfId="4768"/>
    <cellStyle name="40% - Accent4 3 3 2 3 3" xfId="2947"/>
    <cellStyle name="40% - Accent4 3 3 2 3 3 2" xfId="5196"/>
    <cellStyle name="40% - Accent4 3 3 2 3 4" xfId="4075"/>
    <cellStyle name="40% - Accent4 3 3 2 3 5" xfId="6453"/>
    <cellStyle name="40% - Accent4 3 3 2 4" xfId="849"/>
    <cellStyle name="40% - Accent4 3 3 2 4 2" xfId="2387"/>
    <cellStyle name="40% - Accent4 3 3 2 4 2 2" xfId="3510"/>
    <cellStyle name="40% - Accent4 3 3 2 4 2 2 2" xfId="5758"/>
    <cellStyle name="40% - Accent4 3 3 2 4 2 3" xfId="4638"/>
    <cellStyle name="40% - Accent4 3 3 2 4 3" xfId="3053"/>
    <cellStyle name="40% - Accent4 3 3 2 4 3 2" xfId="5302"/>
    <cellStyle name="40% - Accent4 3 3 2 4 4" xfId="4181"/>
    <cellStyle name="40% - Accent4 3 3 2 5" xfId="2190"/>
    <cellStyle name="40% - Accent4 3 3 2 5 2" xfId="3337"/>
    <cellStyle name="40% - Accent4 3 3 2 5 2 2" xfId="5585"/>
    <cellStyle name="40% - Accent4 3 3 2 5 3" xfId="4465"/>
    <cellStyle name="40% - Accent4 3 3 2 6" xfId="2735"/>
    <cellStyle name="40% - Accent4 3 3 2 6 2" xfId="4984"/>
    <cellStyle name="40% - Accent4 3 3 2 7" xfId="3862"/>
    <cellStyle name="40% - Accent4 3 3 2 8" xfId="6239"/>
    <cellStyle name="40% - Accent4 3 3 3" xfId="517"/>
    <cellStyle name="40% - Accent4 3 3 3 2" xfId="917"/>
    <cellStyle name="40% - Accent4 3 3 3 2 2" xfId="2584"/>
    <cellStyle name="40% - Accent4 3 3 3 2 2 2" xfId="3707"/>
    <cellStyle name="40% - Accent4 3 3 3 2 2 2 2" xfId="5955"/>
    <cellStyle name="40% - Accent4 3 3 3 2 2 3" xfId="4835"/>
    <cellStyle name="40% - Accent4 3 3 3 2 3" xfId="3120"/>
    <cellStyle name="40% - Accent4 3 3 3 2 3 2" xfId="5369"/>
    <cellStyle name="40% - Accent4 3 3 3 2 4" xfId="4248"/>
    <cellStyle name="40% - Accent4 3 3 3 3" xfId="2257"/>
    <cellStyle name="40% - Accent4 3 3 3 3 2" xfId="3404"/>
    <cellStyle name="40% - Accent4 3 3 3 3 2 2" xfId="5652"/>
    <cellStyle name="40% - Accent4 3 3 3 3 3" xfId="4532"/>
    <cellStyle name="40% - Accent4 3 3 3 4" xfId="2769"/>
    <cellStyle name="40% - Accent4 3 3 3 4 2" xfId="5018"/>
    <cellStyle name="40% - Accent4 3 3 3 5" xfId="3896"/>
    <cellStyle name="40% - Accent4 3 3 3 6" xfId="6273"/>
    <cellStyle name="40% - Accent4 3 3 4" xfId="672"/>
    <cellStyle name="40% - Accent4 3 3 4 2" xfId="2451"/>
    <cellStyle name="40% - Accent4 3 3 4 2 2" xfId="3574"/>
    <cellStyle name="40% - Accent4 3 3 4 2 2 2" xfId="5822"/>
    <cellStyle name="40% - Accent4 3 3 4 2 3" xfId="4702"/>
    <cellStyle name="40% - Accent4 3 3 4 3" xfId="2878"/>
    <cellStyle name="40% - Accent4 3 3 4 3 2" xfId="5127"/>
    <cellStyle name="40% - Accent4 3 3 4 4" xfId="4006"/>
    <cellStyle name="40% - Accent4 3 3 4 5" xfId="6384"/>
    <cellStyle name="40% - Accent4 3 3 5" xfId="780"/>
    <cellStyle name="40% - Accent4 3 3 5 2" xfId="2356"/>
    <cellStyle name="40% - Accent4 3 3 5 2 2" xfId="3479"/>
    <cellStyle name="40% - Accent4 3 3 5 2 2 2" xfId="5727"/>
    <cellStyle name="40% - Accent4 3 3 5 2 3" xfId="4607"/>
    <cellStyle name="40% - Accent4 3 3 5 3" xfId="2984"/>
    <cellStyle name="40% - Accent4 3 3 5 3 2" xfId="5233"/>
    <cellStyle name="40% - Accent4 3 3 5 4" xfId="4112"/>
    <cellStyle name="40% - Accent4 3 3 5 5" xfId="6166"/>
    <cellStyle name="40% - Accent4 3 3 6" xfId="2117"/>
    <cellStyle name="40% - Accent4 3 3 6 2" xfId="3264"/>
    <cellStyle name="40% - Accent4 3 3 6 2 2" xfId="5512"/>
    <cellStyle name="40% - Accent4 3 3 6 3" xfId="4392"/>
    <cellStyle name="40% - Accent4 3 3 6 4" xfId="7777"/>
    <cellStyle name="40% - Accent4 3 3 7" xfId="2666"/>
    <cellStyle name="40% - Accent4 3 3 7 2" xfId="4915"/>
    <cellStyle name="40% - Accent4 3 3 8" xfId="3792"/>
    <cellStyle name="40% - Accent4 3 3 9" xfId="6102"/>
    <cellStyle name="40% - Accent4 3 4" xfId="419"/>
    <cellStyle name="40% - Accent4 3 4 2" xfId="552"/>
    <cellStyle name="40% - Accent4 3 4 2 2" xfId="918"/>
    <cellStyle name="40% - Accent4 3 4 2 2 2" xfId="2585"/>
    <cellStyle name="40% - Accent4 3 4 2 2 2 2" xfId="3708"/>
    <cellStyle name="40% - Accent4 3 4 2 2 2 2 2" xfId="5956"/>
    <cellStyle name="40% - Accent4 3 4 2 2 2 3" xfId="4836"/>
    <cellStyle name="40% - Accent4 3 4 2 2 3" xfId="3121"/>
    <cellStyle name="40% - Accent4 3 4 2 2 3 2" xfId="5370"/>
    <cellStyle name="40% - Accent4 3 4 2 2 4" xfId="4249"/>
    <cellStyle name="40% - Accent4 3 4 2 3" xfId="2258"/>
    <cellStyle name="40% - Accent4 3 4 2 3 2" xfId="3405"/>
    <cellStyle name="40% - Accent4 3 4 2 3 2 2" xfId="5653"/>
    <cellStyle name="40% - Accent4 3 4 2 3 3" xfId="4533"/>
    <cellStyle name="40% - Accent4 3 4 2 4" xfId="2804"/>
    <cellStyle name="40% - Accent4 3 4 2 4 2" xfId="5053"/>
    <cellStyle name="40% - Accent4 3 4 2 5" xfId="3931"/>
    <cellStyle name="40% - Accent4 3 4 2 6" xfId="6308"/>
    <cellStyle name="40% - Accent4 3 4 3" xfId="708"/>
    <cellStyle name="40% - Accent4 3 4 3 2" xfId="2484"/>
    <cellStyle name="40% - Accent4 3 4 3 2 2" xfId="3607"/>
    <cellStyle name="40% - Accent4 3 4 3 2 2 2" xfId="5855"/>
    <cellStyle name="40% - Accent4 3 4 3 2 3" xfId="4735"/>
    <cellStyle name="40% - Accent4 3 4 3 3" xfId="2913"/>
    <cellStyle name="40% - Accent4 3 4 3 3 2" xfId="5162"/>
    <cellStyle name="40% - Accent4 3 4 3 4" xfId="4041"/>
    <cellStyle name="40% - Accent4 3 4 3 5" xfId="6419"/>
    <cellStyle name="40% - Accent4 3 4 4" xfId="815"/>
    <cellStyle name="40% - Accent4 3 4 4 2" xfId="2088"/>
    <cellStyle name="40% - Accent4 3 4 4 2 2" xfId="3235"/>
    <cellStyle name="40% - Accent4 3 4 4 2 2 2" xfId="5483"/>
    <cellStyle name="40% - Accent4 3 4 4 2 3" xfId="4363"/>
    <cellStyle name="40% - Accent4 3 4 4 3" xfId="3019"/>
    <cellStyle name="40% - Accent4 3 4 4 3 2" xfId="5268"/>
    <cellStyle name="40% - Accent4 3 4 4 4" xfId="4147"/>
    <cellStyle name="40% - Accent4 3 4 5" xfId="2157"/>
    <cellStyle name="40% - Accent4 3 4 5 2" xfId="3304"/>
    <cellStyle name="40% - Accent4 3 4 5 2 2" xfId="5552"/>
    <cellStyle name="40% - Accent4 3 4 5 3" xfId="4432"/>
    <cellStyle name="40% - Accent4 3 4 6" xfId="2701"/>
    <cellStyle name="40% - Accent4 3 4 6 2" xfId="4950"/>
    <cellStyle name="40% - Accent4 3 4 7" xfId="3828"/>
    <cellStyle name="40% - Accent4 3 4 8" xfId="6205"/>
    <cellStyle name="40% - Accent4 3 5" xfId="500"/>
    <cellStyle name="40% - Accent4 3 5 2" xfId="919"/>
    <cellStyle name="40% - Accent4 3 5 2 2" xfId="2586"/>
    <cellStyle name="40% - Accent4 3 5 2 2 2" xfId="3709"/>
    <cellStyle name="40% - Accent4 3 5 2 2 2 2" xfId="5957"/>
    <cellStyle name="40% - Accent4 3 5 2 2 3" xfId="4837"/>
    <cellStyle name="40% - Accent4 3 5 2 3" xfId="3122"/>
    <cellStyle name="40% - Accent4 3 5 2 3 2" xfId="5371"/>
    <cellStyle name="40% - Accent4 3 5 2 4" xfId="4250"/>
    <cellStyle name="40% - Accent4 3 5 3" xfId="2259"/>
    <cellStyle name="40% - Accent4 3 5 3 2" xfId="3406"/>
    <cellStyle name="40% - Accent4 3 5 3 2 2" xfId="5654"/>
    <cellStyle name="40% - Accent4 3 5 3 3" xfId="4534"/>
    <cellStyle name="40% - Accent4 3 5 4" xfId="2752"/>
    <cellStyle name="40% - Accent4 3 5 4 2" xfId="5001"/>
    <cellStyle name="40% - Accent4 3 5 5" xfId="3879"/>
    <cellStyle name="40% - Accent4 3 5 6" xfId="6256"/>
    <cellStyle name="40% - Accent4 3 6" xfId="655"/>
    <cellStyle name="40% - Accent4 3 6 2" xfId="2434"/>
    <cellStyle name="40% - Accent4 3 6 2 2" xfId="3557"/>
    <cellStyle name="40% - Accent4 3 6 2 2 2" xfId="5805"/>
    <cellStyle name="40% - Accent4 3 6 2 3" xfId="4685"/>
    <cellStyle name="40% - Accent4 3 6 3" xfId="2861"/>
    <cellStyle name="40% - Accent4 3 6 3 2" xfId="5110"/>
    <cellStyle name="40% - Accent4 3 6 4" xfId="3989"/>
    <cellStyle name="40% - Accent4 3 6 5" xfId="6367"/>
    <cellStyle name="40% - Accent4 3 7" xfId="763"/>
    <cellStyle name="40% - Accent4 3 7 2" xfId="2071"/>
    <cellStyle name="40% - Accent4 3 7 2 2" xfId="3219"/>
    <cellStyle name="40% - Accent4 3 7 2 2 2" xfId="5467"/>
    <cellStyle name="40% - Accent4 3 7 2 3" xfId="4347"/>
    <cellStyle name="40% - Accent4 3 7 3" xfId="2967"/>
    <cellStyle name="40% - Accent4 3 7 3 2" xfId="5216"/>
    <cellStyle name="40% - Accent4 3 7 4" xfId="4095"/>
    <cellStyle name="40% - Accent4 3 7 5" xfId="6149"/>
    <cellStyle name="40% - Accent4 3 8" xfId="2096"/>
    <cellStyle name="40% - Accent4 3 8 2" xfId="3243"/>
    <cellStyle name="40% - Accent4 3 8 2 2" xfId="5491"/>
    <cellStyle name="40% - Accent4 3 8 3" xfId="4371"/>
    <cellStyle name="40% - Accent4 3 8 4" xfId="6781"/>
    <cellStyle name="40% - Accent4 3 9" xfId="2649"/>
    <cellStyle name="40% - Accent4 3 9 2" xfId="4898"/>
    <cellStyle name="40% - Accent4 4" xfId="148"/>
    <cellStyle name="40% - Accent4 4 2" xfId="7094"/>
    <cellStyle name="40% - Accent4 4 2 2" xfId="8087"/>
    <cellStyle name="40% - Accent4 4 3" xfId="7639"/>
    <cellStyle name="40% - Accent4 4 4" xfId="6640"/>
    <cellStyle name="40% - Accent4 5" xfId="610"/>
    <cellStyle name="40% - Accent4 5 2" xfId="7934"/>
    <cellStyle name="40% - Accent4 5 3" xfId="6941"/>
    <cellStyle name="40% - Accent4 6" xfId="6028"/>
    <cellStyle name="40% - Accent4 6 2" xfId="8378"/>
    <cellStyle name="40% - Accent4 6 3" xfId="7386"/>
    <cellStyle name="40% - Accent4 7" xfId="7409"/>
    <cellStyle name="40% - Accent4 7 2" xfId="8400"/>
    <cellStyle name="40% - Accent4 8" xfId="7432"/>
    <cellStyle name="40% - Accent4 8 2" xfId="8422"/>
    <cellStyle name="40% - Accent4 9" xfId="7449"/>
    <cellStyle name="40% - Accent4 9 2" xfId="8439"/>
    <cellStyle name="40% - Accent5 10" xfId="7468"/>
    <cellStyle name="40% - Accent5 10 2" xfId="8458"/>
    <cellStyle name="40% - Accent5 11" xfId="7482"/>
    <cellStyle name="40% - Accent5 12" xfId="8474"/>
    <cellStyle name="40% - Accent5 13" xfId="8490"/>
    <cellStyle name="40% - Accent5 14" xfId="8510"/>
    <cellStyle name="40% - Accent5 15" xfId="8526"/>
    <cellStyle name="40% - Accent5 16" xfId="8542"/>
    <cellStyle name="40% - Accent5 17" xfId="8556"/>
    <cellStyle name="40% - Accent5 18" xfId="8574"/>
    <cellStyle name="40% - Accent5 19" xfId="6473"/>
    <cellStyle name="40% - Accent5 2" xfId="174"/>
    <cellStyle name="40% - Accent5 2 2" xfId="977"/>
    <cellStyle name="40% - Accent5 2 2 2" xfId="2315"/>
    <cellStyle name="40% - Accent5 2 2 2 2" xfId="3459"/>
    <cellStyle name="40% - Accent5 2 2 2 2 2" xfId="5707"/>
    <cellStyle name="40% - Accent5 2 2 2 2 3" xfId="8359"/>
    <cellStyle name="40% - Accent5 2 2 2 3" xfId="4587"/>
    <cellStyle name="40% - Accent5 2 2 2 4" xfId="7366"/>
    <cellStyle name="40% - Accent5 2 2 3" xfId="3179"/>
    <cellStyle name="40% - Accent5 2 2 3 2" xfId="5428"/>
    <cellStyle name="40% - Accent5 2 2 3 3" xfId="7919"/>
    <cellStyle name="40% - Accent5 2 2 4" xfId="4307"/>
    <cellStyle name="40% - Accent5 2 2 5" xfId="6926"/>
    <cellStyle name="40% - Accent5 2 3" xfId="2020"/>
    <cellStyle name="40% - Accent5 2 3 2" xfId="3204"/>
    <cellStyle name="40% - Accent5 2 3 2 2" xfId="5452"/>
    <cellStyle name="40% - Accent5 2 3 2 3" xfId="8072"/>
    <cellStyle name="40% - Accent5 2 3 3" xfId="4332"/>
    <cellStyle name="40% - Accent5 2 3 4" xfId="7079"/>
    <cellStyle name="40% - Accent5 2 4" xfId="6031"/>
    <cellStyle name="40% - Accent5 2 4 2" xfId="7624"/>
    <cellStyle name="40% - Accent5 2 5" xfId="6625"/>
    <cellStyle name="40% - Accent5 20" xfId="8592"/>
    <cellStyle name="40% - Accent5 3" xfId="224"/>
    <cellStyle name="40% - Accent5 3 10" xfId="3778"/>
    <cellStyle name="40% - Accent5 3 11" xfId="6087"/>
    <cellStyle name="40% - Accent5 3 2" xfId="338"/>
    <cellStyle name="40% - Accent5 3 2 2" xfId="441"/>
    <cellStyle name="40% - Accent5 3 2 2 2" xfId="571"/>
    <cellStyle name="40% - Accent5 3 2 2 2 2" xfId="920"/>
    <cellStyle name="40% - Accent5 3 2 2 2 2 2" xfId="2587"/>
    <cellStyle name="40% - Accent5 3 2 2 2 2 2 2" xfId="3710"/>
    <cellStyle name="40% - Accent5 3 2 2 2 2 2 2 2" xfId="5958"/>
    <cellStyle name="40% - Accent5 3 2 2 2 2 2 3" xfId="4838"/>
    <cellStyle name="40% - Accent5 3 2 2 2 2 3" xfId="3123"/>
    <cellStyle name="40% - Accent5 3 2 2 2 2 3 2" xfId="5372"/>
    <cellStyle name="40% - Accent5 3 2 2 2 2 4" xfId="4251"/>
    <cellStyle name="40% - Accent5 3 2 2 2 3" xfId="2260"/>
    <cellStyle name="40% - Accent5 3 2 2 2 3 2" xfId="3407"/>
    <cellStyle name="40% - Accent5 3 2 2 2 3 2 2" xfId="5655"/>
    <cellStyle name="40% - Accent5 3 2 2 2 3 3" xfId="4535"/>
    <cellStyle name="40% - Accent5 3 2 2 2 4" xfId="2823"/>
    <cellStyle name="40% - Accent5 3 2 2 2 4 2" xfId="5072"/>
    <cellStyle name="40% - Accent5 3 2 2 2 5" xfId="3950"/>
    <cellStyle name="40% - Accent5 3 2 2 2 6" xfId="6327"/>
    <cellStyle name="40% - Accent5 3 2 2 3" xfId="727"/>
    <cellStyle name="40% - Accent5 3 2 2 3 2" xfId="2502"/>
    <cellStyle name="40% - Accent5 3 2 2 3 2 2" xfId="3625"/>
    <cellStyle name="40% - Accent5 3 2 2 3 2 2 2" xfId="5873"/>
    <cellStyle name="40% - Accent5 3 2 2 3 2 3" xfId="4753"/>
    <cellStyle name="40% - Accent5 3 2 2 3 3" xfId="2932"/>
    <cellStyle name="40% - Accent5 3 2 2 3 3 2" xfId="5181"/>
    <cellStyle name="40% - Accent5 3 2 2 3 4" xfId="4060"/>
    <cellStyle name="40% - Accent5 3 2 2 3 5" xfId="6438"/>
    <cellStyle name="40% - Accent5 3 2 2 4" xfId="834"/>
    <cellStyle name="40% - Accent5 3 2 2 4 2" xfId="2416"/>
    <cellStyle name="40% - Accent5 3 2 2 4 2 2" xfId="3539"/>
    <cellStyle name="40% - Accent5 3 2 2 4 2 2 2" xfId="5787"/>
    <cellStyle name="40% - Accent5 3 2 2 4 2 3" xfId="4667"/>
    <cellStyle name="40% - Accent5 3 2 2 4 3" xfId="3038"/>
    <cellStyle name="40% - Accent5 3 2 2 4 3 2" xfId="5287"/>
    <cellStyle name="40% - Accent5 3 2 2 4 4" xfId="4166"/>
    <cellStyle name="40% - Accent5 3 2 2 4 5" xfId="8222"/>
    <cellStyle name="40% - Accent5 3 2 2 5" xfId="2175"/>
    <cellStyle name="40% - Accent5 3 2 2 5 2" xfId="3322"/>
    <cellStyle name="40% - Accent5 3 2 2 5 2 2" xfId="5570"/>
    <cellStyle name="40% - Accent5 3 2 2 5 3" xfId="4450"/>
    <cellStyle name="40% - Accent5 3 2 2 6" xfId="2720"/>
    <cellStyle name="40% - Accent5 3 2 2 6 2" xfId="4969"/>
    <cellStyle name="40% - Accent5 3 2 2 7" xfId="3847"/>
    <cellStyle name="40% - Accent5 3 2 2 8" xfId="6224"/>
    <cellStyle name="40% - Accent5 3 2 3" xfId="536"/>
    <cellStyle name="40% - Accent5 3 2 3 2" xfId="921"/>
    <cellStyle name="40% - Accent5 3 2 3 2 2" xfId="2588"/>
    <cellStyle name="40% - Accent5 3 2 3 2 2 2" xfId="3711"/>
    <cellStyle name="40% - Accent5 3 2 3 2 2 2 2" xfId="5959"/>
    <cellStyle name="40% - Accent5 3 2 3 2 2 3" xfId="4839"/>
    <cellStyle name="40% - Accent5 3 2 3 2 3" xfId="3124"/>
    <cellStyle name="40% - Accent5 3 2 3 2 3 2" xfId="5373"/>
    <cellStyle name="40% - Accent5 3 2 3 2 4" xfId="4252"/>
    <cellStyle name="40% - Accent5 3 2 3 3" xfId="2261"/>
    <cellStyle name="40% - Accent5 3 2 3 3 2" xfId="3408"/>
    <cellStyle name="40% - Accent5 3 2 3 3 2 2" xfId="5656"/>
    <cellStyle name="40% - Accent5 3 2 3 3 3" xfId="4536"/>
    <cellStyle name="40% - Accent5 3 2 3 4" xfId="2788"/>
    <cellStyle name="40% - Accent5 3 2 3 4 2" xfId="5037"/>
    <cellStyle name="40% - Accent5 3 2 3 5" xfId="3915"/>
    <cellStyle name="40% - Accent5 3 2 3 6" xfId="6292"/>
    <cellStyle name="40% - Accent5 3 2 4" xfId="691"/>
    <cellStyle name="40% - Accent5 3 2 4 2" xfId="2469"/>
    <cellStyle name="40% - Accent5 3 2 4 2 2" xfId="3592"/>
    <cellStyle name="40% - Accent5 3 2 4 2 2 2" xfId="5840"/>
    <cellStyle name="40% - Accent5 3 2 4 2 3" xfId="4720"/>
    <cellStyle name="40% - Accent5 3 2 4 3" xfId="2897"/>
    <cellStyle name="40% - Accent5 3 2 4 3 2" xfId="5146"/>
    <cellStyle name="40% - Accent5 3 2 4 4" xfId="4025"/>
    <cellStyle name="40% - Accent5 3 2 4 5" xfId="6403"/>
    <cellStyle name="40% - Accent5 3 2 5" xfId="799"/>
    <cellStyle name="40% - Accent5 3 2 5 2" xfId="2325"/>
    <cellStyle name="40% - Accent5 3 2 5 2 2" xfId="3469"/>
    <cellStyle name="40% - Accent5 3 2 5 2 2 2" xfId="5717"/>
    <cellStyle name="40% - Accent5 3 2 5 2 3" xfId="4597"/>
    <cellStyle name="40% - Accent5 3 2 5 3" xfId="3003"/>
    <cellStyle name="40% - Accent5 3 2 5 3 2" xfId="5252"/>
    <cellStyle name="40% - Accent5 3 2 5 4" xfId="4131"/>
    <cellStyle name="40% - Accent5 3 2 5 5" xfId="6185"/>
    <cellStyle name="40% - Accent5 3 2 6" xfId="2138"/>
    <cellStyle name="40% - Accent5 3 2 6 2" xfId="3285"/>
    <cellStyle name="40% - Accent5 3 2 6 2 2" xfId="5533"/>
    <cellStyle name="40% - Accent5 3 2 6 3" xfId="4413"/>
    <cellStyle name="40% - Accent5 3 2 6 4" xfId="7229"/>
    <cellStyle name="40% - Accent5 3 2 7" xfId="2685"/>
    <cellStyle name="40% - Accent5 3 2 7 2" xfId="4934"/>
    <cellStyle name="40% - Accent5 3 2 8" xfId="3811"/>
    <cellStyle name="40% - Accent5 3 2 9" xfId="6121"/>
    <cellStyle name="40% - Accent5 3 3" xfId="286"/>
    <cellStyle name="40% - Accent5 3 3 2" xfId="460"/>
    <cellStyle name="40% - Accent5 3 3 2 2" xfId="588"/>
    <cellStyle name="40% - Accent5 3 3 2 2 2" xfId="922"/>
    <cellStyle name="40% - Accent5 3 3 2 2 2 2" xfId="2589"/>
    <cellStyle name="40% - Accent5 3 3 2 2 2 2 2" xfId="3712"/>
    <cellStyle name="40% - Accent5 3 3 2 2 2 2 2 2" xfId="5960"/>
    <cellStyle name="40% - Accent5 3 3 2 2 2 2 3" xfId="4840"/>
    <cellStyle name="40% - Accent5 3 3 2 2 2 3" xfId="3125"/>
    <cellStyle name="40% - Accent5 3 3 2 2 2 3 2" xfId="5374"/>
    <cellStyle name="40% - Accent5 3 3 2 2 2 4" xfId="4253"/>
    <cellStyle name="40% - Accent5 3 3 2 2 3" xfId="2262"/>
    <cellStyle name="40% - Accent5 3 3 2 2 3 2" xfId="3409"/>
    <cellStyle name="40% - Accent5 3 3 2 2 3 2 2" xfId="5657"/>
    <cellStyle name="40% - Accent5 3 3 2 2 3 3" xfId="4537"/>
    <cellStyle name="40% - Accent5 3 3 2 2 4" xfId="2840"/>
    <cellStyle name="40% - Accent5 3 3 2 2 4 2" xfId="5089"/>
    <cellStyle name="40% - Accent5 3 3 2 2 5" xfId="3967"/>
    <cellStyle name="40% - Accent5 3 3 2 2 6" xfId="6344"/>
    <cellStyle name="40% - Accent5 3 3 2 3" xfId="744"/>
    <cellStyle name="40% - Accent5 3 3 2 3 2" xfId="2519"/>
    <cellStyle name="40% - Accent5 3 3 2 3 2 2" xfId="3642"/>
    <cellStyle name="40% - Accent5 3 3 2 3 2 2 2" xfId="5890"/>
    <cellStyle name="40% - Accent5 3 3 2 3 2 3" xfId="4770"/>
    <cellStyle name="40% - Accent5 3 3 2 3 3" xfId="2949"/>
    <cellStyle name="40% - Accent5 3 3 2 3 3 2" xfId="5198"/>
    <cellStyle name="40% - Accent5 3 3 2 3 4" xfId="4077"/>
    <cellStyle name="40% - Accent5 3 3 2 3 5" xfId="6455"/>
    <cellStyle name="40% - Accent5 3 3 2 4" xfId="851"/>
    <cellStyle name="40% - Accent5 3 3 2 4 2" xfId="2421"/>
    <cellStyle name="40% - Accent5 3 3 2 4 2 2" xfId="3544"/>
    <cellStyle name="40% - Accent5 3 3 2 4 2 2 2" xfId="5792"/>
    <cellStyle name="40% - Accent5 3 3 2 4 2 3" xfId="4672"/>
    <cellStyle name="40% - Accent5 3 3 2 4 3" xfId="3055"/>
    <cellStyle name="40% - Accent5 3 3 2 4 3 2" xfId="5304"/>
    <cellStyle name="40% - Accent5 3 3 2 4 4" xfId="4183"/>
    <cellStyle name="40% - Accent5 3 3 2 5" xfId="2192"/>
    <cellStyle name="40% - Accent5 3 3 2 5 2" xfId="3339"/>
    <cellStyle name="40% - Accent5 3 3 2 5 2 2" xfId="5587"/>
    <cellStyle name="40% - Accent5 3 3 2 5 3" xfId="4467"/>
    <cellStyle name="40% - Accent5 3 3 2 6" xfId="2737"/>
    <cellStyle name="40% - Accent5 3 3 2 6 2" xfId="4986"/>
    <cellStyle name="40% - Accent5 3 3 2 7" xfId="3864"/>
    <cellStyle name="40% - Accent5 3 3 2 8" xfId="6241"/>
    <cellStyle name="40% - Accent5 3 3 3" xfId="519"/>
    <cellStyle name="40% - Accent5 3 3 3 2" xfId="923"/>
    <cellStyle name="40% - Accent5 3 3 3 2 2" xfId="2590"/>
    <cellStyle name="40% - Accent5 3 3 3 2 2 2" xfId="3713"/>
    <cellStyle name="40% - Accent5 3 3 3 2 2 2 2" xfId="5961"/>
    <cellStyle name="40% - Accent5 3 3 3 2 2 3" xfId="4841"/>
    <cellStyle name="40% - Accent5 3 3 3 2 3" xfId="3126"/>
    <cellStyle name="40% - Accent5 3 3 3 2 3 2" xfId="5375"/>
    <cellStyle name="40% - Accent5 3 3 3 2 4" xfId="4254"/>
    <cellStyle name="40% - Accent5 3 3 3 3" xfId="2263"/>
    <cellStyle name="40% - Accent5 3 3 3 3 2" xfId="3410"/>
    <cellStyle name="40% - Accent5 3 3 3 3 2 2" xfId="5658"/>
    <cellStyle name="40% - Accent5 3 3 3 3 3" xfId="4538"/>
    <cellStyle name="40% - Accent5 3 3 3 4" xfId="2771"/>
    <cellStyle name="40% - Accent5 3 3 3 4 2" xfId="5020"/>
    <cellStyle name="40% - Accent5 3 3 3 5" xfId="3898"/>
    <cellStyle name="40% - Accent5 3 3 3 6" xfId="6275"/>
    <cellStyle name="40% - Accent5 3 3 4" xfId="674"/>
    <cellStyle name="40% - Accent5 3 3 4 2" xfId="2453"/>
    <cellStyle name="40% - Accent5 3 3 4 2 2" xfId="3576"/>
    <cellStyle name="40% - Accent5 3 3 4 2 2 2" xfId="5824"/>
    <cellStyle name="40% - Accent5 3 3 4 2 3" xfId="4704"/>
    <cellStyle name="40% - Accent5 3 3 4 3" xfId="2880"/>
    <cellStyle name="40% - Accent5 3 3 4 3 2" xfId="5129"/>
    <cellStyle name="40% - Accent5 3 3 4 4" xfId="4008"/>
    <cellStyle name="40% - Accent5 3 3 4 5" xfId="6386"/>
    <cellStyle name="40% - Accent5 3 3 5" xfId="782"/>
    <cellStyle name="40% - Accent5 3 3 5 2" xfId="2373"/>
    <cellStyle name="40% - Accent5 3 3 5 2 2" xfId="3496"/>
    <cellStyle name="40% - Accent5 3 3 5 2 2 2" xfId="5744"/>
    <cellStyle name="40% - Accent5 3 3 5 2 3" xfId="4624"/>
    <cellStyle name="40% - Accent5 3 3 5 3" xfId="2986"/>
    <cellStyle name="40% - Accent5 3 3 5 3 2" xfId="5235"/>
    <cellStyle name="40% - Accent5 3 3 5 4" xfId="4114"/>
    <cellStyle name="40% - Accent5 3 3 5 5" xfId="6168"/>
    <cellStyle name="40% - Accent5 3 3 6" xfId="2119"/>
    <cellStyle name="40% - Accent5 3 3 6 2" xfId="3266"/>
    <cellStyle name="40% - Accent5 3 3 6 2 2" xfId="5514"/>
    <cellStyle name="40% - Accent5 3 3 6 3" xfId="4394"/>
    <cellStyle name="40% - Accent5 3 3 6 4" xfId="7778"/>
    <cellStyle name="40% - Accent5 3 3 7" xfId="2668"/>
    <cellStyle name="40% - Accent5 3 3 7 2" xfId="4917"/>
    <cellStyle name="40% - Accent5 3 3 8" xfId="3794"/>
    <cellStyle name="40% - Accent5 3 3 9" xfId="6104"/>
    <cellStyle name="40% - Accent5 3 4" xfId="423"/>
    <cellStyle name="40% - Accent5 3 4 2" xfId="554"/>
    <cellStyle name="40% - Accent5 3 4 2 2" xfId="924"/>
    <cellStyle name="40% - Accent5 3 4 2 2 2" xfId="2591"/>
    <cellStyle name="40% - Accent5 3 4 2 2 2 2" xfId="3714"/>
    <cellStyle name="40% - Accent5 3 4 2 2 2 2 2" xfId="5962"/>
    <cellStyle name="40% - Accent5 3 4 2 2 2 3" xfId="4842"/>
    <cellStyle name="40% - Accent5 3 4 2 2 3" xfId="3127"/>
    <cellStyle name="40% - Accent5 3 4 2 2 3 2" xfId="5376"/>
    <cellStyle name="40% - Accent5 3 4 2 2 4" xfId="4255"/>
    <cellStyle name="40% - Accent5 3 4 2 3" xfId="2264"/>
    <cellStyle name="40% - Accent5 3 4 2 3 2" xfId="3411"/>
    <cellStyle name="40% - Accent5 3 4 2 3 2 2" xfId="5659"/>
    <cellStyle name="40% - Accent5 3 4 2 3 3" xfId="4539"/>
    <cellStyle name="40% - Accent5 3 4 2 4" xfId="2806"/>
    <cellStyle name="40% - Accent5 3 4 2 4 2" xfId="5055"/>
    <cellStyle name="40% - Accent5 3 4 2 5" xfId="3933"/>
    <cellStyle name="40% - Accent5 3 4 2 6" xfId="6310"/>
    <cellStyle name="40% - Accent5 3 4 3" xfId="710"/>
    <cellStyle name="40% - Accent5 3 4 3 2" xfId="2486"/>
    <cellStyle name="40% - Accent5 3 4 3 2 2" xfId="3609"/>
    <cellStyle name="40% - Accent5 3 4 3 2 2 2" xfId="5857"/>
    <cellStyle name="40% - Accent5 3 4 3 2 3" xfId="4737"/>
    <cellStyle name="40% - Accent5 3 4 3 3" xfId="2915"/>
    <cellStyle name="40% - Accent5 3 4 3 3 2" xfId="5164"/>
    <cellStyle name="40% - Accent5 3 4 3 4" xfId="4043"/>
    <cellStyle name="40% - Accent5 3 4 3 5" xfId="6421"/>
    <cellStyle name="40% - Accent5 3 4 4" xfId="817"/>
    <cellStyle name="40% - Accent5 3 4 4 2" xfId="2415"/>
    <cellStyle name="40% - Accent5 3 4 4 2 2" xfId="3538"/>
    <cellStyle name="40% - Accent5 3 4 4 2 2 2" xfId="5786"/>
    <cellStyle name="40% - Accent5 3 4 4 2 3" xfId="4666"/>
    <cellStyle name="40% - Accent5 3 4 4 3" xfId="3021"/>
    <cellStyle name="40% - Accent5 3 4 4 3 2" xfId="5270"/>
    <cellStyle name="40% - Accent5 3 4 4 4" xfId="4149"/>
    <cellStyle name="40% - Accent5 3 4 5" xfId="2159"/>
    <cellStyle name="40% - Accent5 3 4 5 2" xfId="3306"/>
    <cellStyle name="40% - Accent5 3 4 5 2 2" xfId="5554"/>
    <cellStyle name="40% - Accent5 3 4 5 3" xfId="4434"/>
    <cellStyle name="40% - Accent5 3 4 6" xfId="2703"/>
    <cellStyle name="40% - Accent5 3 4 6 2" xfId="4952"/>
    <cellStyle name="40% - Accent5 3 4 7" xfId="3830"/>
    <cellStyle name="40% - Accent5 3 4 8" xfId="6207"/>
    <cellStyle name="40% - Accent5 3 5" xfId="502"/>
    <cellStyle name="40% - Accent5 3 5 2" xfId="925"/>
    <cellStyle name="40% - Accent5 3 5 2 2" xfId="2592"/>
    <cellStyle name="40% - Accent5 3 5 2 2 2" xfId="3715"/>
    <cellStyle name="40% - Accent5 3 5 2 2 2 2" xfId="5963"/>
    <cellStyle name="40% - Accent5 3 5 2 2 3" xfId="4843"/>
    <cellStyle name="40% - Accent5 3 5 2 3" xfId="3128"/>
    <cellStyle name="40% - Accent5 3 5 2 3 2" xfId="5377"/>
    <cellStyle name="40% - Accent5 3 5 2 4" xfId="4256"/>
    <cellStyle name="40% - Accent5 3 5 3" xfId="2265"/>
    <cellStyle name="40% - Accent5 3 5 3 2" xfId="3412"/>
    <cellStyle name="40% - Accent5 3 5 3 2 2" xfId="5660"/>
    <cellStyle name="40% - Accent5 3 5 3 3" xfId="4540"/>
    <cellStyle name="40% - Accent5 3 5 4" xfId="2754"/>
    <cellStyle name="40% - Accent5 3 5 4 2" xfId="5003"/>
    <cellStyle name="40% - Accent5 3 5 5" xfId="3881"/>
    <cellStyle name="40% - Accent5 3 5 6" xfId="6258"/>
    <cellStyle name="40% - Accent5 3 6" xfId="657"/>
    <cellStyle name="40% - Accent5 3 6 2" xfId="2436"/>
    <cellStyle name="40% - Accent5 3 6 2 2" xfId="3559"/>
    <cellStyle name="40% - Accent5 3 6 2 2 2" xfId="5807"/>
    <cellStyle name="40% - Accent5 3 6 2 3" xfId="4687"/>
    <cellStyle name="40% - Accent5 3 6 3" xfId="2863"/>
    <cellStyle name="40% - Accent5 3 6 3 2" xfId="5112"/>
    <cellStyle name="40% - Accent5 3 6 4" xfId="3991"/>
    <cellStyle name="40% - Accent5 3 6 5" xfId="6369"/>
    <cellStyle name="40% - Accent5 3 7" xfId="765"/>
    <cellStyle name="40% - Accent5 3 7 2" xfId="2321"/>
    <cellStyle name="40% - Accent5 3 7 2 2" xfId="3465"/>
    <cellStyle name="40% - Accent5 3 7 2 2 2" xfId="5713"/>
    <cellStyle name="40% - Accent5 3 7 2 3" xfId="4593"/>
    <cellStyle name="40% - Accent5 3 7 3" xfId="2969"/>
    <cellStyle name="40% - Accent5 3 7 3 2" xfId="5218"/>
    <cellStyle name="40% - Accent5 3 7 4" xfId="4097"/>
    <cellStyle name="40% - Accent5 3 7 5" xfId="6151"/>
    <cellStyle name="40% - Accent5 3 8" xfId="2098"/>
    <cellStyle name="40% - Accent5 3 8 2" xfId="3245"/>
    <cellStyle name="40% - Accent5 3 8 2 2" xfId="5493"/>
    <cellStyle name="40% - Accent5 3 8 3" xfId="4373"/>
    <cellStyle name="40% - Accent5 3 8 4" xfId="6782"/>
    <cellStyle name="40% - Accent5 3 9" xfId="2651"/>
    <cellStyle name="40% - Accent5 3 9 2" xfId="4900"/>
    <cellStyle name="40% - Accent5 4" xfId="152"/>
    <cellStyle name="40% - Accent5 4 2" xfId="7095"/>
    <cellStyle name="40% - Accent5 4 2 2" xfId="8088"/>
    <cellStyle name="40% - Accent5 4 3" xfId="7640"/>
    <cellStyle name="40% - Accent5 4 4" xfId="6641"/>
    <cellStyle name="40% - Accent5 5" xfId="611"/>
    <cellStyle name="40% - Accent5 5 2" xfId="7935"/>
    <cellStyle name="40% - Accent5 5 3" xfId="6942"/>
    <cellStyle name="40% - Accent5 6" xfId="6030"/>
    <cellStyle name="40% - Accent5 6 2" xfId="8380"/>
    <cellStyle name="40% - Accent5 6 3" xfId="7388"/>
    <cellStyle name="40% - Accent5 7" xfId="7411"/>
    <cellStyle name="40% - Accent5 7 2" xfId="8402"/>
    <cellStyle name="40% - Accent5 8" xfId="7434"/>
    <cellStyle name="40% - Accent5 8 2" xfId="8424"/>
    <cellStyle name="40% - Accent5 9" xfId="7451"/>
    <cellStyle name="40% - Accent5 9 2" xfId="8441"/>
    <cellStyle name="40% - Accent6 10" xfId="7470"/>
    <cellStyle name="40% - Accent6 10 2" xfId="8460"/>
    <cellStyle name="40% - Accent6 11" xfId="7483"/>
    <cellStyle name="40% - Accent6 12" xfId="8476"/>
    <cellStyle name="40% - Accent6 13" xfId="8492"/>
    <cellStyle name="40% - Accent6 14" xfId="8512"/>
    <cellStyle name="40% - Accent6 15" xfId="8528"/>
    <cellStyle name="40% - Accent6 16" xfId="8544"/>
    <cellStyle name="40% - Accent6 17" xfId="8558"/>
    <cellStyle name="40% - Accent6 18" xfId="8576"/>
    <cellStyle name="40% - Accent6 19" xfId="6474"/>
    <cellStyle name="40% - Accent6 2" xfId="176"/>
    <cellStyle name="40% - Accent6 2 2" xfId="978"/>
    <cellStyle name="40% - Accent6 2 2 2" xfId="2316"/>
    <cellStyle name="40% - Accent6 2 2 2 2" xfId="3460"/>
    <cellStyle name="40% - Accent6 2 2 2 2 2" xfId="5708"/>
    <cellStyle name="40% - Accent6 2 2 2 2 3" xfId="8361"/>
    <cellStyle name="40% - Accent6 2 2 2 3" xfId="4588"/>
    <cellStyle name="40% - Accent6 2 2 2 4" xfId="7368"/>
    <cellStyle name="40% - Accent6 2 2 3" xfId="3180"/>
    <cellStyle name="40% - Accent6 2 2 3 2" xfId="5429"/>
    <cellStyle name="40% - Accent6 2 2 3 3" xfId="7921"/>
    <cellStyle name="40% - Accent6 2 2 4" xfId="4308"/>
    <cellStyle name="40% - Accent6 2 2 5" xfId="6928"/>
    <cellStyle name="40% - Accent6 2 3" xfId="2021"/>
    <cellStyle name="40% - Accent6 2 3 2" xfId="3205"/>
    <cellStyle name="40% - Accent6 2 3 2 2" xfId="5453"/>
    <cellStyle name="40% - Accent6 2 3 2 3" xfId="8074"/>
    <cellStyle name="40% - Accent6 2 3 3" xfId="4333"/>
    <cellStyle name="40% - Accent6 2 3 4" xfId="7081"/>
    <cellStyle name="40% - Accent6 2 4" xfId="6033"/>
    <cellStyle name="40% - Accent6 2 4 2" xfId="7626"/>
    <cellStyle name="40% - Accent6 2 5" xfId="6627"/>
    <cellStyle name="40% - Accent6 20" xfId="8594"/>
    <cellStyle name="40% - Accent6 3" xfId="228"/>
    <cellStyle name="40% - Accent6 3 10" xfId="3780"/>
    <cellStyle name="40% - Accent6 3 11" xfId="6089"/>
    <cellStyle name="40% - Accent6 3 2" xfId="340"/>
    <cellStyle name="40% - Accent6 3 2 2" xfId="443"/>
    <cellStyle name="40% - Accent6 3 2 2 2" xfId="573"/>
    <cellStyle name="40% - Accent6 3 2 2 2 2" xfId="926"/>
    <cellStyle name="40% - Accent6 3 2 2 2 2 2" xfId="2593"/>
    <cellStyle name="40% - Accent6 3 2 2 2 2 2 2" xfId="3716"/>
    <cellStyle name="40% - Accent6 3 2 2 2 2 2 2 2" xfId="5964"/>
    <cellStyle name="40% - Accent6 3 2 2 2 2 2 3" xfId="4844"/>
    <cellStyle name="40% - Accent6 3 2 2 2 2 3" xfId="3129"/>
    <cellStyle name="40% - Accent6 3 2 2 2 2 3 2" xfId="5378"/>
    <cellStyle name="40% - Accent6 3 2 2 2 2 4" xfId="4257"/>
    <cellStyle name="40% - Accent6 3 2 2 2 3" xfId="2266"/>
    <cellStyle name="40% - Accent6 3 2 2 2 3 2" xfId="3413"/>
    <cellStyle name="40% - Accent6 3 2 2 2 3 2 2" xfId="5661"/>
    <cellStyle name="40% - Accent6 3 2 2 2 3 3" xfId="4541"/>
    <cellStyle name="40% - Accent6 3 2 2 2 4" xfId="2825"/>
    <cellStyle name="40% - Accent6 3 2 2 2 4 2" xfId="5074"/>
    <cellStyle name="40% - Accent6 3 2 2 2 5" xfId="3952"/>
    <cellStyle name="40% - Accent6 3 2 2 2 6" xfId="6329"/>
    <cellStyle name="40% - Accent6 3 2 2 3" xfId="729"/>
    <cellStyle name="40% - Accent6 3 2 2 3 2" xfId="2504"/>
    <cellStyle name="40% - Accent6 3 2 2 3 2 2" xfId="3627"/>
    <cellStyle name="40% - Accent6 3 2 2 3 2 2 2" xfId="5875"/>
    <cellStyle name="40% - Accent6 3 2 2 3 2 3" xfId="4755"/>
    <cellStyle name="40% - Accent6 3 2 2 3 3" xfId="2934"/>
    <cellStyle name="40% - Accent6 3 2 2 3 3 2" xfId="5183"/>
    <cellStyle name="40% - Accent6 3 2 2 3 4" xfId="4062"/>
    <cellStyle name="40% - Accent6 3 2 2 3 5" xfId="6440"/>
    <cellStyle name="40% - Accent6 3 2 2 4" xfId="836"/>
    <cellStyle name="40% - Accent6 3 2 2 4 2" xfId="2367"/>
    <cellStyle name="40% - Accent6 3 2 2 4 2 2" xfId="3490"/>
    <cellStyle name="40% - Accent6 3 2 2 4 2 2 2" xfId="5738"/>
    <cellStyle name="40% - Accent6 3 2 2 4 2 3" xfId="4618"/>
    <cellStyle name="40% - Accent6 3 2 2 4 3" xfId="3040"/>
    <cellStyle name="40% - Accent6 3 2 2 4 3 2" xfId="5289"/>
    <cellStyle name="40% - Accent6 3 2 2 4 4" xfId="4168"/>
    <cellStyle name="40% - Accent6 3 2 2 4 5" xfId="8223"/>
    <cellStyle name="40% - Accent6 3 2 2 5" xfId="2177"/>
    <cellStyle name="40% - Accent6 3 2 2 5 2" xfId="3324"/>
    <cellStyle name="40% - Accent6 3 2 2 5 2 2" xfId="5572"/>
    <cellStyle name="40% - Accent6 3 2 2 5 3" xfId="4452"/>
    <cellStyle name="40% - Accent6 3 2 2 6" xfId="2722"/>
    <cellStyle name="40% - Accent6 3 2 2 6 2" xfId="4971"/>
    <cellStyle name="40% - Accent6 3 2 2 7" xfId="3849"/>
    <cellStyle name="40% - Accent6 3 2 2 8" xfId="6226"/>
    <cellStyle name="40% - Accent6 3 2 3" xfId="538"/>
    <cellStyle name="40% - Accent6 3 2 3 2" xfId="927"/>
    <cellStyle name="40% - Accent6 3 2 3 2 2" xfId="2594"/>
    <cellStyle name="40% - Accent6 3 2 3 2 2 2" xfId="3717"/>
    <cellStyle name="40% - Accent6 3 2 3 2 2 2 2" xfId="5965"/>
    <cellStyle name="40% - Accent6 3 2 3 2 2 3" xfId="4845"/>
    <cellStyle name="40% - Accent6 3 2 3 2 3" xfId="3130"/>
    <cellStyle name="40% - Accent6 3 2 3 2 3 2" xfId="5379"/>
    <cellStyle name="40% - Accent6 3 2 3 2 4" xfId="4258"/>
    <cellStyle name="40% - Accent6 3 2 3 3" xfId="2267"/>
    <cellStyle name="40% - Accent6 3 2 3 3 2" xfId="3414"/>
    <cellStyle name="40% - Accent6 3 2 3 3 2 2" xfId="5662"/>
    <cellStyle name="40% - Accent6 3 2 3 3 3" xfId="4542"/>
    <cellStyle name="40% - Accent6 3 2 3 4" xfId="2790"/>
    <cellStyle name="40% - Accent6 3 2 3 4 2" xfId="5039"/>
    <cellStyle name="40% - Accent6 3 2 3 5" xfId="3917"/>
    <cellStyle name="40% - Accent6 3 2 3 6" xfId="6294"/>
    <cellStyle name="40% - Accent6 3 2 4" xfId="693"/>
    <cellStyle name="40% - Accent6 3 2 4 2" xfId="2471"/>
    <cellStyle name="40% - Accent6 3 2 4 2 2" xfId="3594"/>
    <cellStyle name="40% - Accent6 3 2 4 2 2 2" xfId="5842"/>
    <cellStyle name="40% - Accent6 3 2 4 2 3" xfId="4722"/>
    <cellStyle name="40% - Accent6 3 2 4 3" xfId="2899"/>
    <cellStyle name="40% - Accent6 3 2 4 3 2" xfId="5148"/>
    <cellStyle name="40% - Accent6 3 2 4 4" xfId="4027"/>
    <cellStyle name="40% - Accent6 3 2 4 5" xfId="6405"/>
    <cellStyle name="40% - Accent6 3 2 5" xfId="801"/>
    <cellStyle name="40% - Accent6 3 2 5 2" xfId="2327"/>
    <cellStyle name="40% - Accent6 3 2 5 2 2" xfId="3471"/>
    <cellStyle name="40% - Accent6 3 2 5 2 2 2" xfId="5719"/>
    <cellStyle name="40% - Accent6 3 2 5 2 3" xfId="4599"/>
    <cellStyle name="40% - Accent6 3 2 5 3" xfId="3005"/>
    <cellStyle name="40% - Accent6 3 2 5 3 2" xfId="5254"/>
    <cellStyle name="40% - Accent6 3 2 5 4" xfId="4133"/>
    <cellStyle name="40% - Accent6 3 2 5 5" xfId="6187"/>
    <cellStyle name="40% - Accent6 3 2 6" xfId="2140"/>
    <cellStyle name="40% - Accent6 3 2 6 2" xfId="3287"/>
    <cellStyle name="40% - Accent6 3 2 6 2 2" xfId="5535"/>
    <cellStyle name="40% - Accent6 3 2 6 3" xfId="4415"/>
    <cellStyle name="40% - Accent6 3 2 6 4" xfId="7230"/>
    <cellStyle name="40% - Accent6 3 2 7" xfId="2687"/>
    <cellStyle name="40% - Accent6 3 2 7 2" xfId="4936"/>
    <cellStyle name="40% - Accent6 3 2 8" xfId="3813"/>
    <cellStyle name="40% - Accent6 3 2 9" xfId="6123"/>
    <cellStyle name="40% - Accent6 3 3" xfId="288"/>
    <cellStyle name="40% - Accent6 3 3 2" xfId="462"/>
    <cellStyle name="40% - Accent6 3 3 2 2" xfId="590"/>
    <cellStyle name="40% - Accent6 3 3 2 2 2" xfId="928"/>
    <cellStyle name="40% - Accent6 3 3 2 2 2 2" xfId="2595"/>
    <cellStyle name="40% - Accent6 3 3 2 2 2 2 2" xfId="3718"/>
    <cellStyle name="40% - Accent6 3 3 2 2 2 2 2 2" xfId="5966"/>
    <cellStyle name="40% - Accent6 3 3 2 2 2 2 3" xfId="4846"/>
    <cellStyle name="40% - Accent6 3 3 2 2 2 3" xfId="3131"/>
    <cellStyle name="40% - Accent6 3 3 2 2 2 3 2" xfId="5380"/>
    <cellStyle name="40% - Accent6 3 3 2 2 2 4" xfId="4259"/>
    <cellStyle name="40% - Accent6 3 3 2 2 3" xfId="2268"/>
    <cellStyle name="40% - Accent6 3 3 2 2 3 2" xfId="3415"/>
    <cellStyle name="40% - Accent6 3 3 2 2 3 2 2" xfId="5663"/>
    <cellStyle name="40% - Accent6 3 3 2 2 3 3" xfId="4543"/>
    <cellStyle name="40% - Accent6 3 3 2 2 4" xfId="2842"/>
    <cellStyle name="40% - Accent6 3 3 2 2 4 2" xfId="5091"/>
    <cellStyle name="40% - Accent6 3 3 2 2 5" xfId="3969"/>
    <cellStyle name="40% - Accent6 3 3 2 2 6" xfId="6346"/>
    <cellStyle name="40% - Accent6 3 3 2 3" xfId="746"/>
    <cellStyle name="40% - Accent6 3 3 2 3 2" xfId="2521"/>
    <cellStyle name="40% - Accent6 3 3 2 3 2 2" xfId="3644"/>
    <cellStyle name="40% - Accent6 3 3 2 3 2 2 2" xfId="5892"/>
    <cellStyle name="40% - Accent6 3 3 2 3 2 3" xfId="4772"/>
    <cellStyle name="40% - Accent6 3 3 2 3 3" xfId="2951"/>
    <cellStyle name="40% - Accent6 3 3 2 3 3 2" xfId="5200"/>
    <cellStyle name="40% - Accent6 3 3 2 3 4" xfId="4079"/>
    <cellStyle name="40% - Accent6 3 3 2 3 5" xfId="6457"/>
    <cellStyle name="40% - Accent6 3 3 2 4" xfId="853"/>
    <cellStyle name="40% - Accent6 3 3 2 4 2" xfId="2423"/>
    <cellStyle name="40% - Accent6 3 3 2 4 2 2" xfId="3546"/>
    <cellStyle name="40% - Accent6 3 3 2 4 2 2 2" xfId="5794"/>
    <cellStyle name="40% - Accent6 3 3 2 4 2 3" xfId="4674"/>
    <cellStyle name="40% - Accent6 3 3 2 4 3" xfId="3057"/>
    <cellStyle name="40% - Accent6 3 3 2 4 3 2" xfId="5306"/>
    <cellStyle name="40% - Accent6 3 3 2 4 4" xfId="4185"/>
    <cellStyle name="40% - Accent6 3 3 2 5" xfId="2194"/>
    <cellStyle name="40% - Accent6 3 3 2 5 2" xfId="3341"/>
    <cellStyle name="40% - Accent6 3 3 2 5 2 2" xfId="5589"/>
    <cellStyle name="40% - Accent6 3 3 2 5 3" xfId="4469"/>
    <cellStyle name="40% - Accent6 3 3 2 6" xfId="2739"/>
    <cellStyle name="40% - Accent6 3 3 2 6 2" xfId="4988"/>
    <cellStyle name="40% - Accent6 3 3 2 7" xfId="3866"/>
    <cellStyle name="40% - Accent6 3 3 2 8" xfId="6243"/>
    <cellStyle name="40% - Accent6 3 3 3" xfId="521"/>
    <cellStyle name="40% - Accent6 3 3 3 2" xfId="929"/>
    <cellStyle name="40% - Accent6 3 3 3 2 2" xfId="2596"/>
    <cellStyle name="40% - Accent6 3 3 3 2 2 2" xfId="3719"/>
    <cellStyle name="40% - Accent6 3 3 3 2 2 2 2" xfId="5967"/>
    <cellStyle name="40% - Accent6 3 3 3 2 2 3" xfId="4847"/>
    <cellStyle name="40% - Accent6 3 3 3 2 3" xfId="3132"/>
    <cellStyle name="40% - Accent6 3 3 3 2 3 2" xfId="5381"/>
    <cellStyle name="40% - Accent6 3 3 3 2 4" xfId="4260"/>
    <cellStyle name="40% - Accent6 3 3 3 3" xfId="2269"/>
    <cellStyle name="40% - Accent6 3 3 3 3 2" xfId="3416"/>
    <cellStyle name="40% - Accent6 3 3 3 3 2 2" xfId="5664"/>
    <cellStyle name="40% - Accent6 3 3 3 3 3" xfId="4544"/>
    <cellStyle name="40% - Accent6 3 3 3 4" xfId="2773"/>
    <cellStyle name="40% - Accent6 3 3 3 4 2" xfId="5022"/>
    <cellStyle name="40% - Accent6 3 3 3 5" xfId="3900"/>
    <cellStyle name="40% - Accent6 3 3 3 6" xfId="6277"/>
    <cellStyle name="40% - Accent6 3 3 4" xfId="676"/>
    <cellStyle name="40% - Accent6 3 3 4 2" xfId="2455"/>
    <cellStyle name="40% - Accent6 3 3 4 2 2" xfId="3578"/>
    <cellStyle name="40% - Accent6 3 3 4 2 2 2" xfId="5826"/>
    <cellStyle name="40% - Accent6 3 3 4 2 3" xfId="4706"/>
    <cellStyle name="40% - Accent6 3 3 4 3" xfId="2882"/>
    <cellStyle name="40% - Accent6 3 3 4 3 2" xfId="5131"/>
    <cellStyle name="40% - Accent6 3 3 4 4" xfId="4010"/>
    <cellStyle name="40% - Accent6 3 3 4 5" xfId="6388"/>
    <cellStyle name="40% - Accent6 3 3 5" xfId="784"/>
    <cellStyle name="40% - Accent6 3 3 5 2" xfId="2401"/>
    <cellStyle name="40% - Accent6 3 3 5 2 2" xfId="3524"/>
    <cellStyle name="40% - Accent6 3 3 5 2 2 2" xfId="5772"/>
    <cellStyle name="40% - Accent6 3 3 5 2 3" xfId="4652"/>
    <cellStyle name="40% - Accent6 3 3 5 3" xfId="2988"/>
    <cellStyle name="40% - Accent6 3 3 5 3 2" xfId="5237"/>
    <cellStyle name="40% - Accent6 3 3 5 4" xfId="4116"/>
    <cellStyle name="40% - Accent6 3 3 5 5" xfId="6170"/>
    <cellStyle name="40% - Accent6 3 3 6" xfId="2121"/>
    <cellStyle name="40% - Accent6 3 3 6 2" xfId="3268"/>
    <cellStyle name="40% - Accent6 3 3 6 2 2" xfId="5516"/>
    <cellStyle name="40% - Accent6 3 3 6 3" xfId="4396"/>
    <cellStyle name="40% - Accent6 3 3 6 4" xfId="7779"/>
    <cellStyle name="40% - Accent6 3 3 7" xfId="2670"/>
    <cellStyle name="40% - Accent6 3 3 7 2" xfId="4919"/>
    <cellStyle name="40% - Accent6 3 3 8" xfId="3796"/>
    <cellStyle name="40% - Accent6 3 3 9" xfId="6106"/>
    <cellStyle name="40% - Accent6 3 4" xfId="425"/>
    <cellStyle name="40% - Accent6 3 4 2" xfId="556"/>
    <cellStyle name="40% - Accent6 3 4 2 2" xfId="930"/>
    <cellStyle name="40% - Accent6 3 4 2 2 2" xfId="2597"/>
    <cellStyle name="40% - Accent6 3 4 2 2 2 2" xfId="3720"/>
    <cellStyle name="40% - Accent6 3 4 2 2 2 2 2" xfId="5968"/>
    <cellStyle name="40% - Accent6 3 4 2 2 2 3" xfId="4848"/>
    <cellStyle name="40% - Accent6 3 4 2 2 3" xfId="3133"/>
    <cellStyle name="40% - Accent6 3 4 2 2 3 2" xfId="5382"/>
    <cellStyle name="40% - Accent6 3 4 2 2 4" xfId="4261"/>
    <cellStyle name="40% - Accent6 3 4 2 3" xfId="2270"/>
    <cellStyle name="40% - Accent6 3 4 2 3 2" xfId="3417"/>
    <cellStyle name="40% - Accent6 3 4 2 3 2 2" xfId="5665"/>
    <cellStyle name="40% - Accent6 3 4 2 3 3" xfId="4545"/>
    <cellStyle name="40% - Accent6 3 4 2 4" xfId="2808"/>
    <cellStyle name="40% - Accent6 3 4 2 4 2" xfId="5057"/>
    <cellStyle name="40% - Accent6 3 4 2 5" xfId="3935"/>
    <cellStyle name="40% - Accent6 3 4 2 6" xfId="6312"/>
    <cellStyle name="40% - Accent6 3 4 3" xfId="712"/>
    <cellStyle name="40% - Accent6 3 4 3 2" xfId="2488"/>
    <cellStyle name="40% - Accent6 3 4 3 2 2" xfId="3611"/>
    <cellStyle name="40% - Accent6 3 4 3 2 2 2" xfId="5859"/>
    <cellStyle name="40% - Accent6 3 4 3 2 3" xfId="4739"/>
    <cellStyle name="40% - Accent6 3 4 3 3" xfId="2917"/>
    <cellStyle name="40% - Accent6 3 4 3 3 2" xfId="5166"/>
    <cellStyle name="40% - Accent6 3 4 3 4" xfId="4045"/>
    <cellStyle name="40% - Accent6 3 4 3 5" xfId="6423"/>
    <cellStyle name="40% - Accent6 3 4 4" xfId="819"/>
    <cellStyle name="40% - Accent6 3 4 4 2" xfId="2362"/>
    <cellStyle name="40% - Accent6 3 4 4 2 2" xfId="3485"/>
    <cellStyle name="40% - Accent6 3 4 4 2 2 2" xfId="5733"/>
    <cellStyle name="40% - Accent6 3 4 4 2 3" xfId="4613"/>
    <cellStyle name="40% - Accent6 3 4 4 3" xfId="3023"/>
    <cellStyle name="40% - Accent6 3 4 4 3 2" xfId="5272"/>
    <cellStyle name="40% - Accent6 3 4 4 4" xfId="4151"/>
    <cellStyle name="40% - Accent6 3 4 5" xfId="2161"/>
    <cellStyle name="40% - Accent6 3 4 5 2" xfId="3308"/>
    <cellStyle name="40% - Accent6 3 4 5 2 2" xfId="5556"/>
    <cellStyle name="40% - Accent6 3 4 5 3" xfId="4436"/>
    <cellStyle name="40% - Accent6 3 4 6" xfId="2705"/>
    <cellStyle name="40% - Accent6 3 4 6 2" xfId="4954"/>
    <cellStyle name="40% - Accent6 3 4 7" xfId="3832"/>
    <cellStyle name="40% - Accent6 3 4 8" xfId="6209"/>
    <cellStyle name="40% - Accent6 3 5" xfId="504"/>
    <cellStyle name="40% - Accent6 3 5 2" xfId="931"/>
    <cellStyle name="40% - Accent6 3 5 2 2" xfId="2598"/>
    <cellStyle name="40% - Accent6 3 5 2 2 2" xfId="3721"/>
    <cellStyle name="40% - Accent6 3 5 2 2 2 2" xfId="5969"/>
    <cellStyle name="40% - Accent6 3 5 2 2 3" xfId="4849"/>
    <cellStyle name="40% - Accent6 3 5 2 3" xfId="3134"/>
    <cellStyle name="40% - Accent6 3 5 2 3 2" xfId="5383"/>
    <cellStyle name="40% - Accent6 3 5 2 4" xfId="4262"/>
    <cellStyle name="40% - Accent6 3 5 3" xfId="2271"/>
    <cellStyle name="40% - Accent6 3 5 3 2" xfId="3418"/>
    <cellStyle name="40% - Accent6 3 5 3 2 2" xfId="5666"/>
    <cellStyle name="40% - Accent6 3 5 3 3" xfId="4546"/>
    <cellStyle name="40% - Accent6 3 5 4" xfId="2756"/>
    <cellStyle name="40% - Accent6 3 5 4 2" xfId="5005"/>
    <cellStyle name="40% - Accent6 3 5 5" xfId="3883"/>
    <cellStyle name="40% - Accent6 3 5 6" xfId="6260"/>
    <cellStyle name="40% - Accent6 3 6" xfId="659"/>
    <cellStyle name="40% - Accent6 3 6 2" xfId="2438"/>
    <cellStyle name="40% - Accent6 3 6 2 2" xfId="3561"/>
    <cellStyle name="40% - Accent6 3 6 2 2 2" xfId="5809"/>
    <cellStyle name="40% - Accent6 3 6 2 3" xfId="4689"/>
    <cellStyle name="40% - Accent6 3 6 3" xfId="2865"/>
    <cellStyle name="40% - Accent6 3 6 3 2" xfId="5114"/>
    <cellStyle name="40% - Accent6 3 6 4" xfId="3993"/>
    <cellStyle name="40% - Accent6 3 6 5" xfId="6371"/>
    <cellStyle name="40% - Accent6 3 7" xfId="767"/>
    <cellStyle name="40% - Accent6 3 7 2" xfId="2372"/>
    <cellStyle name="40% - Accent6 3 7 2 2" xfId="3495"/>
    <cellStyle name="40% - Accent6 3 7 2 2 2" xfId="5743"/>
    <cellStyle name="40% - Accent6 3 7 2 3" xfId="4623"/>
    <cellStyle name="40% - Accent6 3 7 3" xfId="2971"/>
    <cellStyle name="40% - Accent6 3 7 3 2" xfId="5220"/>
    <cellStyle name="40% - Accent6 3 7 4" xfId="4099"/>
    <cellStyle name="40% - Accent6 3 7 5" xfId="6153"/>
    <cellStyle name="40% - Accent6 3 8" xfId="2100"/>
    <cellStyle name="40% - Accent6 3 8 2" xfId="3247"/>
    <cellStyle name="40% - Accent6 3 8 2 2" xfId="5495"/>
    <cellStyle name="40% - Accent6 3 8 3" xfId="4375"/>
    <cellStyle name="40% - Accent6 3 8 4" xfId="6783"/>
    <cellStyle name="40% - Accent6 3 9" xfId="2653"/>
    <cellStyle name="40% - Accent6 3 9 2" xfId="4902"/>
    <cellStyle name="40% - Accent6 4" xfId="156"/>
    <cellStyle name="40% - Accent6 4 2" xfId="7096"/>
    <cellStyle name="40% - Accent6 4 2 2" xfId="8089"/>
    <cellStyle name="40% - Accent6 4 3" xfId="7641"/>
    <cellStyle name="40% - Accent6 4 4" xfId="6642"/>
    <cellStyle name="40% - Accent6 5" xfId="612"/>
    <cellStyle name="40% - Accent6 5 2" xfId="7936"/>
    <cellStyle name="40% - Accent6 5 3" xfId="6943"/>
    <cellStyle name="40% - Accent6 6" xfId="6032"/>
    <cellStyle name="40% - Accent6 6 2" xfId="8382"/>
    <cellStyle name="40% - Accent6 6 3" xfId="7390"/>
    <cellStyle name="40% - Accent6 7" xfId="7413"/>
    <cellStyle name="40% - Accent6 7 2" xfId="8404"/>
    <cellStyle name="40% - Accent6 8" xfId="7436"/>
    <cellStyle name="40% - Accent6 8 2" xfId="8426"/>
    <cellStyle name="40% - Accent6 9" xfId="7453"/>
    <cellStyle name="40% - Accent6 9 2" xfId="8443"/>
    <cellStyle name="60% - Accent1 2" xfId="209"/>
    <cellStyle name="60% - Accent1 3" xfId="137"/>
    <cellStyle name="60% - Accent1 4" xfId="613"/>
    <cellStyle name="60% - Accent1 5" xfId="6034"/>
    <cellStyle name="60% - Accent2 2" xfId="213"/>
    <cellStyle name="60% - Accent2 3" xfId="141"/>
    <cellStyle name="60% - Accent2 4" xfId="614"/>
    <cellStyle name="60% - Accent2 5" xfId="6035"/>
    <cellStyle name="60% - Accent3 2" xfId="217"/>
    <cellStyle name="60% - Accent3 3" xfId="145"/>
    <cellStyle name="60% - Accent3 4" xfId="615"/>
    <cellStyle name="60% - Accent3 5" xfId="6036"/>
    <cellStyle name="60% - Accent4 2" xfId="221"/>
    <cellStyle name="60% - Accent4 3" xfId="149"/>
    <cellStyle name="60% - Accent4 4" xfId="616"/>
    <cellStyle name="60% - Accent4 5" xfId="6037"/>
    <cellStyle name="60% - Accent5 2" xfId="225"/>
    <cellStyle name="60% - Accent5 3" xfId="153"/>
    <cellStyle name="60% - Accent5 4" xfId="617"/>
    <cellStyle name="60% - Accent5 5" xfId="6038"/>
    <cellStyle name="60% - Accent6 2" xfId="229"/>
    <cellStyle name="60% - Accent6 3" xfId="157"/>
    <cellStyle name="60% - Accent6 4" xfId="618"/>
    <cellStyle name="60% - Accent6 5" xfId="6039"/>
    <cellStyle name="80" xfId="990"/>
    <cellStyle name="80%" xfId="991"/>
    <cellStyle name="Accent1 2" xfId="206"/>
    <cellStyle name="Accent1 3" xfId="134"/>
    <cellStyle name="Accent1 4" xfId="619"/>
    <cellStyle name="Accent1 5" xfId="6040"/>
    <cellStyle name="Accent2 2" xfId="210"/>
    <cellStyle name="Accent2 3" xfId="138"/>
    <cellStyle name="Accent2 4" xfId="620"/>
    <cellStyle name="Accent2 5" xfId="6041"/>
    <cellStyle name="Accent3 2" xfId="214"/>
    <cellStyle name="Accent3 3" xfId="142"/>
    <cellStyle name="Accent3 4" xfId="621"/>
    <cellStyle name="Accent3 5" xfId="6042"/>
    <cellStyle name="Accent4 2" xfId="218"/>
    <cellStyle name="Accent4 3" xfId="146"/>
    <cellStyle name="Accent4 4" xfId="622"/>
    <cellStyle name="Accent4 5" xfId="6043"/>
    <cellStyle name="Accent5 2" xfId="222"/>
    <cellStyle name="Accent5 3" xfId="150"/>
    <cellStyle name="Accent5 4" xfId="623"/>
    <cellStyle name="Accent5 5" xfId="6044"/>
    <cellStyle name="Accent6 2" xfId="226"/>
    <cellStyle name="Accent6 3" xfId="154"/>
    <cellStyle name="Accent6 4" xfId="624"/>
    <cellStyle name="Accent6 5" xfId="6045"/>
    <cellStyle name="Actual Date" xfId="992"/>
    <cellStyle name="Bad 2" xfId="195"/>
    <cellStyle name="Bad 3" xfId="124"/>
    <cellStyle name="Bad 4" xfId="625"/>
    <cellStyle name="Bad 5" xfId="6046"/>
    <cellStyle name="Business Unit" xfId="33"/>
    <cellStyle name="Business Unit 2" xfId="2022"/>
    <cellStyle name="Calculation 2" xfId="199"/>
    <cellStyle name="Calculation 2 2" xfId="993"/>
    <cellStyle name="Calculation 2 2 2" xfId="994"/>
    <cellStyle name="Calculation 2 2 2 2" xfId="995"/>
    <cellStyle name="Calculation 2 2 2 2 2" xfId="996"/>
    <cellStyle name="Calculation 2 2 2 2 3" xfId="997"/>
    <cellStyle name="Calculation 2 2 2 3" xfId="998"/>
    <cellStyle name="Calculation 2 2 2 3 2" xfId="999"/>
    <cellStyle name="Calculation 2 2 2 3 3" xfId="1000"/>
    <cellStyle name="Calculation 2 2 2 4" xfId="1001"/>
    <cellStyle name="Calculation 2 2 2 5" xfId="1002"/>
    <cellStyle name="Calculation 2 2 3" xfId="1003"/>
    <cellStyle name="Calculation 2 2 3 2" xfId="1004"/>
    <cellStyle name="Calculation 2 2 3 3" xfId="1005"/>
    <cellStyle name="Calculation 2 2 4" xfId="1006"/>
    <cellStyle name="Calculation 2 2 4 2" xfId="1007"/>
    <cellStyle name="Calculation 2 2 4 3" xfId="1008"/>
    <cellStyle name="Calculation 2 2 5" xfId="1009"/>
    <cellStyle name="Calculation 2 2 6" xfId="1010"/>
    <cellStyle name="Calculation 2 3" xfId="1011"/>
    <cellStyle name="Calculation 2 3 2" xfId="1012"/>
    <cellStyle name="Calculation 2 3 2 2" xfId="1013"/>
    <cellStyle name="Calculation 2 3 2 3" xfId="1014"/>
    <cellStyle name="Calculation 2 3 3" xfId="1015"/>
    <cellStyle name="Calculation 2 3 3 2" xfId="1016"/>
    <cellStyle name="Calculation 2 3 3 3" xfId="1017"/>
    <cellStyle name="Calculation 2 3 4" xfId="1018"/>
    <cellStyle name="Calculation 2 3 5" xfId="1019"/>
    <cellStyle name="Calculation 2 4" xfId="1020"/>
    <cellStyle name="Calculation 2 4 2" xfId="1021"/>
    <cellStyle name="Calculation 2 4 2 2" xfId="1022"/>
    <cellStyle name="Calculation 2 4 2 3" xfId="1023"/>
    <cellStyle name="Calculation 2 4 3" xfId="1024"/>
    <cellStyle name="Calculation 2 4 3 2" xfId="1025"/>
    <cellStyle name="Calculation 2 4 3 3" xfId="1026"/>
    <cellStyle name="Calculation 2 4 4" xfId="1027"/>
    <cellStyle name="Calculation 2 4 5" xfId="1028"/>
    <cellStyle name="Calculation 2 5" xfId="1029"/>
    <cellStyle name="Calculation 2 5 2" xfId="1030"/>
    <cellStyle name="Calculation 2 5 3" xfId="1031"/>
    <cellStyle name="Calculation 2 6" xfId="1032"/>
    <cellStyle name="Calculation 2 6 2" xfId="1033"/>
    <cellStyle name="Calculation 2 6 3" xfId="1034"/>
    <cellStyle name="Calculation 2 7" xfId="1035"/>
    <cellStyle name="Calculation 2 7 2" xfId="1036"/>
    <cellStyle name="Calculation 2 7 3" xfId="1037"/>
    <cellStyle name="Calculation 2 8" xfId="1038"/>
    <cellStyle name="Calculation 2 9" xfId="1039"/>
    <cellStyle name="Calculation 3" xfId="128"/>
    <cellStyle name="Calculation 3 2" xfId="1040"/>
    <cellStyle name="Calculation 3 2 2" xfId="1041"/>
    <cellStyle name="Calculation 3 2 2 2" xfId="1042"/>
    <cellStyle name="Calculation 3 2 2 2 2" xfId="1043"/>
    <cellStyle name="Calculation 3 2 2 2 3" xfId="1044"/>
    <cellStyle name="Calculation 3 2 2 3" xfId="1045"/>
    <cellStyle name="Calculation 3 2 2 3 2" xfId="1046"/>
    <cellStyle name="Calculation 3 2 2 3 3" xfId="1047"/>
    <cellStyle name="Calculation 3 2 2 4" xfId="1048"/>
    <cellStyle name="Calculation 3 2 2 5" xfId="1049"/>
    <cellStyle name="Calculation 3 2 3" xfId="1050"/>
    <cellStyle name="Calculation 3 2 3 2" xfId="1051"/>
    <cellStyle name="Calculation 3 2 3 3" xfId="1052"/>
    <cellStyle name="Calculation 3 2 4" xfId="1053"/>
    <cellStyle name="Calculation 3 2 4 2" xfId="1054"/>
    <cellStyle name="Calculation 3 2 4 3" xfId="1055"/>
    <cellStyle name="Calculation 3 2 5" xfId="1056"/>
    <cellStyle name="Calculation 3 2 6" xfId="1057"/>
    <cellStyle name="Calculation 3 3" xfId="1058"/>
    <cellStyle name="Calculation 3 3 2" xfId="1059"/>
    <cellStyle name="Calculation 3 3 2 2" xfId="1060"/>
    <cellStyle name="Calculation 3 3 2 3" xfId="1061"/>
    <cellStyle name="Calculation 3 3 3" xfId="1062"/>
    <cellStyle name="Calculation 3 3 3 2" xfId="1063"/>
    <cellStyle name="Calculation 3 3 3 3" xfId="1064"/>
    <cellStyle name="Calculation 3 3 4" xfId="1065"/>
    <cellStyle name="Calculation 3 3 5" xfId="1066"/>
    <cellStyle name="Calculation 3 4" xfId="1067"/>
    <cellStyle name="Calculation 3 4 2" xfId="1068"/>
    <cellStyle name="Calculation 3 4 2 2" xfId="1069"/>
    <cellStyle name="Calculation 3 4 2 3" xfId="1070"/>
    <cellStyle name="Calculation 3 4 3" xfId="1071"/>
    <cellStyle name="Calculation 3 4 3 2" xfId="1072"/>
    <cellStyle name="Calculation 3 4 3 3" xfId="1073"/>
    <cellStyle name="Calculation 3 4 4" xfId="1074"/>
    <cellStyle name="Calculation 3 4 5" xfId="1075"/>
    <cellStyle name="Calculation 3 5" xfId="1076"/>
    <cellStyle name="Calculation 3 5 2" xfId="1077"/>
    <cellStyle name="Calculation 3 5 3" xfId="1078"/>
    <cellStyle name="Calculation 3 6" xfId="1079"/>
    <cellStyle name="Calculation 3 6 2" xfId="1080"/>
    <cellStyle name="Calculation 3 6 3" xfId="1081"/>
    <cellStyle name="Calculation 3 7" xfId="1082"/>
    <cellStyle name="Calculation 3 7 2" xfId="1083"/>
    <cellStyle name="Calculation 3 7 3" xfId="1084"/>
    <cellStyle name="Calculation 3 8" xfId="1085"/>
    <cellStyle name="Calculation 3 9" xfId="1086"/>
    <cellStyle name="Calculation 4" xfId="626"/>
    <cellStyle name="Calculation 4 2" xfId="1087"/>
    <cellStyle name="Calculation 4 2 2" xfId="1088"/>
    <cellStyle name="Calculation 4 2 2 2" xfId="1089"/>
    <cellStyle name="Calculation 4 2 2 2 2" xfId="1090"/>
    <cellStyle name="Calculation 4 2 2 2 3" xfId="1091"/>
    <cellStyle name="Calculation 4 2 2 3" xfId="1092"/>
    <cellStyle name="Calculation 4 2 2 3 2" xfId="1093"/>
    <cellStyle name="Calculation 4 2 2 3 3" xfId="1094"/>
    <cellStyle name="Calculation 4 2 2 4" xfId="1095"/>
    <cellStyle name="Calculation 4 2 2 5" xfId="1096"/>
    <cellStyle name="Calculation 4 2 3" xfId="1097"/>
    <cellStyle name="Calculation 4 2 3 2" xfId="1098"/>
    <cellStyle name="Calculation 4 2 3 3" xfId="1099"/>
    <cellStyle name="Calculation 4 2 4" xfId="1100"/>
    <cellStyle name="Calculation 4 2 4 2" xfId="1101"/>
    <cellStyle name="Calculation 4 2 4 3" xfId="1102"/>
    <cellStyle name="Calculation 4 2 5" xfId="1103"/>
    <cellStyle name="Calculation 4 2 6" xfId="1104"/>
    <cellStyle name="Calculation 4 3" xfId="1105"/>
    <cellStyle name="Calculation 4 3 2" xfId="1106"/>
    <cellStyle name="Calculation 4 3 2 2" xfId="1107"/>
    <cellStyle name="Calculation 4 3 2 3" xfId="1108"/>
    <cellStyle name="Calculation 4 3 3" xfId="1109"/>
    <cellStyle name="Calculation 4 3 3 2" xfId="1110"/>
    <cellStyle name="Calculation 4 3 3 3" xfId="1111"/>
    <cellStyle name="Calculation 4 3 4" xfId="1112"/>
    <cellStyle name="Calculation 4 3 5" xfId="1113"/>
    <cellStyle name="Calculation 4 4" xfId="1114"/>
    <cellStyle name="Calculation 4 4 2" xfId="1115"/>
    <cellStyle name="Calculation 4 4 2 2" xfId="1116"/>
    <cellStyle name="Calculation 4 4 2 3" xfId="1117"/>
    <cellStyle name="Calculation 4 4 3" xfId="1118"/>
    <cellStyle name="Calculation 4 4 3 2" xfId="1119"/>
    <cellStyle name="Calculation 4 4 3 3" xfId="1120"/>
    <cellStyle name="Calculation 4 4 4" xfId="1121"/>
    <cellStyle name="Calculation 4 4 5" xfId="1122"/>
    <cellStyle name="Calculation 4 5" xfId="1123"/>
    <cellStyle name="Calculation 4 5 2" xfId="1124"/>
    <cellStyle name="Calculation 4 5 3" xfId="1125"/>
    <cellStyle name="Calculation 4 6" xfId="1126"/>
    <cellStyle name="Calculation 4 6 2" xfId="1127"/>
    <cellStyle name="Calculation 4 6 3" xfId="1128"/>
    <cellStyle name="Calculation 4 7" xfId="1129"/>
    <cellStyle name="Calculation 4 7 2" xfId="1130"/>
    <cellStyle name="Calculation 4 7 3" xfId="1131"/>
    <cellStyle name="Calculation 4 8" xfId="1132"/>
    <cellStyle name="Calculation 4 9" xfId="1133"/>
    <cellStyle name="Calculation 5" xfId="1134"/>
    <cellStyle name="Check Cell 2" xfId="201"/>
    <cellStyle name="Check Cell 3" xfId="130"/>
    <cellStyle name="Check Cell 4" xfId="627"/>
    <cellStyle name="Check Cell 5" xfId="6047"/>
    <cellStyle name="Comma" xfId="1" builtinId="3"/>
    <cellStyle name="Comma 10" xfId="24"/>
    <cellStyle name="Comma 10 2" xfId="468"/>
    <cellStyle name="Comma 10 2 2" xfId="8366"/>
    <cellStyle name="Comma 10 3" xfId="7374"/>
    <cellStyle name="Comma 11" xfId="34"/>
    <cellStyle name="Comma 11 2" xfId="469"/>
    <cellStyle name="Comma 11 2 2" xfId="8391"/>
    <cellStyle name="Comma 11 3" xfId="7400"/>
    <cellStyle name="Comma 12" xfId="35"/>
    <cellStyle name="Comma 12 2" xfId="470"/>
    <cellStyle name="Comma 12 2 2" xfId="8413"/>
    <cellStyle name="Comma 12 3" xfId="7423"/>
    <cellStyle name="Comma 13" xfId="36"/>
    <cellStyle name="Comma 13 2" xfId="471"/>
    <cellStyle name="Comma 13 2 2" xfId="8430"/>
    <cellStyle name="Comma 13 3" xfId="7440"/>
    <cellStyle name="Comma 14" xfId="37"/>
    <cellStyle name="Comma 14 2" xfId="472"/>
    <cellStyle name="Comma 14 2 2" xfId="8447"/>
    <cellStyle name="Comma 14 3" xfId="7457"/>
    <cellStyle name="Comma 15" xfId="38"/>
    <cellStyle name="Comma 15 2" xfId="473"/>
    <cellStyle name="Comma 15 2 2" xfId="1135"/>
    <cellStyle name="Comma 15 3" xfId="1136"/>
    <cellStyle name="Comma 15 3 2" xfId="8463"/>
    <cellStyle name="Comma 16" xfId="93"/>
    <cellStyle name="Comma 16 2" xfId="484"/>
    <cellStyle name="Comma 16 3" xfId="8499"/>
    <cellStyle name="Comma 17" xfId="94"/>
    <cellStyle name="Comma 17 2" xfId="485"/>
    <cellStyle name="Comma 17 3" xfId="1137"/>
    <cellStyle name="Comma 17 3 2" xfId="8531"/>
    <cellStyle name="Comma 18" xfId="95"/>
    <cellStyle name="Comma 18 2" xfId="486"/>
    <cellStyle name="Comma 18 3" xfId="8563"/>
    <cellStyle name="Comma 19" xfId="96"/>
    <cellStyle name="Comma 19 2" xfId="487"/>
    <cellStyle name="Comma 2" xfId="3"/>
    <cellStyle name="Comma 2 2" xfId="162"/>
    <cellStyle name="Comma 2 2 2" xfId="966"/>
    <cellStyle name="Comma 2 2 2 2" xfId="1138"/>
    <cellStyle name="Comma 2 2 2 3" xfId="6784"/>
    <cellStyle name="Comma 2 2 3" xfId="1139"/>
    <cellStyle name="Comma 2 2 4" xfId="2023"/>
    <cellStyle name="Comma 2 3" xfId="474"/>
    <cellStyle name="Comma 2 3 2" xfId="1140"/>
    <cellStyle name="Comma 2 3 3" xfId="6643"/>
    <cellStyle name="Comma 2 3 4" xfId="6130"/>
    <cellStyle name="Comma 2 4" xfId="1141"/>
    <cellStyle name="Comma 2 5" xfId="2024"/>
    <cellStyle name="Comma 2 5 2" xfId="6475"/>
    <cellStyle name="Comma 2 6" xfId="3760"/>
    <cellStyle name="Comma 2 6 2" xfId="8600"/>
    <cellStyle name="Comma 20" xfId="97"/>
    <cellStyle name="Comma 20 2" xfId="488"/>
    <cellStyle name="Comma 21" xfId="98"/>
    <cellStyle name="Comma 21 2" xfId="489"/>
    <cellStyle name="Comma 22" xfId="594"/>
    <cellStyle name="Comma 22 2" xfId="597"/>
    <cellStyle name="Comma 22 2 2" xfId="932"/>
    <cellStyle name="Comma 22 2 2 2" xfId="2599"/>
    <cellStyle name="Comma 22 2 2 2 2" xfId="3722"/>
    <cellStyle name="Comma 22 2 2 2 2 2" xfId="5970"/>
    <cellStyle name="Comma 22 2 2 2 3" xfId="4850"/>
    <cellStyle name="Comma 22 2 2 3" xfId="3135"/>
    <cellStyle name="Comma 22 2 2 3 2" xfId="5384"/>
    <cellStyle name="Comma 22 2 2 4" xfId="4263"/>
    <cellStyle name="Comma 22 2 3" xfId="2272"/>
    <cellStyle name="Comma 22 2 3 2" xfId="3419"/>
    <cellStyle name="Comma 22 2 3 2 2" xfId="5667"/>
    <cellStyle name="Comma 22 2 3 3" xfId="4547"/>
    <cellStyle name="Comma 22 2 4" xfId="2849"/>
    <cellStyle name="Comma 22 2 4 2" xfId="5098"/>
    <cellStyle name="Comma 22 2 5" xfId="3976"/>
    <cellStyle name="Comma 22 2 6" xfId="6353"/>
    <cellStyle name="Comma 22 3" xfId="857"/>
    <cellStyle name="Comma 22 3 2" xfId="2525"/>
    <cellStyle name="Comma 22 3 2 2" xfId="3648"/>
    <cellStyle name="Comma 22 3 2 2 2" xfId="5896"/>
    <cellStyle name="Comma 22 3 2 3" xfId="4776"/>
    <cellStyle name="Comma 22 3 3" xfId="3061"/>
    <cellStyle name="Comma 22 3 3 2" xfId="5310"/>
    <cellStyle name="Comma 22 3 4" xfId="4189"/>
    <cellStyle name="Comma 22 4" xfId="2198"/>
    <cellStyle name="Comma 22 4 2" xfId="3345"/>
    <cellStyle name="Comma 22 4 2 2" xfId="5593"/>
    <cellStyle name="Comma 22 4 3" xfId="4473"/>
    <cellStyle name="Comma 22 5" xfId="2846"/>
    <cellStyle name="Comma 22 5 2" xfId="5095"/>
    <cellStyle name="Comma 22 6" xfId="3973"/>
    <cellStyle name="Comma 22 7" xfId="6350"/>
    <cellStyle name="Comma 23" xfId="599"/>
    <cellStyle name="Comma 23 2" xfId="859"/>
    <cellStyle name="Comma 24" xfId="643"/>
    <cellStyle name="Comma 24 2" xfId="2301"/>
    <cellStyle name="Comma 25" xfId="644"/>
    <cellStyle name="Comma 25 2" xfId="2302"/>
    <cellStyle name="Comma 26" xfId="697"/>
    <cellStyle name="Comma 26 2" xfId="2303"/>
    <cellStyle name="Comma 27" xfId="750"/>
    <cellStyle name="Comma 27 2" xfId="2393"/>
    <cellStyle name="Comma 27 2 2" xfId="3516"/>
    <cellStyle name="Comma 27 2 2 2" xfId="5764"/>
    <cellStyle name="Comma 27 2 3" xfId="4644"/>
    <cellStyle name="Comma 27 3" xfId="2955"/>
    <cellStyle name="Comma 27 3 2" xfId="5204"/>
    <cellStyle name="Comma 27 4" xfId="4083"/>
    <cellStyle name="Comma 27 5" xfId="8597"/>
    <cellStyle name="Comma 28" xfId="986"/>
    <cellStyle name="Comma 28 2" xfId="3181"/>
    <cellStyle name="Comma 29" xfId="1142"/>
    <cellStyle name="Comma 3" xfId="39"/>
    <cellStyle name="Comma 3 2" xfId="341"/>
    <cellStyle name="Comma 3 2 2" xfId="444"/>
    <cellStyle name="Comma 3 2 2 2" xfId="574"/>
    <cellStyle name="Comma 3 2 2 2 2" xfId="933"/>
    <cellStyle name="Comma 3 2 2 2 2 2" xfId="2600"/>
    <cellStyle name="Comma 3 2 2 2 2 2 2" xfId="3723"/>
    <cellStyle name="Comma 3 2 2 2 2 2 2 2" xfId="5971"/>
    <cellStyle name="Comma 3 2 2 2 2 2 3" xfId="4851"/>
    <cellStyle name="Comma 3 2 2 2 2 3" xfId="3136"/>
    <cellStyle name="Comma 3 2 2 2 2 3 2" xfId="5385"/>
    <cellStyle name="Comma 3 2 2 2 2 4" xfId="4264"/>
    <cellStyle name="Comma 3 2 2 2 3" xfId="2273"/>
    <cellStyle name="Comma 3 2 2 2 3 2" xfId="3420"/>
    <cellStyle name="Comma 3 2 2 2 3 2 2" xfId="5668"/>
    <cellStyle name="Comma 3 2 2 2 3 3" xfId="4548"/>
    <cellStyle name="Comma 3 2 2 2 4" xfId="2826"/>
    <cellStyle name="Comma 3 2 2 2 4 2" xfId="5075"/>
    <cellStyle name="Comma 3 2 2 2 5" xfId="3953"/>
    <cellStyle name="Comma 3 2 2 2 6" xfId="6330"/>
    <cellStyle name="Comma 3 2 2 3" xfId="730"/>
    <cellStyle name="Comma 3 2 2 3 2" xfId="2505"/>
    <cellStyle name="Comma 3 2 2 3 2 2" xfId="3628"/>
    <cellStyle name="Comma 3 2 2 3 2 2 2" xfId="5876"/>
    <cellStyle name="Comma 3 2 2 3 2 3" xfId="4756"/>
    <cellStyle name="Comma 3 2 2 3 3" xfId="2935"/>
    <cellStyle name="Comma 3 2 2 3 3 2" xfId="5184"/>
    <cellStyle name="Comma 3 2 2 3 4" xfId="4063"/>
    <cellStyle name="Comma 3 2 2 3 5" xfId="6441"/>
    <cellStyle name="Comma 3 2 2 4" xfId="837"/>
    <cellStyle name="Comma 3 2 2 4 2" xfId="2417"/>
    <cellStyle name="Comma 3 2 2 4 2 2" xfId="3540"/>
    <cellStyle name="Comma 3 2 2 4 2 2 2" xfId="5788"/>
    <cellStyle name="Comma 3 2 2 4 2 3" xfId="4668"/>
    <cellStyle name="Comma 3 2 2 4 3" xfId="3041"/>
    <cellStyle name="Comma 3 2 2 4 3 2" xfId="5290"/>
    <cellStyle name="Comma 3 2 2 4 4" xfId="4169"/>
    <cellStyle name="Comma 3 2 2 5" xfId="2178"/>
    <cellStyle name="Comma 3 2 2 5 2" xfId="3325"/>
    <cellStyle name="Comma 3 2 2 5 2 2" xfId="5573"/>
    <cellStyle name="Comma 3 2 2 5 3" xfId="4453"/>
    <cellStyle name="Comma 3 2 2 6" xfId="2723"/>
    <cellStyle name="Comma 3 2 2 6 2" xfId="4972"/>
    <cellStyle name="Comma 3 2 2 7" xfId="3850"/>
    <cellStyle name="Comma 3 2 2 8" xfId="6227"/>
    <cellStyle name="Comma 3 2 3" xfId="539"/>
    <cellStyle name="Comma 3 2 3 2" xfId="934"/>
    <cellStyle name="Comma 3 2 3 2 2" xfId="2601"/>
    <cellStyle name="Comma 3 2 3 2 2 2" xfId="3724"/>
    <cellStyle name="Comma 3 2 3 2 2 2 2" xfId="5972"/>
    <cellStyle name="Comma 3 2 3 2 2 3" xfId="4852"/>
    <cellStyle name="Comma 3 2 3 2 3" xfId="3137"/>
    <cellStyle name="Comma 3 2 3 2 3 2" xfId="5386"/>
    <cellStyle name="Comma 3 2 3 2 4" xfId="4265"/>
    <cellStyle name="Comma 3 2 3 3" xfId="2274"/>
    <cellStyle name="Comma 3 2 3 3 2" xfId="3421"/>
    <cellStyle name="Comma 3 2 3 3 2 2" xfId="5669"/>
    <cellStyle name="Comma 3 2 3 3 3" xfId="4549"/>
    <cellStyle name="Comma 3 2 3 4" xfId="2791"/>
    <cellStyle name="Comma 3 2 3 4 2" xfId="5040"/>
    <cellStyle name="Comma 3 2 3 5" xfId="3918"/>
    <cellStyle name="Comma 3 2 3 6" xfId="6295"/>
    <cellStyle name="Comma 3 2 4" xfId="694"/>
    <cellStyle name="Comma 3 2 4 2" xfId="2472"/>
    <cellStyle name="Comma 3 2 4 2 2" xfId="3595"/>
    <cellStyle name="Comma 3 2 4 2 2 2" xfId="5843"/>
    <cellStyle name="Comma 3 2 4 2 3" xfId="4723"/>
    <cellStyle name="Comma 3 2 4 3" xfId="2900"/>
    <cellStyle name="Comma 3 2 4 3 2" xfId="5149"/>
    <cellStyle name="Comma 3 2 4 4" xfId="4028"/>
    <cellStyle name="Comma 3 2 4 5" xfId="6406"/>
    <cellStyle name="Comma 3 2 5" xfId="802"/>
    <cellStyle name="Comma 3 2 5 2" xfId="2072"/>
    <cellStyle name="Comma 3 2 5 2 2" xfId="3220"/>
    <cellStyle name="Comma 3 2 5 2 2 2" xfId="5468"/>
    <cellStyle name="Comma 3 2 5 2 3" xfId="4348"/>
    <cellStyle name="Comma 3 2 5 3" xfId="3006"/>
    <cellStyle name="Comma 3 2 5 3 2" xfId="5255"/>
    <cellStyle name="Comma 3 2 5 4" xfId="4134"/>
    <cellStyle name="Comma 3 2 5 5" xfId="6188"/>
    <cellStyle name="Comma 3 2 6" xfId="2141"/>
    <cellStyle name="Comma 3 2 6 2" xfId="3288"/>
    <cellStyle name="Comma 3 2 6 2 2" xfId="5536"/>
    <cellStyle name="Comma 3 2 6 3" xfId="4416"/>
    <cellStyle name="Comma 3 2 7" xfId="2688"/>
    <cellStyle name="Comma 3 2 7 2" xfId="4937"/>
    <cellStyle name="Comma 3 2 8" xfId="3814"/>
    <cellStyle name="Comma 3 2 9" xfId="6124"/>
    <cellStyle name="Comma 3 3" xfId="289"/>
    <cellStyle name="Comma 3 3 2" xfId="463"/>
    <cellStyle name="Comma 3 3 2 2" xfId="591"/>
    <cellStyle name="Comma 3 3 2 2 2" xfId="935"/>
    <cellStyle name="Comma 3 3 2 2 2 2" xfId="2602"/>
    <cellStyle name="Comma 3 3 2 2 2 2 2" xfId="3725"/>
    <cellStyle name="Comma 3 3 2 2 2 2 2 2" xfId="5973"/>
    <cellStyle name="Comma 3 3 2 2 2 2 3" xfId="4853"/>
    <cellStyle name="Comma 3 3 2 2 2 3" xfId="3138"/>
    <cellStyle name="Comma 3 3 2 2 2 3 2" xfId="5387"/>
    <cellStyle name="Comma 3 3 2 2 2 4" xfId="4266"/>
    <cellStyle name="Comma 3 3 2 2 3" xfId="2275"/>
    <cellStyle name="Comma 3 3 2 2 3 2" xfId="3422"/>
    <cellStyle name="Comma 3 3 2 2 3 2 2" xfId="5670"/>
    <cellStyle name="Comma 3 3 2 2 3 3" xfId="4550"/>
    <cellStyle name="Comma 3 3 2 2 4" xfId="2843"/>
    <cellStyle name="Comma 3 3 2 2 4 2" xfId="5092"/>
    <cellStyle name="Comma 3 3 2 2 5" xfId="3970"/>
    <cellStyle name="Comma 3 3 2 2 6" xfId="6347"/>
    <cellStyle name="Comma 3 3 2 3" xfId="747"/>
    <cellStyle name="Comma 3 3 2 3 2" xfId="2522"/>
    <cellStyle name="Comma 3 3 2 3 2 2" xfId="3645"/>
    <cellStyle name="Comma 3 3 2 3 2 2 2" xfId="5893"/>
    <cellStyle name="Comma 3 3 2 3 2 3" xfId="4773"/>
    <cellStyle name="Comma 3 3 2 3 3" xfId="2952"/>
    <cellStyle name="Comma 3 3 2 3 3 2" xfId="5201"/>
    <cellStyle name="Comma 3 3 2 3 4" xfId="4080"/>
    <cellStyle name="Comma 3 3 2 3 5" xfId="6458"/>
    <cellStyle name="Comma 3 3 2 4" xfId="854"/>
    <cellStyle name="Comma 3 3 2 4 2" xfId="2403"/>
    <cellStyle name="Comma 3 3 2 4 2 2" xfId="3526"/>
    <cellStyle name="Comma 3 3 2 4 2 2 2" xfId="5774"/>
    <cellStyle name="Comma 3 3 2 4 2 3" xfId="4654"/>
    <cellStyle name="Comma 3 3 2 4 3" xfId="3058"/>
    <cellStyle name="Comma 3 3 2 4 3 2" xfId="5307"/>
    <cellStyle name="Comma 3 3 2 4 4" xfId="4186"/>
    <cellStyle name="Comma 3 3 2 5" xfId="2195"/>
    <cellStyle name="Comma 3 3 2 5 2" xfId="3342"/>
    <cellStyle name="Comma 3 3 2 5 2 2" xfId="5590"/>
    <cellStyle name="Comma 3 3 2 5 3" xfId="4470"/>
    <cellStyle name="Comma 3 3 2 6" xfId="2740"/>
    <cellStyle name="Comma 3 3 2 6 2" xfId="4989"/>
    <cellStyle name="Comma 3 3 2 7" xfId="3867"/>
    <cellStyle name="Comma 3 3 2 8" xfId="6244"/>
    <cellStyle name="Comma 3 3 3" xfId="522"/>
    <cellStyle name="Comma 3 3 3 2" xfId="936"/>
    <cellStyle name="Comma 3 3 3 2 2" xfId="2603"/>
    <cellStyle name="Comma 3 3 3 2 2 2" xfId="3726"/>
    <cellStyle name="Comma 3 3 3 2 2 2 2" xfId="5974"/>
    <cellStyle name="Comma 3 3 3 2 2 3" xfId="4854"/>
    <cellStyle name="Comma 3 3 3 2 3" xfId="3139"/>
    <cellStyle name="Comma 3 3 3 2 3 2" xfId="5388"/>
    <cellStyle name="Comma 3 3 3 2 4" xfId="4267"/>
    <cellStyle name="Comma 3 3 3 3" xfId="2276"/>
    <cellStyle name="Comma 3 3 3 3 2" xfId="3423"/>
    <cellStyle name="Comma 3 3 3 3 2 2" xfId="5671"/>
    <cellStyle name="Comma 3 3 3 3 3" xfId="4551"/>
    <cellStyle name="Comma 3 3 3 4" xfId="2774"/>
    <cellStyle name="Comma 3 3 3 4 2" xfId="5023"/>
    <cellStyle name="Comma 3 3 3 5" xfId="3901"/>
    <cellStyle name="Comma 3 3 3 6" xfId="6278"/>
    <cellStyle name="Comma 3 3 4" xfId="677"/>
    <cellStyle name="Comma 3 3 4 2" xfId="2456"/>
    <cellStyle name="Comma 3 3 4 2 2" xfId="3579"/>
    <cellStyle name="Comma 3 3 4 2 2 2" xfId="5827"/>
    <cellStyle name="Comma 3 3 4 2 3" xfId="4707"/>
    <cellStyle name="Comma 3 3 4 3" xfId="2883"/>
    <cellStyle name="Comma 3 3 4 3 2" xfId="5132"/>
    <cellStyle name="Comma 3 3 4 4" xfId="4011"/>
    <cellStyle name="Comma 3 3 4 5" xfId="6389"/>
    <cellStyle name="Comma 3 3 5" xfId="785"/>
    <cellStyle name="Comma 3 3 5 2" xfId="2374"/>
    <cellStyle name="Comma 3 3 5 2 2" xfId="3497"/>
    <cellStyle name="Comma 3 3 5 2 2 2" xfId="5745"/>
    <cellStyle name="Comma 3 3 5 2 3" xfId="4625"/>
    <cellStyle name="Comma 3 3 5 3" xfId="2989"/>
    <cellStyle name="Comma 3 3 5 3 2" xfId="5238"/>
    <cellStyle name="Comma 3 3 5 4" xfId="4117"/>
    <cellStyle name="Comma 3 3 5 5" xfId="6171"/>
    <cellStyle name="Comma 3 3 6" xfId="2122"/>
    <cellStyle name="Comma 3 3 6 2" xfId="3269"/>
    <cellStyle name="Comma 3 3 6 2 2" xfId="5517"/>
    <cellStyle name="Comma 3 3 6 3" xfId="4397"/>
    <cellStyle name="Comma 3 3 7" xfId="2671"/>
    <cellStyle name="Comma 3 3 7 2" xfId="4920"/>
    <cellStyle name="Comma 3 3 8" xfId="3797"/>
    <cellStyle name="Comma 3 3 9" xfId="6107"/>
    <cellStyle name="Comma 3 4" xfId="230"/>
    <cellStyle name="Comma 3 4 2" xfId="505"/>
    <cellStyle name="Comma 3 4 2 2" xfId="937"/>
    <cellStyle name="Comma 3 4 2 2 2" xfId="2604"/>
    <cellStyle name="Comma 3 4 2 2 2 2" xfId="3727"/>
    <cellStyle name="Comma 3 4 2 2 2 2 2" xfId="5975"/>
    <cellStyle name="Comma 3 4 2 2 2 3" xfId="4855"/>
    <cellStyle name="Comma 3 4 2 2 3" xfId="3140"/>
    <cellStyle name="Comma 3 4 2 2 3 2" xfId="5389"/>
    <cellStyle name="Comma 3 4 2 2 4" xfId="4268"/>
    <cellStyle name="Comma 3 4 2 3" xfId="2277"/>
    <cellStyle name="Comma 3 4 2 3 2" xfId="3424"/>
    <cellStyle name="Comma 3 4 2 3 2 2" xfId="5672"/>
    <cellStyle name="Comma 3 4 2 3 3" xfId="4552"/>
    <cellStyle name="Comma 3 4 2 4" xfId="2757"/>
    <cellStyle name="Comma 3 4 2 4 2" xfId="5006"/>
    <cellStyle name="Comma 3 4 2 5" xfId="3884"/>
    <cellStyle name="Comma 3 4 2 6" xfId="6261"/>
    <cellStyle name="Comma 3 4 3" xfId="660"/>
    <cellStyle name="Comma 3 4 3 2" xfId="2439"/>
    <cellStyle name="Comma 3 4 3 2 2" xfId="3562"/>
    <cellStyle name="Comma 3 4 3 2 2 2" xfId="5810"/>
    <cellStyle name="Comma 3 4 3 2 3" xfId="4690"/>
    <cellStyle name="Comma 3 4 3 3" xfId="2866"/>
    <cellStyle name="Comma 3 4 3 3 2" xfId="5115"/>
    <cellStyle name="Comma 3 4 3 4" xfId="3994"/>
    <cellStyle name="Comma 3 4 3 5" xfId="6372"/>
    <cellStyle name="Comma 3 4 4" xfId="768"/>
    <cellStyle name="Comma 3 4 4 2" xfId="2413"/>
    <cellStyle name="Comma 3 4 4 2 2" xfId="3536"/>
    <cellStyle name="Comma 3 4 4 2 2 2" xfId="5784"/>
    <cellStyle name="Comma 3 4 4 2 3" xfId="4664"/>
    <cellStyle name="Comma 3 4 4 3" xfId="2972"/>
    <cellStyle name="Comma 3 4 4 3 2" xfId="5221"/>
    <cellStyle name="Comma 3 4 4 4" xfId="4100"/>
    <cellStyle name="Comma 3 4 5" xfId="2101"/>
    <cellStyle name="Comma 3 4 5 2" xfId="3248"/>
    <cellStyle name="Comma 3 4 5 2 2" xfId="5496"/>
    <cellStyle name="Comma 3 4 5 3" xfId="4376"/>
    <cellStyle name="Comma 3 4 6" xfId="2654"/>
    <cellStyle name="Comma 3 4 6 2" xfId="4903"/>
    <cellStyle name="Comma 3 4 7" xfId="3781"/>
    <cellStyle name="Comma 3 4 8" xfId="6154"/>
    <cellStyle name="Comma 3 5" xfId="426"/>
    <cellStyle name="Comma 3 5 2" xfId="557"/>
    <cellStyle name="Comma 3 5 2 2" xfId="938"/>
    <cellStyle name="Comma 3 5 2 2 2" xfId="2605"/>
    <cellStyle name="Comma 3 5 2 2 2 2" xfId="3728"/>
    <cellStyle name="Comma 3 5 2 2 2 2 2" xfId="5976"/>
    <cellStyle name="Comma 3 5 2 2 2 3" xfId="4856"/>
    <cellStyle name="Comma 3 5 2 2 3" xfId="3141"/>
    <cellStyle name="Comma 3 5 2 2 3 2" xfId="5390"/>
    <cellStyle name="Comma 3 5 2 2 4" xfId="4269"/>
    <cellStyle name="Comma 3 5 2 3" xfId="2278"/>
    <cellStyle name="Comma 3 5 2 3 2" xfId="3425"/>
    <cellStyle name="Comma 3 5 2 3 2 2" xfId="5673"/>
    <cellStyle name="Comma 3 5 2 3 3" xfId="4553"/>
    <cellStyle name="Comma 3 5 2 4" xfId="2809"/>
    <cellStyle name="Comma 3 5 2 4 2" xfId="5058"/>
    <cellStyle name="Comma 3 5 2 5" xfId="3936"/>
    <cellStyle name="Comma 3 5 2 6" xfId="6313"/>
    <cellStyle name="Comma 3 5 3" xfId="713"/>
    <cellStyle name="Comma 3 5 3 2" xfId="2489"/>
    <cellStyle name="Comma 3 5 3 2 2" xfId="3612"/>
    <cellStyle name="Comma 3 5 3 2 2 2" xfId="5860"/>
    <cellStyle name="Comma 3 5 3 2 3" xfId="4740"/>
    <cellStyle name="Comma 3 5 3 3" xfId="2918"/>
    <cellStyle name="Comma 3 5 3 3 2" xfId="5167"/>
    <cellStyle name="Comma 3 5 3 4" xfId="4046"/>
    <cellStyle name="Comma 3 5 3 5" xfId="6424"/>
    <cellStyle name="Comma 3 5 4" xfId="820"/>
    <cellStyle name="Comma 3 5 4 2" xfId="2407"/>
    <cellStyle name="Comma 3 5 4 2 2" xfId="3530"/>
    <cellStyle name="Comma 3 5 4 2 2 2" xfId="5778"/>
    <cellStyle name="Comma 3 5 4 2 3" xfId="4658"/>
    <cellStyle name="Comma 3 5 4 3" xfId="3024"/>
    <cellStyle name="Comma 3 5 4 3 2" xfId="5273"/>
    <cellStyle name="Comma 3 5 4 4" xfId="4152"/>
    <cellStyle name="Comma 3 5 5" xfId="2162"/>
    <cellStyle name="Comma 3 5 5 2" xfId="3309"/>
    <cellStyle name="Comma 3 5 5 2 2" xfId="5557"/>
    <cellStyle name="Comma 3 5 5 3" xfId="4437"/>
    <cellStyle name="Comma 3 5 6" xfId="2706"/>
    <cellStyle name="Comma 3 5 6 2" xfId="4955"/>
    <cellStyle name="Comma 3 5 7" xfId="3833"/>
    <cellStyle name="Comma 3 5 8" xfId="6210"/>
    <cellStyle name="Comma 3 6" xfId="475"/>
    <cellStyle name="Comma 3 7" xfId="1143"/>
    <cellStyle name="Comma 3 8" xfId="6090"/>
    <cellStyle name="Comma 30" xfId="1144"/>
    <cellStyle name="Comma 31" xfId="1145"/>
    <cellStyle name="Comma 32" xfId="1146"/>
    <cellStyle name="Comma 33" xfId="1147"/>
    <cellStyle name="Comma 34" xfId="1148"/>
    <cellStyle name="Comma 35" xfId="1149"/>
    <cellStyle name="Comma 35 2" xfId="1150"/>
    <cellStyle name="Comma 36" xfId="1151"/>
    <cellStyle name="Comma 37" xfId="2006"/>
    <cellStyle name="Comma 37 2" xfId="3192"/>
    <cellStyle name="Comma 37 2 2" xfId="5440"/>
    <cellStyle name="Comma 37 3" xfId="4320"/>
    <cellStyle name="Comma 38" xfId="2637"/>
    <cellStyle name="Comma 38 2" xfId="4886"/>
    <cellStyle name="Comma 39" xfId="3756"/>
    <cellStyle name="Comma 39 2" xfId="6004"/>
    <cellStyle name="Comma 4" xfId="40"/>
    <cellStyle name="Comma 4 2" xfId="476"/>
    <cellStyle name="Comma 4 3" xfId="1152"/>
    <cellStyle name="Comma 4 3 2" xfId="1153"/>
    <cellStyle name="Comma 4 3 2 2" xfId="1154"/>
    <cellStyle name="Comma 4 3 3" xfId="1155"/>
    <cellStyle name="Comma 4 4" xfId="1156"/>
    <cellStyle name="Comma 4 4 2" xfId="1157"/>
    <cellStyle name="Comma 4 5" xfId="1158"/>
    <cellStyle name="Comma 4 6" xfId="1159"/>
    <cellStyle name="Comma 5" xfId="41"/>
    <cellStyle name="Comma 5 2" xfId="477"/>
    <cellStyle name="Comma 5 3" xfId="1160"/>
    <cellStyle name="Comma 5 4" xfId="1161"/>
    <cellStyle name="Comma 6" xfId="42"/>
    <cellStyle name="Comma 6 2" xfId="478"/>
    <cellStyle name="Comma 6 3" xfId="6476"/>
    <cellStyle name="Comma 7" xfId="43"/>
    <cellStyle name="Comma 7 2" xfId="479"/>
    <cellStyle name="Comma 7 2 2" xfId="7278"/>
    <cellStyle name="Comma 7 2 2 2" xfId="8271"/>
    <cellStyle name="Comma 7 2 3" xfId="7827"/>
    <cellStyle name="Comma 7 2 4" xfId="6834"/>
    <cellStyle name="Comma 7 3" xfId="6693"/>
    <cellStyle name="Comma 7 3 2" xfId="7144"/>
    <cellStyle name="Comma 7 3 2 2" xfId="8137"/>
    <cellStyle name="Comma 7 3 3" xfId="7689"/>
    <cellStyle name="Comma 7 4" xfId="6991"/>
    <cellStyle name="Comma 7 4 2" xfId="7984"/>
    <cellStyle name="Comma 7 5" xfId="7531"/>
    <cellStyle name="Comma 7 6" xfId="6531"/>
    <cellStyle name="Comma 8" xfId="44"/>
    <cellStyle name="Comma 8 2" xfId="480"/>
    <cellStyle name="Comma 8 2 2" xfId="7349"/>
    <cellStyle name="Comma 8 2 2 2" xfId="8342"/>
    <cellStyle name="Comma 8 2 3" xfId="7902"/>
    <cellStyle name="Comma 8 2 4" xfId="6909"/>
    <cellStyle name="Comma 8 3" xfId="6768"/>
    <cellStyle name="Comma 8 3 2" xfId="7215"/>
    <cellStyle name="Comma 8 3 2 2" xfId="8208"/>
    <cellStyle name="Comma 8 3 3" xfId="7764"/>
    <cellStyle name="Comma 8 4" xfId="7062"/>
    <cellStyle name="Comma 8 4 2" xfId="8055"/>
    <cellStyle name="Comma 8 5" xfId="7607"/>
    <cellStyle name="Comma 8 6" xfId="6608"/>
    <cellStyle name="Comma 9" xfId="45"/>
    <cellStyle name="Comma 9 2" xfId="481"/>
    <cellStyle name="Comma 9 2 2" xfId="6930"/>
    <cellStyle name="Comma 9 2 2 2" xfId="7370"/>
    <cellStyle name="Comma 9 2 2 2 2" xfId="8363"/>
    <cellStyle name="Comma 9 2 2 3" xfId="7923"/>
    <cellStyle name="Comma 9 2 3" xfId="7083"/>
    <cellStyle name="Comma 9 2 3 2" xfId="8076"/>
    <cellStyle name="Comma 9 2 4" xfId="7628"/>
    <cellStyle name="Comma 9 2 5" xfId="6629"/>
    <cellStyle name="Comma 9 3" xfId="6914"/>
    <cellStyle name="Comma 9 3 2" xfId="7354"/>
    <cellStyle name="Comma 9 3 2 2" xfId="8347"/>
    <cellStyle name="Comma 9 3 3" xfId="7907"/>
    <cellStyle name="Comma 9 4" xfId="6771"/>
    <cellStyle name="Comma 9 4 2" xfId="7218"/>
    <cellStyle name="Comma 9 4 2 2" xfId="8211"/>
    <cellStyle name="Comma 9 4 3" xfId="7767"/>
    <cellStyle name="Comma 9 5" xfId="7067"/>
    <cellStyle name="Comma 9 5 2" xfId="8060"/>
    <cellStyle name="Comma 9 6" xfId="7612"/>
    <cellStyle name="Comma 9 7" xfId="6613"/>
    <cellStyle name="Comma0 - Style1" xfId="1162"/>
    <cellStyle name="Comma0 - Style2" xfId="1163"/>
    <cellStyle name="Currency" xfId="15" builtinId="4"/>
    <cellStyle name="Currency 10" xfId="23"/>
    <cellStyle name="Currency 11" xfId="2005"/>
    <cellStyle name="Currency 11 2" xfId="3191"/>
    <cellStyle name="Currency 11 2 2" xfId="5439"/>
    <cellStyle name="Currency 11 3" xfId="4319"/>
    <cellStyle name="Currency 12" xfId="3761"/>
    <cellStyle name="Currency 12 2" xfId="6005"/>
    <cellStyle name="Currency 18" xfId="1164"/>
    <cellStyle name="Currency 2" xfId="4"/>
    <cellStyle name="Currency 2 2" xfId="46"/>
    <cellStyle name="Currency 2 2 2" xfId="1165"/>
    <cellStyle name="Currency 2 2 2 2" xfId="1166"/>
    <cellStyle name="Currency 2 2 2 3" xfId="6785"/>
    <cellStyle name="Currency 2 2 3" xfId="1167"/>
    <cellStyle name="Currency 2 2 4" xfId="2025"/>
    <cellStyle name="Currency 2 2 5" xfId="2026"/>
    <cellStyle name="Currency 2 3" xfId="235"/>
    <cellStyle name="Currency 2 3 2" xfId="1168"/>
    <cellStyle name="Currency 2 3 2 2" xfId="6644"/>
    <cellStyle name="Currency 2 4" xfId="482"/>
    <cellStyle name="Currency 2 5" xfId="2027"/>
    <cellStyle name="Currency 2 5 2" xfId="6477"/>
    <cellStyle name="Currency 2 6" xfId="3763"/>
    <cellStyle name="Currency 3" xfId="47"/>
    <cellStyle name="Currency 3 2" xfId="985"/>
    <cellStyle name="Currency 3 3" xfId="1169"/>
    <cellStyle name="Currency 3 3 2" xfId="1170"/>
    <cellStyle name="Currency 3 3 2 2" xfId="1171"/>
    <cellStyle name="Currency 3 3 3" xfId="1172"/>
    <cellStyle name="Currency 3 4" xfId="1173"/>
    <cellStyle name="Currency 3 4 2" xfId="1174"/>
    <cellStyle name="Currency 3 5" xfId="1175"/>
    <cellStyle name="Currency 3 6" xfId="1176"/>
    <cellStyle name="Currency 3 6 2" xfId="2328"/>
    <cellStyle name="Currency 3 7" xfId="3765"/>
    <cellStyle name="Currency 4" xfId="48"/>
    <cellStyle name="Currency 4 2" xfId="292"/>
    <cellStyle name="Currency 4 3" xfId="236"/>
    <cellStyle name="Currency 4 4" xfId="6478"/>
    <cellStyle name="Currency 5" xfId="49"/>
    <cellStyle name="Currency 5 2" xfId="293"/>
    <cellStyle name="Currency 5 3" xfId="237"/>
    <cellStyle name="Currency 5 4" xfId="6479"/>
    <cellStyle name="Currency 6" xfId="103"/>
    <cellStyle name="Currency 6 2" xfId="294"/>
    <cellStyle name="Currency 6 3" xfId="238"/>
    <cellStyle name="Currency 7" xfId="1177"/>
    <cellStyle name="Currency 8" xfId="1178"/>
    <cellStyle name="Currency 8 2" xfId="1179"/>
    <cellStyle name="Currency 9" xfId="1180"/>
    <cellStyle name="Date" xfId="1181"/>
    <cellStyle name="DateTime" xfId="1182"/>
    <cellStyle name="DateTime 2" xfId="1183"/>
    <cellStyle name="DateTime 3" xfId="1184"/>
    <cellStyle name="DateTime 4" xfId="1185"/>
    <cellStyle name="Euro" xfId="50"/>
    <cellStyle name="Explanatory Text 2" xfId="204"/>
    <cellStyle name="Explanatory Text 3" xfId="132"/>
    <cellStyle name="Explanatory Text 4" xfId="628"/>
    <cellStyle name="Explanatory Text 5" xfId="6048"/>
    <cellStyle name="Fixed" xfId="1186"/>
    <cellStyle name="Fixed1 - Style1" xfId="1187"/>
    <cellStyle name="Good 2" xfId="194"/>
    <cellStyle name="Good 3" xfId="123"/>
    <cellStyle name="Good 4" xfId="629"/>
    <cellStyle name="Good 5" xfId="6049"/>
    <cellStyle name="Grey" xfId="51"/>
    <cellStyle name="Grey 2" xfId="52"/>
    <cellStyle name="Grey 3" xfId="1188"/>
    <cellStyle name="Grey 4" xfId="1189"/>
    <cellStyle name="Grey_MOPUB FAC Interest 2014" xfId="53"/>
    <cellStyle name="HEADER" xfId="1190"/>
    <cellStyle name="Heading 1 2" xfId="190"/>
    <cellStyle name="Heading 1 3" xfId="119"/>
    <cellStyle name="Heading 1 4" xfId="630"/>
    <cellStyle name="Heading 1 5" xfId="6051"/>
    <cellStyle name="Heading 2 2" xfId="191"/>
    <cellStyle name="Heading 2 3" xfId="120"/>
    <cellStyle name="Heading 2 4" xfId="631"/>
    <cellStyle name="Heading 2 5" xfId="6053"/>
    <cellStyle name="Heading 3 2" xfId="192"/>
    <cellStyle name="Heading 3 3" xfId="121"/>
    <cellStyle name="Heading 3 4" xfId="632"/>
    <cellStyle name="Heading 3 5" xfId="6054"/>
    <cellStyle name="Heading 4 2" xfId="193"/>
    <cellStyle name="Heading 4 3" xfId="122"/>
    <cellStyle name="Heading 4 4" xfId="633"/>
    <cellStyle name="Heading 4 5" xfId="6055"/>
    <cellStyle name="Heading1" xfId="1191"/>
    <cellStyle name="Heading2" xfId="1192"/>
    <cellStyle name="Hidden" xfId="54"/>
    <cellStyle name="Hidden 2" xfId="2028"/>
    <cellStyle name="Hide_Me" xfId="55"/>
    <cellStyle name="HIGHLIGHT" xfId="1193"/>
    <cellStyle name="Hyperlink 2" xfId="1194"/>
    <cellStyle name="Hyperlink 2 2" xfId="7394"/>
    <cellStyle name="Input [yellow]" xfId="56"/>
    <cellStyle name="Input [yellow] 2" xfId="57"/>
    <cellStyle name="Input [yellow] 3" xfId="1195"/>
    <cellStyle name="Input [yellow] 4" xfId="1196"/>
    <cellStyle name="Input [yellow]_MOPUB FAC Interest 2014" xfId="58"/>
    <cellStyle name="Input 10" xfId="353"/>
    <cellStyle name="Input 11" xfId="356"/>
    <cellStyle name="Input 12" xfId="371"/>
    <cellStyle name="Input 13" xfId="360"/>
    <cellStyle name="Input 14" xfId="369"/>
    <cellStyle name="Input 15" xfId="375"/>
    <cellStyle name="Input 16" xfId="354"/>
    <cellStyle name="Input 17" xfId="380"/>
    <cellStyle name="Input 18" xfId="365"/>
    <cellStyle name="Input 19" xfId="357"/>
    <cellStyle name="Input 2" xfId="197"/>
    <cellStyle name="Input 2 2" xfId="1197"/>
    <cellStyle name="Input 2 2 2" xfId="1198"/>
    <cellStyle name="Input 2 2 2 2" xfId="1199"/>
    <cellStyle name="Input 2 2 2 2 2" xfId="1200"/>
    <cellStyle name="Input 2 2 2 2 3" xfId="1201"/>
    <cellStyle name="Input 2 2 2 3" xfId="1202"/>
    <cellStyle name="Input 2 2 2 3 2" xfId="1203"/>
    <cellStyle name="Input 2 2 2 3 3" xfId="1204"/>
    <cellStyle name="Input 2 2 2 4" xfId="1205"/>
    <cellStyle name="Input 2 2 2 5" xfId="1206"/>
    <cellStyle name="Input 2 2 3" xfId="1207"/>
    <cellStyle name="Input 2 2 3 2" xfId="1208"/>
    <cellStyle name="Input 2 2 3 3" xfId="1209"/>
    <cellStyle name="Input 2 2 4" xfId="1210"/>
    <cellStyle name="Input 2 2 4 2" xfId="1211"/>
    <cellStyle name="Input 2 2 4 3" xfId="1212"/>
    <cellStyle name="Input 2 2 5" xfId="1213"/>
    <cellStyle name="Input 2 2 6" xfId="1214"/>
    <cellStyle name="Input 2 3" xfId="1215"/>
    <cellStyle name="Input 2 3 2" xfId="1216"/>
    <cellStyle name="Input 2 3 2 2" xfId="1217"/>
    <cellStyle name="Input 2 3 2 3" xfId="1218"/>
    <cellStyle name="Input 2 3 3" xfId="1219"/>
    <cellStyle name="Input 2 3 3 2" xfId="1220"/>
    <cellStyle name="Input 2 3 3 3" xfId="1221"/>
    <cellStyle name="Input 2 3 4" xfId="1222"/>
    <cellStyle name="Input 2 3 5" xfId="1223"/>
    <cellStyle name="Input 2 4" xfId="1224"/>
    <cellStyle name="Input 2 4 2" xfId="1225"/>
    <cellStyle name="Input 2 4 2 2" xfId="1226"/>
    <cellStyle name="Input 2 4 2 3" xfId="1227"/>
    <cellStyle name="Input 2 4 3" xfId="1228"/>
    <cellStyle name="Input 2 4 3 2" xfId="1229"/>
    <cellStyle name="Input 2 4 3 3" xfId="1230"/>
    <cellStyle name="Input 2 4 4" xfId="1231"/>
    <cellStyle name="Input 2 4 5" xfId="1232"/>
    <cellStyle name="Input 2 5" xfId="1233"/>
    <cellStyle name="Input 2 5 2" xfId="1234"/>
    <cellStyle name="Input 2 5 3" xfId="1235"/>
    <cellStyle name="Input 2 6" xfId="1236"/>
    <cellStyle name="Input 2 6 2" xfId="1237"/>
    <cellStyle name="Input 2 6 3" xfId="1238"/>
    <cellStyle name="Input 2 7" xfId="1239"/>
    <cellStyle name="Input 2 7 2" xfId="1240"/>
    <cellStyle name="Input 2 7 3" xfId="1241"/>
    <cellStyle name="Input 2 8" xfId="1242"/>
    <cellStyle name="Input 2 9" xfId="1243"/>
    <cellStyle name="Input 20" xfId="101"/>
    <cellStyle name="Input 21" xfId="373"/>
    <cellStyle name="Input 22" xfId="352"/>
    <cellStyle name="Input 23" xfId="372"/>
    <cellStyle name="Input 24" xfId="364"/>
    <cellStyle name="Input 25" xfId="108"/>
    <cellStyle name="Input 26" xfId="182"/>
    <cellStyle name="Input 27" xfId="368"/>
    <cellStyle name="Input 28" xfId="393"/>
    <cellStyle name="Input 29" xfId="399"/>
    <cellStyle name="Input 3" xfId="232"/>
    <cellStyle name="Input 3 2" xfId="1244"/>
    <cellStyle name="Input 3 2 2" xfId="1245"/>
    <cellStyle name="Input 3 2 2 2" xfId="1246"/>
    <cellStyle name="Input 3 2 2 2 2" xfId="1247"/>
    <cellStyle name="Input 3 2 2 2 3" xfId="1248"/>
    <cellStyle name="Input 3 2 2 3" xfId="1249"/>
    <cellStyle name="Input 3 2 2 3 2" xfId="1250"/>
    <cellStyle name="Input 3 2 2 3 3" xfId="1251"/>
    <cellStyle name="Input 3 2 2 4" xfId="1252"/>
    <cellStyle name="Input 3 2 2 5" xfId="1253"/>
    <cellStyle name="Input 3 2 3" xfId="1254"/>
    <cellStyle name="Input 3 2 3 2" xfId="1255"/>
    <cellStyle name="Input 3 2 3 3" xfId="1256"/>
    <cellStyle name="Input 3 2 4" xfId="1257"/>
    <cellStyle name="Input 3 2 4 2" xfId="1258"/>
    <cellStyle name="Input 3 2 4 3" xfId="1259"/>
    <cellStyle name="Input 3 2 5" xfId="1260"/>
    <cellStyle name="Input 3 2 6" xfId="1261"/>
    <cellStyle name="Input 3 3" xfId="1262"/>
    <cellStyle name="Input 3 3 2" xfId="1263"/>
    <cellStyle name="Input 3 3 2 2" xfId="1264"/>
    <cellStyle name="Input 3 3 2 3" xfId="1265"/>
    <cellStyle name="Input 3 3 3" xfId="1266"/>
    <cellStyle name="Input 3 3 3 2" xfId="1267"/>
    <cellStyle name="Input 3 3 3 3" xfId="1268"/>
    <cellStyle name="Input 3 3 4" xfId="1269"/>
    <cellStyle name="Input 3 3 5" xfId="1270"/>
    <cellStyle name="Input 3 4" xfId="1271"/>
    <cellStyle name="Input 3 4 2" xfId="1272"/>
    <cellStyle name="Input 3 4 2 2" xfId="1273"/>
    <cellStyle name="Input 3 4 2 3" xfId="1274"/>
    <cellStyle name="Input 3 4 3" xfId="1275"/>
    <cellStyle name="Input 3 4 3 2" xfId="1276"/>
    <cellStyle name="Input 3 4 3 3" xfId="1277"/>
    <cellStyle name="Input 3 4 4" xfId="1278"/>
    <cellStyle name="Input 3 4 5" xfId="1279"/>
    <cellStyle name="Input 3 5" xfId="1280"/>
    <cellStyle name="Input 3 5 2" xfId="1281"/>
    <cellStyle name="Input 3 5 3" xfId="1282"/>
    <cellStyle name="Input 3 6" xfId="1283"/>
    <cellStyle name="Input 3 6 2" xfId="1284"/>
    <cellStyle name="Input 3 6 3" xfId="1285"/>
    <cellStyle name="Input 3 7" xfId="1286"/>
    <cellStyle name="Input 3 7 2" xfId="1287"/>
    <cellStyle name="Input 3 7 3" xfId="1288"/>
    <cellStyle name="Input 3 8" xfId="1289"/>
    <cellStyle name="Input 3 9" xfId="1290"/>
    <cellStyle name="Input 30" xfId="404"/>
    <cellStyle name="Input 31" xfId="402"/>
    <cellStyle name="Input 32" xfId="397"/>
    <cellStyle name="Input 33" xfId="405"/>
    <cellStyle name="Input 34" xfId="465"/>
    <cellStyle name="Input 35" xfId="403"/>
    <cellStyle name="Input 36" xfId="408"/>
    <cellStyle name="Input 37" xfId="400"/>
    <cellStyle name="Input 38" xfId="447"/>
    <cellStyle name="Input 39" xfId="467"/>
    <cellStyle name="Input 4" xfId="231"/>
    <cellStyle name="Input 4 2" xfId="1291"/>
    <cellStyle name="Input 4 2 2" xfId="1292"/>
    <cellStyle name="Input 4 2 2 2" xfId="1293"/>
    <cellStyle name="Input 4 2 2 2 2" xfId="1294"/>
    <cellStyle name="Input 4 2 2 2 3" xfId="1295"/>
    <cellStyle name="Input 4 2 2 3" xfId="1296"/>
    <cellStyle name="Input 4 2 2 3 2" xfId="1297"/>
    <cellStyle name="Input 4 2 2 3 3" xfId="1298"/>
    <cellStyle name="Input 4 2 2 4" xfId="1299"/>
    <cellStyle name="Input 4 2 2 5" xfId="1300"/>
    <cellStyle name="Input 4 2 3" xfId="1301"/>
    <cellStyle name="Input 4 2 3 2" xfId="1302"/>
    <cellStyle name="Input 4 2 3 3" xfId="1303"/>
    <cellStyle name="Input 4 2 4" xfId="1304"/>
    <cellStyle name="Input 4 2 4 2" xfId="1305"/>
    <cellStyle name="Input 4 2 4 3" xfId="1306"/>
    <cellStyle name="Input 4 2 5" xfId="1307"/>
    <cellStyle name="Input 4 2 6" xfId="1308"/>
    <cellStyle name="Input 4 3" xfId="1309"/>
    <cellStyle name="Input 4 3 2" xfId="1310"/>
    <cellStyle name="Input 4 3 2 2" xfId="1311"/>
    <cellStyle name="Input 4 3 2 3" xfId="1312"/>
    <cellStyle name="Input 4 3 3" xfId="1313"/>
    <cellStyle name="Input 4 3 3 2" xfId="1314"/>
    <cellStyle name="Input 4 3 3 3" xfId="1315"/>
    <cellStyle name="Input 4 3 4" xfId="1316"/>
    <cellStyle name="Input 4 3 5" xfId="1317"/>
    <cellStyle name="Input 4 4" xfId="1318"/>
    <cellStyle name="Input 4 4 2" xfId="1319"/>
    <cellStyle name="Input 4 4 2 2" xfId="1320"/>
    <cellStyle name="Input 4 4 2 3" xfId="1321"/>
    <cellStyle name="Input 4 4 3" xfId="1322"/>
    <cellStyle name="Input 4 4 3 2" xfId="1323"/>
    <cellStyle name="Input 4 4 3 3" xfId="1324"/>
    <cellStyle name="Input 4 4 4" xfId="1325"/>
    <cellStyle name="Input 4 4 5" xfId="1326"/>
    <cellStyle name="Input 4 5" xfId="1327"/>
    <cellStyle name="Input 4 5 2" xfId="1328"/>
    <cellStyle name="Input 4 5 3" xfId="1329"/>
    <cellStyle name="Input 4 6" xfId="1330"/>
    <cellStyle name="Input 4 6 2" xfId="1331"/>
    <cellStyle name="Input 4 6 3" xfId="1332"/>
    <cellStyle name="Input 4 7" xfId="1333"/>
    <cellStyle name="Input 4 7 2" xfId="1334"/>
    <cellStyle name="Input 4 7 3" xfId="1335"/>
    <cellStyle name="Input 4 8" xfId="1336"/>
    <cellStyle name="Input 4 9" xfId="1337"/>
    <cellStyle name="Input 40" xfId="634"/>
    <cellStyle name="Input 41" xfId="1338"/>
    <cellStyle name="Input 41 2" xfId="6480"/>
    <cellStyle name="Input 42" xfId="1339"/>
    <cellStyle name="Input 42 2" xfId="8577"/>
    <cellStyle name="Input 43" xfId="1340"/>
    <cellStyle name="Input 43 2" xfId="8578"/>
    <cellStyle name="Input 44" xfId="1341"/>
    <cellStyle name="Input 44 2" xfId="8581"/>
    <cellStyle name="Input 45" xfId="1342"/>
    <cellStyle name="Input 46" xfId="1343"/>
    <cellStyle name="Input 47" xfId="1344"/>
    <cellStyle name="Input 48" xfId="1345"/>
    <cellStyle name="Input 49" xfId="1346"/>
    <cellStyle name="Input 5" xfId="343"/>
    <cellStyle name="Input 50" xfId="1347"/>
    <cellStyle name="Input 51" xfId="1348"/>
    <cellStyle name="Input 52" xfId="1349"/>
    <cellStyle name="Input 53" xfId="1350"/>
    <cellStyle name="Input 54" xfId="1351"/>
    <cellStyle name="Input 55" xfId="1352"/>
    <cellStyle name="Input 56" xfId="1353"/>
    <cellStyle name="Input 57" xfId="1354"/>
    <cellStyle name="Input 58" xfId="1355"/>
    <cellStyle name="Input 59" xfId="1356"/>
    <cellStyle name="Input 6" xfId="126"/>
    <cellStyle name="Input 60" xfId="1357"/>
    <cellStyle name="Input 61" xfId="6056"/>
    <cellStyle name="Input 62" xfId="6066"/>
    <cellStyle name="Input 63" xfId="6050"/>
    <cellStyle name="Input 64" xfId="6067"/>
    <cellStyle name="Input 65" xfId="6052"/>
    <cellStyle name="Input 66" xfId="6065"/>
    <cellStyle name="Input 67" xfId="6073"/>
    <cellStyle name="Input 68" xfId="6194"/>
    <cellStyle name="Input 69" xfId="6074"/>
    <cellStyle name="Input 7" xfId="350"/>
    <cellStyle name="Input 70" xfId="8632"/>
    <cellStyle name="Input 71" xfId="8634"/>
    <cellStyle name="Input 72" xfId="6138"/>
    <cellStyle name="Input 8" xfId="381"/>
    <cellStyle name="Input 9" xfId="374"/>
    <cellStyle name="Lines" xfId="59"/>
    <cellStyle name="Lines 2" xfId="60"/>
    <cellStyle name="Lines_MOPUB FAC Interest 2014" xfId="61"/>
    <cellStyle name="Linked Cell 2" xfId="200"/>
    <cellStyle name="Linked Cell 3" xfId="129"/>
    <cellStyle name="Linked Cell 4" xfId="635"/>
    <cellStyle name="Linked Cell 5" xfId="6057"/>
    <cellStyle name="Neutral 2" xfId="196"/>
    <cellStyle name="Neutral 3" xfId="125"/>
    <cellStyle name="Neutral 4" xfId="636"/>
    <cellStyle name="Neutral 5" xfId="6058"/>
    <cellStyle name="no dec" xfId="62"/>
    <cellStyle name="Normal" xfId="0" builtinId="0"/>
    <cellStyle name="Normal - Style1" xfId="63"/>
    <cellStyle name="Normal 10" xfId="64"/>
    <cellStyle name="Normal 10 2" xfId="301"/>
    <cellStyle name="Normal 10 2 2" xfId="1358"/>
    <cellStyle name="Normal 10 2 2 2" xfId="8224"/>
    <cellStyle name="Normal 10 2 2 3" xfId="7231"/>
    <cellStyle name="Normal 10 2 3" xfId="1359"/>
    <cellStyle name="Normal 10 2 3 2" xfId="7780"/>
    <cellStyle name="Normal 10 2 4" xfId="1360"/>
    <cellStyle name="Normal 10 2 4 2" xfId="6786"/>
    <cellStyle name="Normal 10 3" xfId="248"/>
    <cellStyle name="Normal 10 3 2" xfId="7097"/>
    <cellStyle name="Normal 10 3 2 2" xfId="8090"/>
    <cellStyle name="Normal 10 3 3" xfId="7642"/>
    <cellStyle name="Normal 10 3 4" xfId="6645"/>
    <cellStyle name="Normal 10 4" xfId="1361"/>
    <cellStyle name="Normal 10 4 2" xfId="7937"/>
    <cellStyle name="Normal 10 4 3" xfId="6944"/>
    <cellStyle name="Normal 10 5" xfId="1362"/>
    <cellStyle name="Normal 10 5 2" xfId="7484"/>
    <cellStyle name="Normal 10 6" xfId="1363"/>
    <cellStyle name="Normal 10 6 2" xfId="1364"/>
    <cellStyle name="Normal 10 6 3" xfId="6481"/>
    <cellStyle name="Normal 10_i 014-CDS" xfId="1365"/>
    <cellStyle name="Normal 100" xfId="2008"/>
    <cellStyle name="Normal 100 2" xfId="6884"/>
    <cellStyle name="Normal 100 2 2" xfId="7327"/>
    <cellStyle name="Normal 100 2 2 2" xfId="8320"/>
    <cellStyle name="Normal 100 2 3" xfId="7877"/>
    <cellStyle name="Normal 100 3" xfId="6743"/>
    <cellStyle name="Normal 100 3 2" xfId="7193"/>
    <cellStyle name="Normal 100 3 2 2" xfId="8186"/>
    <cellStyle name="Normal 100 3 3" xfId="7739"/>
    <cellStyle name="Normal 100 4" xfId="7040"/>
    <cellStyle name="Normal 100 4 2" xfId="8033"/>
    <cellStyle name="Normal 100 5" xfId="7581"/>
    <cellStyle name="Normal 100 6" xfId="6582"/>
    <cellStyle name="Normal 101" xfId="2029"/>
    <cellStyle name="Normal 101 2" xfId="6885"/>
    <cellStyle name="Normal 101 2 2" xfId="7328"/>
    <cellStyle name="Normal 101 2 2 2" xfId="8321"/>
    <cellStyle name="Normal 101 2 3" xfId="7878"/>
    <cellStyle name="Normal 101 3" xfId="6744"/>
    <cellStyle name="Normal 101 3 2" xfId="7194"/>
    <cellStyle name="Normal 101 3 2 2" xfId="8187"/>
    <cellStyle name="Normal 101 3 3" xfId="7740"/>
    <cellStyle name="Normal 101 4" xfId="7041"/>
    <cellStyle name="Normal 101 4 2" xfId="8034"/>
    <cellStyle name="Normal 101 5" xfId="7582"/>
    <cellStyle name="Normal 101 6" xfId="6583"/>
    <cellStyle name="Normal 102" xfId="2069"/>
    <cellStyle name="Normal 102 2" xfId="6886"/>
    <cellStyle name="Normal 102 2 2" xfId="7329"/>
    <cellStyle name="Normal 102 2 2 2" xfId="8322"/>
    <cellStyle name="Normal 102 2 3" xfId="7879"/>
    <cellStyle name="Normal 102 3" xfId="6745"/>
    <cellStyle name="Normal 102 3 2" xfId="7195"/>
    <cellStyle name="Normal 102 3 2 2" xfId="8188"/>
    <cellStyle name="Normal 102 3 3" xfId="7741"/>
    <cellStyle name="Normal 102 4" xfId="7042"/>
    <cellStyle name="Normal 102 4 2" xfId="8035"/>
    <cellStyle name="Normal 102 5" xfId="7583"/>
    <cellStyle name="Normal 102 6" xfId="6584"/>
    <cellStyle name="Normal 103" xfId="2082"/>
    <cellStyle name="Normal 103 2" xfId="6887"/>
    <cellStyle name="Normal 103 2 2" xfId="7330"/>
    <cellStyle name="Normal 103 2 2 2" xfId="8323"/>
    <cellStyle name="Normal 103 2 3" xfId="7880"/>
    <cellStyle name="Normal 103 3" xfId="6746"/>
    <cellStyle name="Normal 103 3 2" xfId="7196"/>
    <cellStyle name="Normal 103 3 2 2" xfId="8189"/>
    <cellStyle name="Normal 103 3 3" xfId="7742"/>
    <cellStyle name="Normal 103 4" xfId="7043"/>
    <cellStyle name="Normal 103 4 2" xfId="8036"/>
    <cellStyle name="Normal 103 5" xfId="7584"/>
    <cellStyle name="Normal 103 6" xfId="6585"/>
    <cellStyle name="Normal 104" xfId="2629"/>
    <cellStyle name="Normal 104 2" xfId="6888"/>
    <cellStyle name="Normal 104 2 2" xfId="7331"/>
    <cellStyle name="Normal 104 2 2 2" xfId="8324"/>
    <cellStyle name="Normal 104 2 3" xfId="7881"/>
    <cellStyle name="Normal 104 3" xfId="6747"/>
    <cellStyle name="Normal 104 3 2" xfId="7197"/>
    <cellStyle name="Normal 104 3 2 2" xfId="8190"/>
    <cellStyle name="Normal 104 3 3" xfId="7743"/>
    <cellStyle name="Normal 104 4" xfId="7044"/>
    <cellStyle name="Normal 104 4 2" xfId="8037"/>
    <cellStyle name="Normal 104 5" xfId="7585"/>
    <cellStyle name="Normal 104 6" xfId="6586"/>
    <cellStyle name="Normal 105" xfId="2628"/>
    <cellStyle name="Normal 105 2" xfId="6889"/>
    <cellStyle name="Normal 105 2 2" xfId="7332"/>
    <cellStyle name="Normal 105 2 2 2" xfId="8325"/>
    <cellStyle name="Normal 105 2 3" xfId="7882"/>
    <cellStyle name="Normal 105 3" xfId="6748"/>
    <cellStyle name="Normal 105 3 2" xfId="7198"/>
    <cellStyle name="Normal 105 3 2 2" xfId="8191"/>
    <cellStyle name="Normal 105 3 3" xfId="7744"/>
    <cellStyle name="Normal 105 4" xfId="7045"/>
    <cellStyle name="Normal 105 4 2" xfId="8038"/>
    <cellStyle name="Normal 105 5" xfId="7586"/>
    <cellStyle name="Normal 105 6" xfId="6587"/>
    <cellStyle name="Normal 106" xfId="2632"/>
    <cellStyle name="Normal 106 2" xfId="3753"/>
    <cellStyle name="Normal 106 2 2" xfId="6001"/>
    <cellStyle name="Normal 106 2 2 2" xfId="8326"/>
    <cellStyle name="Normal 106 2 2 3" xfId="7333"/>
    <cellStyle name="Normal 106 2 3" xfId="7883"/>
    <cellStyle name="Normal 106 2 4" xfId="6890"/>
    <cellStyle name="Normal 106 3" xfId="4881"/>
    <cellStyle name="Normal 106 3 2" xfId="7199"/>
    <cellStyle name="Normal 106 3 2 2" xfId="8192"/>
    <cellStyle name="Normal 106 3 3" xfId="7745"/>
    <cellStyle name="Normal 106 3 4" xfId="6749"/>
    <cellStyle name="Normal 106 4" xfId="7046"/>
    <cellStyle name="Normal 106 4 2" xfId="8039"/>
    <cellStyle name="Normal 106 5" xfId="7587"/>
    <cellStyle name="Normal 106 6" xfId="6588"/>
    <cellStyle name="Normal 107" xfId="2636"/>
    <cellStyle name="Normal 107 2" xfId="4885"/>
    <cellStyle name="Normal 107 2 2" xfId="7334"/>
    <cellStyle name="Normal 107 2 2 2" xfId="8327"/>
    <cellStyle name="Normal 107 2 3" xfId="7884"/>
    <cellStyle name="Normal 107 2 4" xfId="6891"/>
    <cellStyle name="Normal 107 3" xfId="6750"/>
    <cellStyle name="Normal 107 3 2" xfId="7200"/>
    <cellStyle name="Normal 107 3 2 2" xfId="8193"/>
    <cellStyle name="Normal 107 3 3" xfId="7746"/>
    <cellStyle name="Normal 107 4" xfId="7047"/>
    <cellStyle name="Normal 107 4 2" xfId="8040"/>
    <cellStyle name="Normal 107 5" xfId="7588"/>
    <cellStyle name="Normal 107 6" xfId="6589"/>
    <cellStyle name="Normal 108" xfId="3755"/>
    <cellStyle name="Normal 108 2" xfId="6003"/>
    <cellStyle name="Normal 108 2 2" xfId="7335"/>
    <cellStyle name="Normal 108 2 2 2" xfId="8328"/>
    <cellStyle name="Normal 108 2 3" xfId="7885"/>
    <cellStyle name="Normal 108 2 4" xfId="6892"/>
    <cellStyle name="Normal 108 3" xfId="6751"/>
    <cellStyle name="Normal 108 3 2" xfId="7201"/>
    <cellStyle name="Normal 108 3 2 2" xfId="8194"/>
    <cellStyle name="Normal 108 3 3" xfId="7747"/>
    <cellStyle name="Normal 108 4" xfId="7048"/>
    <cellStyle name="Normal 108 4 2" xfId="8041"/>
    <cellStyle name="Normal 108 5" xfId="7589"/>
    <cellStyle name="Normal 108 6" xfId="6590"/>
    <cellStyle name="Normal 109" xfId="3766"/>
    <cellStyle name="Normal 109 2" xfId="6893"/>
    <cellStyle name="Normal 109 2 2" xfId="7336"/>
    <cellStyle name="Normal 109 2 2 2" xfId="8329"/>
    <cellStyle name="Normal 109 2 3" xfId="7886"/>
    <cellStyle name="Normal 109 3" xfId="6752"/>
    <cellStyle name="Normal 109 3 2" xfId="7202"/>
    <cellStyle name="Normal 109 3 2 2" xfId="8195"/>
    <cellStyle name="Normal 109 3 3" xfId="7748"/>
    <cellStyle name="Normal 109 4" xfId="7049"/>
    <cellStyle name="Normal 109 4 2" xfId="8042"/>
    <cellStyle name="Normal 109 5" xfId="7590"/>
    <cellStyle name="Normal 109 6" xfId="6591"/>
    <cellStyle name="Normal 11" xfId="65"/>
    <cellStyle name="Normal 11 10" xfId="1366"/>
    <cellStyle name="Normal 11 2" xfId="302"/>
    <cellStyle name="Normal 11 2 2" xfId="1367"/>
    <cellStyle name="Normal 11 2 2 2" xfId="8225"/>
    <cellStyle name="Normal 11 2 2 3" xfId="7232"/>
    <cellStyle name="Normal 11 2 3" xfId="1368"/>
    <cellStyle name="Normal 11 2 3 2" xfId="7781"/>
    <cellStyle name="Normal 11 2 4" xfId="1369"/>
    <cellStyle name="Normal 11 2 4 2" xfId="6787"/>
    <cellStyle name="Normal 11 2 5" xfId="1370"/>
    <cellStyle name="Normal 11 2 5 2" xfId="2633"/>
    <cellStyle name="Normal 11 2 5 2 2" xfId="3754"/>
    <cellStyle name="Normal 11 2 5 2 2 2" xfId="6002"/>
    <cellStyle name="Normal 11 2 5 2 3" xfId="4882"/>
    <cellStyle name="Normal 11 2 5 3" xfId="3182"/>
    <cellStyle name="Normal 11 2 5 3 2" xfId="5430"/>
    <cellStyle name="Normal 11 2 5 4" xfId="4310"/>
    <cellStyle name="Normal 11 2_i 014-CDS" xfId="1371"/>
    <cellStyle name="Normal 11 3" xfId="249"/>
    <cellStyle name="Normal 11 3 2" xfId="7098"/>
    <cellStyle name="Normal 11 3 2 2" xfId="8091"/>
    <cellStyle name="Normal 11 3 3" xfId="7643"/>
    <cellStyle name="Normal 11 3 4" xfId="6646"/>
    <cellStyle name="Normal 11 4" xfId="1372"/>
    <cellStyle name="Normal 11 4 2" xfId="7938"/>
    <cellStyle name="Normal 11 4 3" xfId="6945"/>
    <cellStyle name="Normal 11 5" xfId="1373"/>
    <cellStyle name="Normal 11 5 2" xfId="7485"/>
    <cellStyle name="Normal 11 6" xfId="1374"/>
    <cellStyle name="Normal 11 6 2" xfId="6482"/>
    <cellStyle name="Normal 11 7" xfId="1375"/>
    <cellStyle name="Normal 11 8" xfId="1376"/>
    <cellStyle name="Normal 11 9" xfId="1377"/>
    <cellStyle name="Normal 11_i 010-ECA Output Report Data IN" xfId="1378"/>
    <cellStyle name="Normal 110" xfId="3978"/>
    <cellStyle name="Normal 110 2" xfId="6894"/>
    <cellStyle name="Normal 110 2 2" xfId="7337"/>
    <cellStyle name="Normal 110 2 2 2" xfId="8330"/>
    <cellStyle name="Normal 110 2 3" xfId="7887"/>
    <cellStyle name="Normal 110 3" xfId="6753"/>
    <cellStyle name="Normal 110 3 2" xfId="7203"/>
    <cellStyle name="Normal 110 3 2 2" xfId="8196"/>
    <cellStyle name="Normal 110 3 3" xfId="7749"/>
    <cellStyle name="Normal 110 4" xfId="7050"/>
    <cellStyle name="Normal 110 4 2" xfId="8043"/>
    <cellStyle name="Normal 110 5" xfId="7591"/>
    <cellStyle name="Normal 110 6" xfId="6592"/>
    <cellStyle name="Normal 111" xfId="3817"/>
    <cellStyle name="Normal 111 2" xfId="6895"/>
    <cellStyle name="Normal 111 2 2" xfId="7888"/>
    <cellStyle name="Normal 111 3" xfId="6754"/>
    <cellStyle name="Normal 111 3 2" xfId="7750"/>
    <cellStyle name="Normal 111 4" xfId="7592"/>
    <cellStyle name="Normal 111 5" xfId="6593"/>
    <cellStyle name="Normal 112" xfId="6006"/>
    <cellStyle name="Normal 112 2" xfId="6896"/>
    <cellStyle name="Normal 112 2 2" xfId="7338"/>
    <cellStyle name="Normal 112 2 2 2" xfId="8331"/>
    <cellStyle name="Normal 112 2 3" xfId="7889"/>
    <cellStyle name="Normal 112 3" xfId="6755"/>
    <cellStyle name="Normal 112 3 2" xfId="7204"/>
    <cellStyle name="Normal 112 3 2 2" xfId="8197"/>
    <cellStyle name="Normal 112 3 3" xfId="7751"/>
    <cellStyle name="Normal 112 4" xfId="7051"/>
    <cellStyle name="Normal 112 4 2" xfId="8044"/>
    <cellStyle name="Normal 112 5" xfId="7593"/>
    <cellStyle name="Normal 112 6" xfId="6594"/>
    <cellStyle name="Normal 113" xfId="4309"/>
    <cellStyle name="Normal 113 2" xfId="6897"/>
    <cellStyle name="Normal 113 2 2" xfId="7890"/>
    <cellStyle name="Normal 113 3" xfId="6756"/>
    <cellStyle name="Normal 113 3 2" xfId="7752"/>
    <cellStyle name="Normal 113 4" xfId="7594"/>
    <cellStyle name="Normal 113 5" xfId="6595"/>
    <cellStyle name="Normal 114" xfId="6007"/>
    <cellStyle name="Normal 114 2" xfId="6898"/>
    <cellStyle name="Normal 114 2 2" xfId="7339"/>
    <cellStyle name="Normal 114 2 2 2" xfId="8332"/>
    <cellStyle name="Normal 114 2 3" xfId="7891"/>
    <cellStyle name="Normal 114 3" xfId="6757"/>
    <cellStyle name="Normal 114 3 2" xfId="7205"/>
    <cellStyle name="Normal 114 3 2 2" xfId="8198"/>
    <cellStyle name="Normal 114 3 3" xfId="7753"/>
    <cellStyle name="Normal 114 4" xfId="7052"/>
    <cellStyle name="Normal 114 4 2" xfId="8045"/>
    <cellStyle name="Normal 114 5" xfId="7595"/>
    <cellStyle name="Normal 114 6" xfId="6596"/>
    <cellStyle name="Normal 115" xfId="6008"/>
    <cellStyle name="Normal 115 2" xfId="6899"/>
    <cellStyle name="Normal 115 2 2" xfId="7340"/>
    <cellStyle name="Normal 115 2 2 2" xfId="8333"/>
    <cellStyle name="Normal 115 2 3" xfId="7892"/>
    <cellStyle name="Normal 115 3" xfId="6758"/>
    <cellStyle name="Normal 115 3 2" xfId="7206"/>
    <cellStyle name="Normal 115 3 2 2" xfId="8199"/>
    <cellStyle name="Normal 115 3 3" xfId="7754"/>
    <cellStyle name="Normal 115 4" xfId="7053"/>
    <cellStyle name="Normal 115 4 2" xfId="8046"/>
    <cellStyle name="Normal 115 5" xfId="7596"/>
    <cellStyle name="Normal 115 6" xfId="6597"/>
    <cellStyle name="Normal 116" xfId="6009"/>
    <cellStyle name="Normal 116 2" xfId="6900"/>
    <cellStyle name="Normal 116 2 2" xfId="7341"/>
    <cellStyle name="Normal 116 2 2 2" xfId="8334"/>
    <cellStyle name="Normal 116 2 3" xfId="7893"/>
    <cellStyle name="Normal 116 3" xfId="6759"/>
    <cellStyle name="Normal 116 3 2" xfId="7207"/>
    <cellStyle name="Normal 116 3 2 2" xfId="8200"/>
    <cellStyle name="Normal 116 3 3" xfId="7755"/>
    <cellStyle name="Normal 116 4" xfId="7054"/>
    <cellStyle name="Normal 116 4 2" xfId="8047"/>
    <cellStyle name="Normal 116 5" xfId="7597"/>
    <cellStyle name="Normal 116 6" xfId="6598"/>
    <cellStyle name="Normal 117" xfId="6064"/>
    <cellStyle name="Normal 117 2" xfId="6901"/>
    <cellStyle name="Normal 117 2 2" xfId="7342"/>
    <cellStyle name="Normal 117 2 2 2" xfId="8335"/>
    <cellStyle name="Normal 117 2 3" xfId="7894"/>
    <cellStyle name="Normal 117 3" xfId="6760"/>
    <cellStyle name="Normal 117 3 2" xfId="7208"/>
    <cellStyle name="Normal 117 3 2 2" xfId="8201"/>
    <cellStyle name="Normal 117 3 3" xfId="7756"/>
    <cellStyle name="Normal 117 4" xfId="7055"/>
    <cellStyle name="Normal 117 4 2" xfId="8048"/>
    <cellStyle name="Normal 117 5" xfId="7598"/>
    <cellStyle name="Normal 117 6" xfId="6599"/>
    <cellStyle name="Normal 118" xfId="6070"/>
    <cellStyle name="Normal 118 2" xfId="6902"/>
    <cellStyle name="Normal 118 2 2" xfId="7343"/>
    <cellStyle name="Normal 118 2 2 2" xfId="8336"/>
    <cellStyle name="Normal 118 2 3" xfId="7895"/>
    <cellStyle name="Normal 118 3" xfId="6761"/>
    <cellStyle name="Normal 118 3 2" xfId="7209"/>
    <cellStyle name="Normal 118 3 2 2" xfId="8202"/>
    <cellStyle name="Normal 118 3 3" xfId="7757"/>
    <cellStyle name="Normal 118 4" xfId="7056"/>
    <cellStyle name="Normal 118 4 2" xfId="8049"/>
    <cellStyle name="Normal 118 5" xfId="7599"/>
    <cellStyle name="Normal 118 6" xfId="6600"/>
    <cellStyle name="Normal 119" xfId="16"/>
    <cellStyle name="Normal 119 2" xfId="6903"/>
    <cellStyle name="Normal 119 2 2" xfId="7344"/>
    <cellStyle name="Normal 119 2 2 2" xfId="8337"/>
    <cellStyle name="Normal 119 2 3" xfId="7896"/>
    <cellStyle name="Normal 119 3" xfId="6762"/>
    <cellStyle name="Normal 119 3 2" xfId="7210"/>
    <cellStyle name="Normal 119 3 2 2" xfId="8203"/>
    <cellStyle name="Normal 119 3 3" xfId="7758"/>
    <cellStyle name="Normal 119 4" xfId="7057"/>
    <cellStyle name="Normal 119 4 2" xfId="8050"/>
    <cellStyle name="Normal 119 5" xfId="7600"/>
    <cellStyle name="Normal 119 6" xfId="6601"/>
    <cellStyle name="Normal 12" xfId="66"/>
    <cellStyle name="Normal 12 10" xfId="1379"/>
    <cellStyle name="Normal 12 10 2" xfId="3183"/>
    <cellStyle name="Normal 12 10 2 2" xfId="5431"/>
    <cellStyle name="Normal 12 10 3" xfId="4311"/>
    <cellStyle name="Normal 12 2" xfId="303"/>
    <cellStyle name="Normal 12 2 2" xfId="1380"/>
    <cellStyle name="Normal 12 2 2 2" xfId="8226"/>
    <cellStyle name="Normal 12 2 2 3" xfId="7233"/>
    <cellStyle name="Normal 12 2 3" xfId="1381"/>
    <cellStyle name="Normal 12 2 3 2" xfId="7782"/>
    <cellStyle name="Normal 12 2 4" xfId="1382"/>
    <cellStyle name="Normal 12 2 4 2" xfId="6788"/>
    <cellStyle name="Normal 12 2_i 014-CDS" xfId="1383"/>
    <cellStyle name="Normal 12 3" xfId="250"/>
    <cellStyle name="Normal 12 3 2" xfId="7099"/>
    <cellStyle name="Normal 12 3 2 2" xfId="8092"/>
    <cellStyle name="Normal 12 3 3" xfId="7644"/>
    <cellStyle name="Normal 12 3 4" xfId="6647"/>
    <cellStyle name="Normal 12 4" xfId="1384"/>
    <cellStyle name="Normal 12 4 2" xfId="7939"/>
    <cellStyle name="Normal 12 4 3" xfId="6946"/>
    <cellStyle name="Normal 12 5" xfId="1385"/>
    <cellStyle name="Normal 12 5 2" xfId="7486"/>
    <cellStyle name="Normal 12 6" xfId="1386"/>
    <cellStyle name="Normal 12 6 2" xfId="3184"/>
    <cellStyle name="Normal 12 6 2 2" xfId="5432"/>
    <cellStyle name="Normal 12 6 3" xfId="4312"/>
    <cellStyle name="Normal 12 6 4" xfId="6483"/>
    <cellStyle name="Normal 12 7" xfId="1387"/>
    <cellStyle name="Normal 12 7 2" xfId="3185"/>
    <cellStyle name="Normal 12 7 2 2" xfId="5433"/>
    <cellStyle name="Normal 12 7 3" xfId="4313"/>
    <cellStyle name="Normal 12 8" xfId="1388"/>
    <cellStyle name="Normal 12 8 2" xfId="3186"/>
    <cellStyle name="Normal 12 8 2 2" xfId="5434"/>
    <cellStyle name="Normal 12 8 3" xfId="4314"/>
    <cellStyle name="Normal 12 9" xfId="1389"/>
    <cellStyle name="Normal 12 9 2" xfId="3187"/>
    <cellStyle name="Normal 12 9 2 2" xfId="5435"/>
    <cellStyle name="Normal 12 9 3" xfId="4315"/>
    <cellStyle name="Normal 12_140724 KCPL" xfId="1390"/>
    <cellStyle name="Normal 120" xfId="17"/>
    <cellStyle name="Normal 120 2" xfId="6904"/>
    <cellStyle name="Normal 120 2 2" xfId="7897"/>
    <cellStyle name="Normal 120 3" xfId="6763"/>
    <cellStyle name="Normal 120 3 2" xfId="7759"/>
    <cellStyle name="Normal 120 4" xfId="7601"/>
    <cellStyle name="Normal 120 5" xfId="6602"/>
    <cellStyle name="Normal 121" xfId="6071"/>
    <cellStyle name="Normal 121 2" xfId="7602"/>
    <cellStyle name="Normal 121 3" xfId="6603"/>
    <cellStyle name="Normal 122" xfId="18"/>
    <cellStyle name="Normal 122 2" xfId="6905"/>
    <cellStyle name="Normal 122 2 2" xfId="7345"/>
    <cellStyle name="Normal 122 2 2 2" xfId="8338"/>
    <cellStyle name="Normal 122 2 3" xfId="7898"/>
    <cellStyle name="Normal 122 3" xfId="6764"/>
    <cellStyle name="Normal 122 3 2" xfId="7211"/>
    <cellStyle name="Normal 122 3 2 2" xfId="8204"/>
    <cellStyle name="Normal 122 3 3" xfId="7760"/>
    <cellStyle name="Normal 122 4" xfId="7058"/>
    <cellStyle name="Normal 122 4 2" xfId="8051"/>
    <cellStyle name="Normal 122 5" xfId="7603"/>
    <cellStyle name="Normal 122 6" xfId="6604"/>
    <cellStyle name="Normal 123" xfId="19"/>
    <cellStyle name="Normal 123 2" xfId="6906"/>
    <cellStyle name="Normal 123 2 2" xfId="7346"/>
    <cellStyle name="Normal 123 2 2 2" xfId="8339"/>
    <cellStyle name="Normal 123 2 3" xfId="7899"/>
    <cellStyle name="Normal 123 3" xfId="6765"/>
    <cellStyle name="Normal 123 3 2" xfId="7212"/>
    <cellStyle name="Normal 123 3 2 2" xfId="8205"/>
    <cellStyle name="Normal 123 3 3" xfId="7761"/>
    <cellStyle name="Normal 123 4" xfId="7059"/>
    <cellStyle name="Normal 123 4 2" xfId="8052"/>
    <cellStyle name="Normal 123 5" xfId="7604"/>
    <cellStyle name="Normal 123 6" xfId="6605"/>
    <cellStyle name="Normal 124" xfId="20"/>
    <cellStyle name="Normal 124 2" xfId="6907"/>
    <cellStyle name="Normal 124 2 2" xfId="7347"/>
    <cellStyle name="Normal 124 2 2 2" xfId="8340"/>
    <cellStyle name="Normal 124 2 3" xfId="7900"/>
    <cellStyle name="Normal 124 3" xfId="6766"/>
    <cellStyle name="Normal 124 3 2" xfId="7213"/>
    <cellStyle name="Normal 124 3 2 2" xfId="8206"/>
    <cellStyle name="Normal 124 3 3" xfId="7762"/>
    <cellStyle name="Normal 124 4" xfId="7060"/>
    <cellStyle name="Normal 124 4 2" xfId="8053"/>
    <cellStyle name="Normal 124 5" xfId="7605"/>
    <cellStyle name="Normal 124 6" xfId="6606"/>
    <cellStyle name="Normal 125" xfId="6607"/>
    <cellStyle name="Normal 125 2" xfId="6908"/>
    <cellStyle name="Normal 125 2 2" xfId="7348"/>
    <cellStyle name="Normal 125 2 2 2" xfId="8341"/>
    <cellStyle name="Normal 125 2 3" xfId="7901"/>
    <cellStyle name="Normal 125 3" xfId="6767"/>
    <cellStyle name="Normal 125 3 2" xfId="7214"/>
    <cellStyle name="Normal 125 3 2 2" xfId="8207"/>
    <cellStyle name="Normal 125 3 3" xfId="7763"/>
    <cellStyle name="Normal 125 4" xfId="7061"/>
    <cellStyle name="Normal 125 4 2" xfId="8054"/>
    <cellStyle name="Normal 125 5" xfId="7606"/>
    <cellStyle name="Normal 126" xfId="6609"/>
    <cellStyle name="Normal 126 2" xfId="6910"/>
    <cellStyle name="Normal 126 2 2" xfId="7350"/>
    <cellStyle name="Normal 126 2 2 2" xfId="8343"/>
    <cellStyle name="Normal 126 2 3" xfId="7903"/>
    <cellStyle name="Normal 126 3" xfId="6769"/>
    <cellStyle name="Normal 126 3 2" xfId="7216"/>
    <cellStyle name="Normal 126 3 2 2" xfId="8209"/>
    <cellStyle name="Normal 126 3 3" xfId="7765"/>
    <cellStyle name="Normal 126 4" xfId="7063"/>
    <cellStyle name="Normal 126 4 2" xfId="8056"/>
    <cellStyle name="Normal 126 5" xfId="7608"/>
    <cellStyle name="Normal 127" xfId="6610"/>
    <cellStyle name="Normal 127 2" xfId="6628"/>
    <cellStyle name="Normal 127 2 2" xfId="6929"/>
    <cellStyle name="Normal 127 2 2 2" xfId="7369"/>
    <cellStyle name="Normal 127 2 2 2 2" xfId="8362"/>
    <cellStyle name="Normal 127 2 2 3" xfId="7922"/>
    <cellStyle name="Normal 127 2 3" xfId="7082"/>
    <cellStyle name="Normal 127 2 3 2" xfId="8075"/>
    <cellStyle name="Normal 127 2 4" xfId="7627"/>
    <cellStyle name="Normal 127 3" xfId="6911"/>
    <cellStyle name="Normal 127 3 2" xfId="7351"/>
    <cellStyle name="Normal 127 3 2 2" xfId="8344"/>
    <cellStyle name="Normal 127 3 3" xfId="7904"/>
    <cellStyle name="Normal 127 4" xfId="6770"/>
    <cellStyle name="Normal 127 4 2" xfId="7217"/>
    <cellStyle name="Normal 127 4 2 2" xfId="8210"/>
    <cellStyle name="Normal 127 4 3" xfId="7766"/>
    <cellStyle name="Normal 127 5" xfId="7064"/>
    <cellStyle name="Normal 127 5 2" xfId="8057"/>
    <cellStyle name="Normal 127 6" xfId="7609"/>
    <cellStyle name="Normal 128" xfId="6611"/>
    <cellStyle name="Normal 128 2" xfId="6912"/>
    <cellStyle name="Normal 128 2 2" xfId="7352"/>
    <cellStyle name="Normal 128 2 2 2" xfId="8345"/>
    <cellStyle name="Normal 128 2 3" xfId="7905"/>
    <cellStyle name="Normal 128 3" xfId="7065"/>
    <cellStyle name="Normal 128 3 2" xfId="8058"/>
    <cellStyle name="Normal 128 4" xfId="7610"/>
    <cellStyle name="Normal 129" xfId="6612"/>
    <cellStyle name="Normal 129 2" xfId="6913"/>
    <cellStyle name="Normal 129 2 2" xfId="7353"/>
    <cellStyle name="Normal 129 2 2 2" xfId="8346"/>
    <cellStyle name="Normal 129 2 3" xfId="7906"/>
    <cellStyle name="Normal 129 3" xfId="7066"/>
    <cellStyle name="Normal 129 3 2" xfId="8059"/>
    <cellStyle name="Normal 129 4" xfId="7611"/>
    <cellStyle name="Normal 13" xfId="67"/>
    <cellStyle name="Normal 13 2" xfId="304"/>
    <cellStyle name="Normal 13 2 2" xfId="1391"/>
    <cellStyle name="Normal 13 2 2 2" xfId="8227"/>
    <cellStyle name="Normal 13 2 2 3" xfId="7234"/>
    <cellStyle name="Normal 13 2 3" xfId="1392"/>
    <cellStyle name="Normal 13 2 3 2" xfId="7783"/>
    <cellStyle name="Normal 13 2 4" xfId="1393"/>
    <cellStyle name="Normal 13 2 4 2" xfId="6789"/>
    <cellStyle name="Normal 13 2 5" xfId="1394"/>
    <cellStyle name="Normal 13 3" xfId="251"/>
    <cellStyle name="Normal 13 3 2" xfId="7100"/>
    <cellStyle name="Normal 13 3 2 2" xfId="8093"/>
    <cellStyle name="Normal 13 3 3" xfId="7645"/>
    <cellStyle name="Normal 13 3 4" xfId="6648"/>
    <cellStyle name="Normal 13 4" xfId="1395"/>
    <cellStyle name="Normal 13 4 2" xfId="7940"/>
    <cellStyle name="Normal 13 4 3" xfId="6947"/>
    <cellStyle name="Normal 13 5" xfId="1396"/>
    <cellStyle name="Normal 13 5 2" xfId="7487"/>
    <cellStyle name="Normal 13 6" xfId="6484"/>
    <cellStyle name="Normal 13_i 014-CDS" xfId="1397"/>
    <cellStyle name="Normal 130" xfId="6614"/>
    <cellStyle name="Normal 130 2" xfId="6915"/>
    <cellStyle name="Normal 130 2 2" xfId="7355"/>
    <cellStyle name="Normal 130 2 2 2" xfId="8348"/>
    <cellStyle name="Normal 130 2 3" xfId="7908"/>
    <cellStyle name="Normal 130 3" xfId="7068"/>
    <cellStyle name="Normal 130 3 2" xfId="8061"/>
    <cellStyle name="Normal 130 4" xfId="7613"/>
    <cellStyle name="Normal 131" xfId="6630"/>
    <cellStyle name="Normal 131 2" xfId="7084"/>
    <cellStyle name="Normal 131 2 2" xfId="8077"/>
    <cellStyle name="Normal 131 3" xfId="7629"/>
    <cellStyle name="Normal 132" xfId="6931"/>
    <cellStyle name="Normal 132 2" xfId="7924"/>
    <cellStyle name="Normal 133" xfId="7371"/>
    <cellStyle name="Normal 133 2" xfId="8364"/>
    <cellStyle name="Normal 134" xfId="7373"/>
    <cellStyle name="Normal 134 2" xfId="8365"/>
    <cellStyle name="Normal 135" xfId="7376"/>
    <cellStyle name="Normal 135 2" xfId="8368"/>
    <cellStyle name="Normal 136" xfId="7377"/>
    <cellStyle name="Normal 136 2" xfId="8369"/>
    <cellStyle name="Normal 137" xfId="7391"/>
    <cellStyle name="Normal 137 2" xfId="8383"/>
    <cellStyle name="Normal 138" xfId="21"/>
    <cellStyle name="Normal 138 2" xfId="8384"/>
    <cellStyle name="Normal 138 3" xfId="7392"/>
    <cellStyle name="Normal 139" xfId="22"/>
    <cellStyle name="Normal 139 2" xfId="8385"/>
    <cellStyle name="Normal 139 3" xfId="7393"/>
    <cellStyle name="Normal 14" xfId="68"/>
    <cellStyle name="Normal 14 2" xfId="305"/>
    <cellStyle name="Normal 14 2 2" xfId="1398"/>
    <cellStyle name="Normal 14 2 2 2" xfId="8228"/>
    <cellStyle name="Normal 14 2 2 3" xfId="7235"/>
    <cellStyle name="Normal 14 2 3" xfId="1399"/>
    <cellStyle name="Normal 14 2 3 2" xfId="7784"/>
    <cellStyle name="Normal 14 2 4" xfId="1400"/>
    <cellStyle name="Normal 14 2 4 2" xfId="6790"/>
    <cellStyle name="Normal 14 2 5" xfId="1401"/>
    <cellStyle name="Normal 14 3" xfId="252"/>
    <cellStyle name="Normal 14 3 2" xfId="7101"/>
    <cellStyle name="Normal 14 3 2 2" xfId="8094"/>
    <cellStyle name="Normal 14 3 3" xfId="7646"/>
    <cellStyle name="Normal 14 3 4" xfId="6649"/>
    <cellStyle name="Normal 14 4" xfId="1402"/>
    <cellStyle name="Normal 14 4 2" xfId="7941"/>
    <cellStyle name="Normal 14 4 3" xfId="6948"/>
    <cellStyle name="Normal 14 5" xfId="1403"/>
    <cellStyle name="Normal 14 5 2" xfId="7488"/>
    <cellStyle name="Normal 14 6" xfId="1404"/>
    <cellStyle name="Normal 14 6 2" xfId="6485"/>
    <cellStyle name="Normal 14_i 014-CDS" xfId="1405"/>
    <cellStyle name="Normal 140" xfId="7395"/>
    <cellStyle name="Normal 140 2" xfId="8386"/>
    <cellStyle name="Normal 141" xfId="7396"/>
    <cellStyle name="Normal 141 2" xfId="8387"/>
    <cellStyle name="Normal 142" xfId="7397"/>
    <cellStyle name="Normal 142 2" xfId="8388"/>
    <cellStyle name="Normal 143" xfId="7398"/>
    <cellStyle name="Normal 143 2" xfId="8389"/>
    <cellStyle name="Normal 144" xfId="7399"/>
    <cellStyle name="Normal 144 2" xfId="8390"/>
    <cellStyle name="Normal 145" xfId="7414"/>
    <cellStyle name="Normal 145 2" xfId="8405"/>
    <cellStyle name="Normal 146" xfId="7415"/>
    <cellStyle name="Normal 146 2" xfId="8406"/>
    <cellStyle name="Normal 147" xfId="7416"/>
    <cellStyle name="Normal 147 2" xfId="8407"/>
    <cellStyle name="Normal 148" xfId="7417"/>
    <cellStyle name="Normal 148 2" xfId="8408"/>
    <cellStyle name="Normal 149" xfId="7418"/>
    <cellStyle name="Normal 149 2" xfId="8409"/>
    <cellStyle name="Normal 15" xfId="69"/>
    <cellStyle name="Normal 15 2" xfId="306"/>
    <cellStyle name="Normal 15 2 2" xfId="1406"/>
    <cellStyle name="Normal 15 2 2 2" xfId="8229"/>
    <cellStyle name="Normal 15 2 2 3" xfId="7236"/>
    <cellStyle name="Normal 15 2 3" xfId="1407"/>
    <cellStyle name="Normal 15 2 3 2" xfId="7785"/>
    <cellStyle name="Normal 15 2 4" xfId="1408"/>
    <cellStyle name="Normal 15 2 4 2" xfId="6791"/>
    <cellStyle name="Normal 15 2 5" xfId="1409"/>
    <cellStyle name="Normal 15 3" xfId="253"/>
    <cellStyle name="Normal 15 3 2" xfId="7102"/>
    <cellStyle name="Normal 15 3 2 2" xfId="8095"/>
    <cellStyle name="Normal 15 3 3" xfId="7647"/>
    <cellStyle name="Normal 15 3 4" xfId="6650"/>
    <cellStyle name="Normal 15 4" xfId="110"/>
    <cellStyle name="Normal 15 4 2" xfId="7942"/>
    <cellStyle name="Normal 15 4 3" xfId="6949"/>
    <cellStyle name="Normal 15 5" xfId="752"/>
    <cellStyle name="Normal 15 5 2" xfId="7489"/>
    <cellStyle name="Normal 15 6" xfId="6486"/>
    <cellStyle name="Normal 15_i 014-CDS" xfId="1410"/>
    <cellStyle name="Normal 150" xfId="7419"/>
    <cellStyle name="Normal 151" xfId="7420"/>
    <cellStyle name="Normal 151 2" xfId="8410"/>
    <cellStyle name="Normal 152" xfId="7421"/>
    <cellStyle name="Normal 152 2" xfId="8411"/>
    <cellStyle name="Normal 153" xfId="7422"/>
    <cellStyle name="Normal 153 2" xfId="8412"/>
    <cellStyle name="Normal 154" xfId="7437"/>
    <cellStyle name="Normal 154 2" xfId="8427"/>
    <cellStyle name="Normal 155" xfId="7438"/>
    <cellStyle name="Normal 155 2" xfId="8428"/>
    <cellStyle name="Normal 156" xfId="7439"/>
    <cellStyle name="Normal 156 2" xfId="8429"/>
    <cellStyle name="Normal 157" xfId="7454"/>
    <cellStyle name="Normal 157 2" xfId="8444"/>
    <cellStyle name="Normal 158" xfId="7455"/>
    <cellStyle name="Normal 158 2" xfId="8445"/>
    <cellStyle name="Normal 159" xfId="7456"/>
    <cellStyle name="Normal 159 2" xfId="8446"/>
    <cellStyle name="Normal 16" xfId="111"/>
    <cellStyle name="Normal 16 2" xfId="307"/>
    <cellStyle name="Normal 16 2 2" xfId="1411"/>
    <cellStyle name="Normal 16 2 2 2" xfId="8230"/>
    <cellStyle name="Normal 16 2 2 3" xfId="7237"/>
    <cellStyle name="Normal 16 2 3" xfId="1412"/>
    <cellStyle name="Normal 16 2 3 2" xfId="7786"/>
    <cellStyle name="Normal 16 2 4" xfId="1413"/>
    <cellStyle name="Normal 16 2 4 2" xfId="6792"/>
    <cellStyle name="Normal 16 2 5" xfId="1414"/>
    <cellStyle name="Normal 16 3" xfId="254"/>
    <cellStyle name="Normal 16 3 2" xfId="7103"/>
    <cellStyle name="Normal 16 3 2 2" xfId="8096"/>
    <cellStyle name="Normal 16 3 3" xfId="7648"/>
    <cellStyle name="Normal 16 3 4" xfId="6651"/>
    <cellStyle name="Normal 16 4" xfId="1415"/>
    <cellStyle name="Normal 16 4 2" xfId="7943"/>
    <cellStyle name="Normal 16 4 3" xfId="6950"/>
    <cellStyle name="Normal 16 5" xfId="1416"/>
    <cellStyle name="Normal 16 5 2" xfId="7490"/>
    <cellStyle name="Normal 16 6" xfId="6487"/>
    <cellStyle name="Normal 16_i 014-CDS" xfId="1417"/>
    <cellStyle name="Normal 160" xfId="7471"/>
    <cellStyle name="Normal 160 2" xfId="8461"/>
    <cellStyle name="Normal 161" xfId="8462"/>
    <cellStyle name="Normal 162" xfId="8477"/>
    <cellStyle name="Normal 163" xfId="8478"/>
    <cellStyle name="Normal 164" xfId="8479"/>
    <cellStyle name="Normal 165" xfId="8493"/>
    <cellStyle name="Normal 166" xfId="8494"/>
    <cellStyle name="Normal 167" xfId="8495"/>
    <cellStyle name="Normal 168" xfId="8496"/>
    <cellStyle name="Normal 169" xfId="8497"/>
    <cellStyle name="Normal 17" xfId="112"/>
    <cellStyle name="Normal 17 2" xfId="308"/>
    <cellStyle name="Normal 17 2 2" xfId="1418"/>
    <cellStyle name="Normal 17 2 2 2" xfId="8231"/>
    <cellStyle name="Normal 17 2 2 3" xfId="7238"/>
    <cellStyle name="Normal 17 2 3" xfId="1419"/>
    <cellStyle name="Normal 17 2 3 2" xfId="7787"/>
    <cellStyle name="Normal 17 2 4" xfId="1420"/>
    <cellStyle name="Normal 17 2 4 2" xfId="6793"/>
    <cellStyle name="Normal 17 2 5" xfId="1421"/>
    <cellStyle name="Normal 17 3" xfId="255"/>
    <cellStyle name="Normal 17 3 2" xfId="7104"/>
    <cellStyle name="Normal 17 3 2 2" xfId="8097"/>
    <cellStyle name="Normal 17 3 3" xfId="7649"/>
    <cellStyle name="Normal 17 3 4" xfId="6652"/>
    <cellStyle name="Normal 17 4" xfId="1422"/>
    <cellStyle name="Normal 17 4 2" xfId="7944"/>
    <cellStyle name="Normal 17 4 3" xfId="6951"/>
    <cellStyle name="Normal 17 5" xfId="1423"/>
    <cellStyle name="Normal 17 5 2" xfId="7491"/>
    <cellStyle name="Normal 17 6" xfId="1424"/>
    <cellStyle name="Normal 17 6 2" xfId="3188"/>
    <cellStyle name="Normal 17 6 2 2" xfId="5436"/>
    <cellStyle name="Normal 17 6 3" xfId="4316"/>
    <cellStyle name="Normal 17 6 4" xfId="6488"/>
    <cellStyle name="Normal 17_i 014-CDS" xfId="1425"/>
    <cellStyle name="Normal 170" xfId="8498"/>
    <cellStyle name="Normal 171" xfId="8513"/>
    <cellStyle name="Normal 172" xfId="8514"/>
    <cellStyle name="Normal 173" xfId="8515"/>
    <cellStyle name="Normal 174" xfId="8529"/>
    <cellStyle name="Normal 175" xfId="8530"/>
    <cellStyle name="Normal 176" xfId="8545"/>
    <cellStyle name="Normal 177" xfId="8559"/>
    <cellStyle name="Normal 178" xfId="8560"/>
    <cellStyle name="Normal 179" xfId="8561"/>
    <cellStyle name="Normal 18" xfId="113"/>
    <cellStyle name="Normal 18 2" xfId="309"/>
    <cellStyle name="Normal 18 2 2" xfId="1426"/>
    <cellStyle name="Normal 18 2 2 2" xfId="8232"/>
    <cellStyle name="Normal 18 2 2 3" xfId="7239"/>
    <cellStyle name="Normal 18 2 3" xfId="1427"/>
    <cellStyle name="Normal 18 2 3 2" xfId="7788"/>
    <cellStyle name="Normal 18 2 4" xfId="1428"/>
    <cellStyle name="Normal 18 2 4 2" xfId="6794"/>
    <cellStyle name="Normal 18 2 5" xfId="1429"/>
    <cellStyle name="Normal 18 3" xfId="256"/>
    <cellStyle name="Normal 18 3 2" xfId="7105"/>
    <cellStyle name="Normal 18 3 2 2" xfId="8098"/>
    <cellStyle name="Normal 18 3 3" xfId="7650"/>
    <cellStyle name="Normal 18 3 4" xfId="6653"/>
    <cellStyle name="Normal 18 4" xfId="1430"/>
    <cellStyle name="Normal 18 4 2" xfId="7945"/>
    <cellStyle name="Normal 18 4 3" xfId="6952"/>
    <cellStyle name="Normal 18 5" xfId="1431"/>
    <cellStyle name="Normal 18 5 2" xfId="7492"/>
    <cellStyle name="Normal 18 6" xfId="6489"/>
    <cellStyle name="Normal 18_i 014-CDS" xfId="1432"/>
    <cellStyle name="Normal 180" xfId="8562"/>
    <cellStyle name="Normal 181" xfId="8579"/>
    <cellStyle name="Normal 182" xfId="8580"/>
    <cellStyle name="Normal 183" xfId="8595"/>
    <cellStyle name="Normal 184" xfId="8596"/>
    <cellStyle name="Normal 185" xfId="8602"/>
    <cellStyle name="Normal 186" xfId="8603"/>
    <cellStyle name="Normal 187" xfId="8604"/>
    <cellStyle name="Normal 188" xfId="8605"/>
    <cellStyle name="Normal 189" xfId="8606"/>
    <cellStyle name="Normal 19" xfId="114"/>
    <cellStyle name="Normal 19 2" xfId="310"/>
    <cellStyle name="Normal 19 2 2" xfId="1433"/>
    <cellStyle name="Normal 19 2 2 2" xfId="8233"/>
    <cellStyle name="Normal 19 2 2 3" xfId="7240"/>
    <cellStyle name="Normal 19 2 3" xfId="1434"/>
    <cellStyle name="Normal 19 2 3 2" xfId="7789"/>
    <cellStyle name="Normal 19 2 4" xfId="1435"/>
    <cellStyle name="Normal 19 2 4 2" xfId="6795"/>
    <cellStyle name="Normal 19 3" xfId="257"/>
    <cellStyle name="Normal 19 3 2" xfId="7106"/>
    <cellStyle name="Normal 19 3 2 2" xfId="8099"/>
    <cellStyle name="Normal 19 3 3" xfId="7651"/>
    <cellStyle name="Normal 19 3 4" xfId="6654"/>
    <cellStyle name="Normal 19 4" xfId="1436"/>
    <cellStyle name="Normal 19 4 2" xfId="7946"/>
    <cellStyle name="Normal 19 4 3" xfId="6953"/>
    <cellStyle name="Normal 19 5" xfId="1437"/>
    <cellStyle name="Normal 19 5 2" xfId="7493"/>
    <cellStyle name="Normal 19 6" xfId="1438"/>
    <cellStyle name="Normal 19 6 2" xfId="3189"/>
    <cellStyle name="Normal 19 6 2 2" xfId="5437"/>
    <cellStyle name="Normal 19 6 3" xfId="4317"/>
    <cellStyle name="Normal 19 6 4" xfId="6490"/>
    <cellStyle name="Normal 19 7" xfId="1439"/>
    <cellStyle name="Normal 19 7 2" xfId="3190"/>
    <cellStyle name="Normal 19 7 2 2" xfId="5438"/>
    <cellStyle name="Normal 19 7 3" xfId="4318"/>
    <cellStyle name="Normal 19 8" xfId="1440"/>
    <cellStyle name="Normal 190" xfId="8607"/>
    <cellStyle name="Normal 191" xfId="8608"/>
    <cellStyle name="Normal 192" xfId="8611"/>
    <cellStyle name="Normal 193" xfId="8612"/>
    <cellStyle name="Normal 194" xfId="8613"/>
    <cellStyle name="Normal 195" xfId="8614"/>
    <cellStyle name="Normal 196" xfId="8615"/>
    <cellStyle name="Normal 197" xfId="8616"/>
    <cellStyle name="Normal 198" xfId="8619"/>
    <cellStyle name="Normal 199" xfId="8620"/>
    <cellStyle name="Normal 2" xfId="2"/>
    <cellStyle name="Normal 2 10" xfId="1441"/>
    <cellStyle name="Normal 2 10 2" xfId="2331"/>
    <cellStyle name="Normal 2 11" xfId="1442"/>
    <cellStyle name="Normal 2 11 2" xfId="2332"/>
    <cellStyle name="Normal 2 12" xfId="2030"/>
    <cellStyle name="Normal 2 13" xfId="3757"/>
    <cellStyle name="Normal 2 14" xfId="6060"/>
    <cellStyle name="Normal 2 2" xfId="70"/>
    <cellStyle name="Normal 2 2 2" xfId="1443"/>
    <cellStyle name="Normal 2 2 2 2" xfId="1444"/>
    <cellStyle name="Normal 2 2 2 2 2" xfId="1445"/>
    <cellStyle name="Normal 2 2 2 2 2 2" xfId="1446"/>
    <cellStyle name="Normal 2 2 2 2 2 2 2" xfId="1447"/>
    <cellStyle name="Normal 2 2 2 2 2 2 2 2" xfId="1448"/>
    <cellStyle name="Normal 2 2 2 2 2 3" xfId="1449"/>
    <cellStyle name="Normal 2 2 2 2 2 4" xfId="1450"/>
    <cellStyle name="Normal 2 2 2 2 3" xfId="1451"/>
    <cellStyle name="Normal 2 2 2 2 4" xfId="1452"/>
    <cellStyle name="Normal 2 2 2 2 4 2" xfId="1453"/>
    <cellStyle name="Normal 2 2 2 2 4 2 2" xfId="1454"/>
    <cellStyle name="Normal 2 2 2 2 5" xfId="1455"/>
    <cellStyle name="Normal 2 2 2 2 6" xfId="8234"/>
    <cellStyle name="Normal 2 2 2 3" xfId="1456"/>
    <cellStyle name="Normal 2 2 2 3 2" xfId="1457"/>
    <cellStyle name="Normal 2 2 2 3 2 2" xfId="1458"/>
    <cellStyle name="Normal 2 2 2 3 2 2 2" xfId="1459"/>
    <cellStyle name="Normal 2 2 2 3 3" xfId="1460"/>
    <cellStyle name="Normal 2 2 2 3 4" xfId="1461"/>
    <cellStyle name="Normal 2 2 2 4" xfId="1462"/>
    <cellStyle name="Normal 2 2 2 4 2" xfId="1463"/>
    <cellStyle name="Normal 2 2 2 4 2 2" xfId="1464"/>
    <cellStyle name="Normal 2 2 2 5" xfId="1465"/>
    <cellStyle name="Normal 2 2 2 6" xfId="1466"/>
    <cellStyle name="Normal 2 2 2 7" xfId="7241"/>
    <cellStyle name="Normal 2 2 3" xfId="1467"/>
    <cellStyle name="Normal 2 2 3 2" xfId="1468"/>
    <cellStyle name="Normal 2 2 3 2 2" xfId="1469"/>
    <cellStyle name="Normal 2 2 3 2 2 2" xfId="1470"/>
    <cellStyle name="Normal 2 2 3 3" xfId="1471"/>
    <cellStyle name="Normal 2 2 3 4" xfId="1472"/>
    <cellStyle name="Normal 2 2 3 5" xfId="7790"/>
    <cellStyle name="Normal 2 2 4" xfId="1473"/>
    <cellStyle name="Normal 2 2 4 2" xfId="1474"/>
    <cellStyle name="Normal 2 2 4 2 2" xfId="1475"/>
    <cellStyle name="Normal 2 2 4 3" xfId="2333"/>
    <cellStyle name="Normal 2 2 4 4" xfId="6796"/>
    <cellStyle name="Normal 2 2 5" xfId="1476"/>
    <cellStyle name="Normal 2 2 5 2" xfId="2334"/>
    <cellStyle name="Normal 2 2 5 2 2" xfId="3474"/>
    <cellStyle name="Normal 2 2 5 2 2 2" xfId="5722"/>
    <cellStyle name="Normal 2 2 5 2 3" xfId="4602"/>
    <cellStyle name="Normal 2 2 6" xfId="1477"/>
    <cellStyle name="Normal 2 2_EnterKCPLData" xfId="1478"/>
    <cellStyle name="Normal 2 3" xfId="240"/>
    <cellStyle name="Normal 2 3 2" xfId="1479"/>
    <cellStyle name="Normal 2 3 2 2" xfId="8100"/>
    <cellStyle name="Normal 2 3 2 3" xfId="7107"/>
    <cellStyle name="Normal 2 3 3" xfId="1480"/>
    <cellStyle name="Normal 2 3 3 2" xfId="2335"/>
    <cellStyle name="Normal 2 3 3 2 2" xfId="3475"/>
    <cellStyle name="Normal 2 3 3 2 2 2" xfId="5723"/>
    <cellStyle name="Normal 2 3 3 2 3" xfId="4603"/>
    <cellStyle name="Normal 2 3 3 3" xfId="7652"/>
    <cellStyle name="Normal 2 3 4" xfId="1481"/>
    <cellStyle name="Normal 2 3 4 2" xfId="6655"/>
    <cellStyle name="Normal 2 3_i 014-CDS" xfId="1482"/>
    <cellStyle name="Normal 2 4" xfId="5"/>
    <cellStyle name="Normal 2 4 2" xfId="2336"/>
    <cellStyle name="Normal 2 4 2 2" xfId="7947"/>
    <cellStyle name="Normal 2 4 2 3" xfId="6355"/>
    <cellStyle name="Normal 2 4 3" xfId="2634"/>
    <cellStyle name="Normal 2 4 3 2" xfId="4883"/>
    <cellStyle name="Normal 2 4 3 3" xfId="6954"/>
    <cellStyle name="Normal 2 4 4" xfId="2635"/>
    <cellStyle name="Normal 2 4 4 2" xfId="4884"/>
    <cellStyle name="Normal 2 4 5" xfId="637"/>
    <cellStyle name="Normal 2 5" xfId="1483"/>
    <cellStyle name="Normal 2 5 2" xfId="2337"/>
    <cellStyle name="Normal 2 5 2 2" xfId="7372"/>
    <cellStyle name="Normal 2 5 3" xfId="6462"/>
    <cellStyle name="Normal 2 6" xfId="1484"/>
    <cellStyle name="Normal 2 6 2" xfId="2338"/>
    <cellStyle name="Normal 2 6 2 2" xfId="8367"/>
    <cellStyle name="Normal 2 6 3" xfId="7375"/>
    <cellStyle name="Normal 2 7" xfId="1485"/>
    <cellStyle name="Normal 2 7 2" xfId="2339"/>
    <cellStyle name="Normal 2 7 3" xfId="7494"/>
    <cellStyle name="Normal 2 8" xfId="2031"/>
    <cellStyle name="Normal 2 8 2" xfId="6491"/>
    <cellStyle name="Normal 2 9" xfId="2032"/>
    <cellStyle name="Normal 2 9 2" xfId="8598"/>
    <cellStyle name="Normal 2_Budget Variance" xfId="6131"/>
    <cellStyle name="Normal 20" xfId="115"/>
    <cellStyle name="Normal 20 2" xfId="311"/>
    <cellStyle name="Normal 20 2 2" xfId="7242"/>
    <cellStyle name="Normal 20 2 2 2" xfId="8235"/>
    <cellStyle name="Normal 20 2 3" xfId="7791"/>
    <cellStyle name="Normal 20 2 4" xfId="6797"/>
    <cellStyle name="Normal 20 3" xfId="258"/>
    <cellStyle name="Normal 20 3 2" xfId="7108"/>
    <cellStyle name="Normal 20 3 2 2" xfId="8101"/>
    <cellStyle name="Normal 20 3 3" xfId="7653"/>
    <cellStyle name="Normal 20 3 4" xfId="6656"/>
    <cellStyle name="Normal 20 4" xfId="6955"/>
    <cellStyle name="Normal 20 4 2" xfId="7948"/>
    <cellStyle name="Normal 20 5" xfId="7495"/>
    <cellStyle name="Normal 20 6" xfId="6492"/>
    <cellStyle name="Normal 200" xfId="8621"/>
    <cellStyle name="Normal 201" xfId="8622"/>
    <cellStyle name="Normal 202" xfId="8623"/>
    <cellStyle name="Normal 203" xfId="8624"/>
    <cellStyle name="Normal 204" xfId="8625"/>
    <cellStyle name="Normal 205" xfId="8626"/>
    <cellStyle name="Normal 206" xfId="8627"/>
    <cellStyle name="Normal 207" xfId="8628"/>
    <cellStyle name="Normal 208" xfId="9"/>
    <cellStyle name="Normal 209" xfId="6072"/>
    <cellStyle name="Normal 21" xfId="116"/>
    <cellStyle name="Normal 21 2" xfId="312"/>
    <cellStyle name="Normal 21 2 2" xfId="7243"/>
    <cellStyle name="Normal 21 2 2 2" xfId="8236"/>
    <cellStyle name="Normal 21 2 3" xfId="7792"/>
    <cellStyle name="Normal 21 2 4" xfId="6798"/>
    <cellStyle name="Normal 21 3" xfId="259"/>
    <cellStyle name="Normal 21 3 2" xfId="7109"/>
    <cellStyle name="Normal 21 3 2 2" xfId="8102"/>
    <cellStyle name="Normal 21 3 3" xfId="7654"/>
    <cellStyle name="Normal 21 3 4" xfId="6657"/>
    <cellStyle name="Normal 21 4" xfId="1486"/>
    <cellStyle name="Normal 21 4 2" xfId="7949"/>
    <cellStyle name="Normal 21 4 3" xfId="6956"/>
    <cellStyle name="Normal 21 5" xfId="7496"/>
    <cellStyle name="Normal 21 6" xfId="6493"/>
    <cellStyle name="Normal 210" xfId="6356"/>
    <cellStyle name="Normal 211" xfId="8630"/>
    <cellStyle name="Normal 212" xfId="8631"/>
    <cellStyle name="Normal 213" xfId="8633"/>
    <cellStyle name="Normal 214" xfId="6135"/>
    <cellStyle name="Normal 215" xfId="32"/>
    <cellStyle name="Normal 22" xfId="117"/>
    <cellStyle name="Normal 22 2" xfId="313"/>
    <cellStyle name="Normal 22 3" xfId="260"/>
    <cellStyle name="Normal 22 4" xfId="6494"/>
    <cellStyle name="Normal 23" xfId="158"/>
    <cellStyle name="Normal 23 2" xfId="314"/>
    <cellStyle name="Normal 23 2 2" xfId="7244"/>
    <cellStyle name="Normal 23 2 2 2" xfId="8237"/>
    <cellStyle name="Normal 23 2 3" xfId="7793"/>
    <cellStyle name="Normal 23 2 4" xfId="6799"/>
    <cellStyle name="Normal 23 3" xfId="261"/>
    <cellStyle name="Normal 23 3 2" xfId="7110"/>
    <cellStyle name="Normal 23 3 2 2" xfId="8103"/>
    <cellStyle name="Normal 23 3 3" xfId="7655"/>
    <cellStyle name="Normal 23 3 4" xfId="6658"/>
    <cellStyle name="Normal 23 4" xfId="6957"/>
    <cellStyle name="Normal 23 4 2" xfId="7950"/>
    <cellStyle name="Normal 23 5" xfId="7497"/>
    <cellStyle name="Normal 23 6" xfId="6495"/>
    <cellStyle name="Normal 24" xfId="160"/>
    <cellStyle name="Normal 24 2" xfId="316"/>
    <cellStyle name="Normal 24 2 2" xfId="7245"/>
    <cellStyle name="Normal 24 2 2 2" xfId="8238"/>
    <cellStyle name="Normal 24 2 3" xfId="7794"/>
    <cellStyle name="Normal 24 2 4" xfId="6800"/>
    <cellStyle name="Normal 24 3" xfId="263"/>
    <cellStyle name="Normal 24 3 2" xfId="7111"/>
    <cellStyle name="Normal 24 3 2 2" xfId="8104"/>
    <cellStyle name="Normal 24 3 3" xfId="7656"/>
    <cellStyle name="Normal 24 3 4" xfId="6659"/>
    <cellStyle name="Normal 24 4" xfId="6958"/>
    <cellStyle name="Normal 24 4 2" xfId="7951"/>
    <cellStyle name="Normal 24 5" xfId="7498"/>
    <cellStyle name="Normal 24 6" xfId="6496"/>
    <cellStyle name="Normal 25" xfId="161"/>
    <cellStyle name="Normal 25 2" xfId="317"/>
    <cellStyle name="Normal 25 2 2" xfId="7246"/>
    <cellStyle name="Normal 25 2 2 2" xfId="8239"/>
    <cellStyle name="Normal 25 2 3" xfId="7795"/>
    <cellStyle name="Normal 25 2 4" xfId="6801"/>
    <cellStyle name="Normal 25 3" xfId="264"/>
    <cellStyle name="Normal 25 3 2" xfId="7112"/>
    <cellStyle name="Normal 25 3 2 2" xfId="8105"/>
    <cellStyle name="Normal 25 3 3" xfId="7657"/>
    <cellStyle name="Normal 25 3 4" xfId="6660"/>
    <cellStyle name="Normal 25 4" xfId="6959"/>
    <cellStyle name="Normal 25 4 2" xfId="7952"/>
    <cellStyle name="Normal 25 5" xfId="7499"/>
    <cellStyle name="Normal 25 6" xfId="6497"/>
    <cellStyle name="Normal 26" xfId="163"/>
    <cellStyle name="Normal 26 2" xfId="6802"/>
    <cellStyle name="Normal 26 2 2" xfId="7247"/>
    <cellStyle name="Normal 26 2 2 2" xfId="8240"/>
    <cellStyle name="Normal 26 2 3" xfId="7796"/>
    <cellStyle name="Normal 26 3" xfId="6661"/>
    <cellStyle name="Normal 26 3 2" xfId="7113"/>
    <cellStyle name="Normal 26 3 2 2" xfId="8106"/>
    <cellStyle name="Normal 26 3 3" xfId="7658"/>
    <cellStyle name="Normal 26 4" xfId="6960"/>
    <cellStyle name="Normal 26 4 2" xfId="7953"/>
    <cellStyle name="Normal 26 5" xfId="7500"/>
    <cellStyle name="Normal 26 6" xfId="6498"/>
    <cellStyle name="Normal 27" xfId="12"/>
    <cellStyle name="Normal 27 2" xfId="318"/>
    <cellStyle name="Normal 27 2 2" xfId="7248"/>
    <cellStyle name="Normal 27 2 2 2" xfId="8241"/>
    <cellStyle name="Normal 27 2 3" xfId="7797"/>
    <cellStyle name="Normal 27 2 4" xfId="6803"/>
    <cellStyle name="Normal 27 3" xfId="265"/>
    <cellStyle name="Normal 27 3 2" xfId="7114"/>
    <cellStyle name="Normal 27 3 2 2" xfId="8107"/>
    <cellStyle name="Normal 27 3 3" xfId="7659"/>
    <cellStyle name="Normal 27 3 4" xfId="6662"/>
    <cellStyle name="Normal 27 4" xfId="6961"/>
    <cellStyle name="Normal 27 4 2" xfId="7954"/>
    <cellStyle name="Normal 27 5" xfId="7501"/>
    <cellStyle name="Normal 27 6" xfId="6499"/>
    <cellStyle name="Normal 28" xfId="177"/>
    <cellStyle name="Normal 28 2" xfId="319"/>
    <cellStyle name="Normal 28 2 2" xfId="7249"/>
    <cellStyle name="Normal 28 2 2 2" xfId="8242"/>
    <cellStyle name="Normal 28 2 3" xfId="7798"/>
    <cellStyle name="Normal 28 2 4" xfId="6804"/>
    <cellStyle name="Normal 28 3" xfId="266"/>
    <cellStyle name="Normal 28 3 2" xfId="7115"/>
    <cellStyle name="Normal 28 3 2 2" xfId="8108"/>
    <cellStyle name="Normal 28 3 3" xfId="7660"/>
    <cellStyle name="Normal 28 3 4" xfId="6663"/>
    <cellStyle name="Normal 28 4" xfId="6962"/>
    <cellStyle name="Normal 28 4 2" xfId="7955"/>
    <cellStyle name="Normal 28 5" xfId="7502"/>
    <cellStyle name="Normal 28 6" xfId="6500"/>
    <cellStyle name="Normal 29" xfId="178"/>
    <cellStyle name="Normal 29 2" xfId="320"/>
    <cellStyle name="Normal 29 2 2" xfId="7250"/>
    <cellStyle name="Normal 29 2 2 2" xfId="8243"/>
    <cellStyle name="Normal 29 2 3" xfId="7799"/>
    <cellStyle name="Normal 29 2 4" xfId="6805"/>
    <cellStyle name="Normal 29 3" xfId="267"/>
    <cellStyle name="Normal 29 3 2" xfId="7116"/>
    <cellStyle name="Normal 29 3 2 2" xfId="8109"/>
    <cellStyle name="Normal 29 3 3" xfId="7661"/>
    <cellStyle name="Normal 29 3 4" xfId="6664"/>
    <cellStyle name="Normal 29 4" xfId="6963"/>
    <cellStyle name="Normal 29 4 2" xfId="7956"/>
    <cellStyle name="Normal 29 5" xfId="7503"/>
    <cellStyle name="Normal 29 6" xfId="6501"/>
    <cellStyle name="Normal 3" xfId="71"/>
    <cellStyle name="Normal 3 10" xfId="6069"/>
    <cellStyle name="Normal 3 2" xfId="295"/>
    <cellStyle name="Normal 3 2 2" xfId="1487"/>
    <cellStyle name="Normal 3 2 2 2" xfId="1488"/>
    <cellStyle name="Normal 3 2 2 2 2" xfId="1489"/>
    <cellStyle name="Normal 3 2 2 2 3" xfId="8244"/>
    <cellStyle name="Normal 3 2 2 3" xfId="1490"/>
    <cellStyle name="Normal 3 2 2 4" xfId="7251"/>
    <cellStyle name="Normal 3 2 2_i 014-CDS" xfId="1491"/>
    <cellStyle name="Normal 3 2 3" xfId="1492"/>
    <cellStyle name="Normal 3 2 3 2" xfId="1493"/>
    <cellStyle name="Normal 3 2 3 3" xfId="7800"/>
    <cellStyle name="Normal 3 2 3_i 014-CDS" xfId="1494"/>
    <cellStyle name="Normal 3 2 4" xfId="1495"/>
    <cellStyle name="Normal 3 2 4 2" xfId="6806"/>
    <cellStyle name="Normal 3 2 5" xfId="2033"/>
    <cellStyle name="Normal 3 2 6" xfId="2034"/>
    <cellStyle name="Normal 3 2_i 014-CDS" xfId="1496"/>
    <cellStyle name="Normal 3 3" xfId="241"/>
    <cellStyle name="Normal 3 3 2" xfId="7117"/>
    <cellStyle name="Normal 3 3 2 2" xfId="8110"/>
    <cellStyle name="Normal 3 3 3" xfId="7662"/>
    <cellStyle name="Normal 3 3 4" xfId="6665"/>
    <cellStyle name="Normal 3 4" xfId="600"/>
    <cellStyle name="Normal 3 4 2" xfId="7957"/>
    <cellStyle name="Normal 3 4 3" xfId="6964"/>
    <cellStyle name="Normal 3 5" xfId="1497"/>
    <cellStyle name="Normal 3 5 2" xfId="7504"/>
    <cellStyle name="Normal 3 6" xfId="3758"/>
    <cellStyle name="Normal 3 6 2" xfId="6502"/>
    <cellStyle name="Normal 3 7" xfId="6061"/>
    <cellStyle name="Normal 3 7 2" xfId="8599"/>
    <cellStyle name="Normal 3 8" xfId="6068"/>
    <cellStyle name="Normal 3 9" xfId="6059"/>
    <cellStyle name="Normal 3_i 014-CDS" xfId="1498"/>
    <cellStyle name="Normal 30" xfId="179"/>
    <cellStyle name="Normal 30 2" xfId="6807"/>
    <cellStyle name="Normal 30 2 2" xfId="7252"/>
    <cellStyle name="Normal 30 2 2 2" xfId="8245"/>
    <cellStyle name="Normal 30 2 3" xfId="7801"/>
    <cellStyle name="Normal 30 3" xfId="6666"/>
    <cellStyle name="Normal 30 3 2" xfId="7118"/>
    <cellStyle name="Normal 30 3 2 2" xfId="8111"/>
    <cellStyle name="Normal 30 3 3" xfId="7663"/>
    <cellStyle name="Normal 30 4" xfId="6965"/>
    <cellStyle name="Normal 30 4 2" xfId="7958"/>
    <cellStyle name="Normal 30 5" xfId="7505"/>
    <cellStyle name="Normal 30 6" xfId="6503"/>
    <cellStyle name="Normal 31" xfId="180"/>
    <cellStyle name="Normal 31 2" xfId="321"/>
    <cellStyle name="Normal 31 2 2" xfId="7253"/>
    <cellStyle name="Normal 31 2 2 2" xfId="8246"/>
    <cellStyle name="Normal 31 2 3" xfId="7802"/>
    <cellStyle name="Normal 31 2 4" xfId="6808"/>
    <cellStyle name="Normal 31 3" xfId="268"/>
    <cellStyle name="Normal 31 3 2" xfId="7119"/>
    <cellStyle name="Normal 31 3 2 2" xfId="8112"/>
    <cellStyle name="Normal 31 3 3" xfId="7664"/>
    <cellStyle name="Normal 31 3 4" xfId="6667"/>
    <cellStyle name="Normal 31 4" xfId="6966"/>
    <cellStyle name="Normal 31 4 2" xfId="7959"/>
    <cellStyle name="Normal 31 5" xfId="7506"/>
    <cellStyle name="Normal 31 6" xfId="6504"/>
    <cellStyle name="Normal 31 7" xfId="11"/>
    <cellStyle name="Normal 32" xfId="181"/>
    <cellStyle name="Normal 32 2" xfId="6809"/>
    <cellStyle name="Normal 32 2 2" xfId="7254"/>
    <cellStyle name="Normal 32 2 2 2" xfId="8247"/>
    <cellStyle name="Normal 32 2 3" xfId="7803"/>
    <cellStyle name="Normal 32 3" xfId="6668"/>
    <cellStyle name="Normal 32 3 2" xfId="7120"/>
    <cellStyle name="Normal 32 3 2 2" xfId="8113"/>
    <cellStyle name="Normal 32 3 3" xfId="7665"/>
    <cellStyle name="Normal 32 4" xfId="6967"/>
    <cellStyle name="Normal 32 4 2" xfId="7960"/>
    <cellStyle name="Normal 32 5" xfId="7507"/>
    <cellStyle name="Normal 32 6" xfId="6505"/>
    <cellStyle name="Normal 33" xfId="183"/>
    <cellStyle name="Normal 33 2" xfId="6810"/>
    <cellStyle name="Normal 33 2 2" xfId="7255"/>
    <cellStyle name="Normal 33 2 2 2" xfId="8248"/>
    <cellStyle name="Normal 33 2 3" xfId="7804"/>
    <cellStyle name="Normal 33 3" xfId="6669"/>
    <cellStyle name="Normal 33 3 2" xfId="7121"/>
    <cellStyle name="Normal 33 3 2 2" xfId="8114"/>
    <cellStyle name="Normal 33 3 3" xfId="7666"/>
    <cellStyle name="Normal 33 4" xfId="6968"/>
    <cellStyle name="Normal 33 4 2" xfId="7961"/>
    <cellStyle name="Normal 33 5" xfId="7508"/>
    <cellStyle name="Normal 33 6" xfId="6506"/>
    <cellStyle name="Normal 34" xfId="184"/>
    <cellStyle name="Normal 34 2" xfId="322"/>
    <cellStyle name="Normal 34 2 2" xfId="7256"/>
    <cellStyle name="Normal 34 2 2 2" xfId="8249"/>
    <cellStyle name="Normal 34 2 3" xfId="7805"/>
    <cellStyle name="Normal 34 2 4" xfId="6811"/>
    <cellStyle name="Normal 34 3" xfId="269"/>
    <cellStyle name="Normal 34 3 2" xfId="7122"/>
    <cellStyle name="Normal 34 3 2 2" xfId="8115"/>
    <cellStyle name="Normal 34 3 3" xfId="7667"/>
    <cellStyle name="Normal 34 3 4" xfId="6670"/>
    <cellStyle name="Normal 34 4" xfId="6969"/>
    <cellStyle name="Normal 34 4 2" xfId="7962"/>
    <cellStyle name="Normal 34 5" xfId="7509"/>
    <cellStyle name="Normal 34 6" xfId="6507"/>
    <cellStyle name="Normal 35" xfId="185"/>
    <cellStyle name="Normal 35 2" xfId="323"/>
    <cellStyle name="Normal 35 2 2" xfId="7257"/>
    <cellStyle name="Normal 35 2 2 2" xfId="8250"/>
    <cellStyle name="Normal 35 2 3" xfId="7806"/>
    <cellStyle name="Normal 35 2 4" xfId="6812"/>
    <cellStyle name="Normal 35 3" xfId="270"/>
    <cellStyle name="Normal 35 3 2" xfId="7123"/>
    <cellStyle name="Normal 35 3 2 2" xfId="8116"/>
    <cellStyle name="Normal 35 3 3" xfId="7668"/>
    <cellStyle name="Normal 35 3 4" xfId="6671"/>
    <cellStyle name="Normal 35 4" xfId="6970"/>
    <cellStyle name="Normal 35 4 2" xfId="7963"/>
    <cellStyle name="Normal 35 5" xfId="7510"/>
    <cellStyle name="Normal 35 6" xfId="6508"/>
    <cellStyle name="Normal 36" xfId="186"/>
    <cellStyle name="Normal 36 2" xfId="324"/>
    <cellStyle name="Normal 36 2 2" xfId="7258"/>
    <cellStyle name="Normal 36 2 2 2" xfId="8251"/>
    <cellStyle name="Normal 36 2 3" xfId="7807"/>
    <cellStyle name="Normal 36 2 4" xfId="6813"/>
    <cellStyle name="Normal 36 3" xfId="271"/>
    <cellStyle name="Normal 36 3 2" xfId="7124"/>
    <cellStyle name="Normal 36 3 2 2" xfId="8117"/>
    <cellStyle name="Normal 36 3 3" xfId="7669"/>
    <cellStyle name="Normal 36 3 4" xfId="6672"/>
    <cellStyle name="Normal 36 4" xfId="6971"/>
    <cellStyle name="Normal 36 4 2" xfId="7964"/>
    <cellStyle name="Normal 36 5" xfId="7511"/>
    <cellStyle name="Normal 36 6" xfId="6509"/>
    <cellStyle name="Normal 37" xfId="187"/>
    <cellStyle name="Normal 37 2" xfId="325"/>
    <cellStyle name="Normal 37 2 2" xfId="7259"/>
    <cellStyle name="Normal 37 2 2 2" xfId="8252"/>
    <cellStyle name="Normal 37 2 3" xfId="7808"/>
    <cellStyle name="Normal 37 2 4" xfId="6814"/>
    <cellStyle name="Normal 37 3" xfId="272"/>
    <cellStyle name="Normal 37 3 2" xfId="7125"/>
    <cellStyle name="Normal 37 3 2 2" xfId="8118"/>
    <cellStyle name="Normal 37 3 3" xfId="7670"/>
    <cellStyle name="Normal 37 3 4" xfId="6673"/>
    <cellStyle name="Normal 37 4" xfId="6972"/>
    <cellStyle name="Normal 37 4 2" xfId="7965"/>
    <cellStyle name="Normal 37 5" xfId="7512"/>
    <cellStyle name="Normal 37 6" xfId="6510"/>
    <cellStyle name="Normal 38" xfId="188"/>
    <cellStyle name="Normal 38 10" xfId="6"/>
    <cellStyle name="Normal 38 10 2" xfId="8617"/>
    <cellStyle name="Normal 38 11" xfId="6075"/>
    <cellStyle name="Normal 38 2" xfId="326"/>
    <cellStyle name="Normal 38 2 2" xfId="429"/>
    <cellStyle name="Normal 38 2 2 2" xfId="559"/>
    <cellStyle name="Normal 38 2 2 2 2" xfId="939"/>
    <cellStyle name="Normal 38 2 2 2 2 2" xfId="2606"/>
    <cellStyle name="Normal 38 2 2 2 2 2 2" xfId="3729"/>
    <cellStyle name="Normal 38 2 2 2 2 2 2 2" xfId="5977"/>
    <cellStyle name="Normal 38 2 2 2 2 2 3" xfId="4857"/>
    <cellStyle name="Normal 38 2 2 2 2 3" xfId="3142"/>
    <cellStyle name="Normal 38 2 2 2 2 3 2" xfId="5391"/>
    <cellStyle name="Normal 38 2 2 2 2 4" xfId="4270"/>
    <cellStyle name="Normal 38 2 2 2 2 5" xfId="8253"/>
    <cellStyle name="Normal 38 2 2 2 3" xfId="2279"/>
    <cellStyle name="Normal 38 2 2 2 3 2" xfId="3426"/>
    <cellStyle name="Normal 38 2 2 2 3 2 2" xfId="5674"/>
    <cellStyle name="Normal 38 2 2 2 3 3" xfId="4554"/>
    <cellStyle name="Normal 38 2 2 2 4" xfId="2811"/>
    <cellStyle name="Normal 38 2 2 2 4 2" xfId="5060"/>
    <cellStyle name="Normal 38 2 2 2 5" xfId="3938"/>
    <cellStyle name="Normal 38 2 2 2 6" xfId="6315"/>
    <cellStyle name="Normal 38 2 2 3" xfId="715"/>
    <cellStyle name="Normal 38 2 2 3 2" xfId="2491"/>
    <cellStyle name="Normal 38 2 2 3 2 2" xfId="3614"/>
    <cellStyle name="Normal 38 2 2 3 2 2 2" xfId="5862"/>
    <cellStyle name="Normal 38 2 2 3 2 3" xfId="4742"/>
    <cellStyle name="Normal 38 2 2 3 3" xfId="2920"/>
    <cellStyle name="Normal 38 2 2 3 3 2" xfId="5169"/>
    <cellStyle name="Normal 38 2 2 3 4" xfId="4048"/>
    <cellStyle name="Normal 38 2 2 3 5" xfId="6426"/>
    <cellStyle name="Normal 38 2 2 4" xfId="822"/>
    <cellStyle name="Normal 38 2 2 4 2" xfId="2363"/>
    <cellStyle name="Normal 38 2 2 4 2 2" xfId="3486"/>
    <cellStyle name="Normal 38 2 2 4 2 2 2" xfId="5734"/>
    <cellStyle name="Normal 38 2 2 4 2 3" xfId="4614"/>
    <cellStyle name="Normal 38 2 2 4 3" xfId="3026"/>
    <cellStyle name="Normal 38 2 2 4 3 2" xfId="5275"/>
    <cellStyle name="Normal 38 2 2 4 4" xfId="4154"/>
    <cellStyle name="Normal 38 2 2 4 5" xfId="7260"/>
    <cellStyle name="Normal 38 2 2 5" xfId="2164"/>
    <cellStyle name="Normal 38 2 2 5 2" xfId="3311"/>
    <cellStyle name="Normal 38 2 2 5 2 2" xfId="5559"/>
    <cellStyle name="Normal 38 2 2 5 3" xfId="4439"/>
    <cellStyle name="Normal 38 2 2 6" xfId="2708"/>
    <cellStyle name="Normal 38 2 2 6 2" xfId="4957"/>
    <cellStyle name="Normal 38 2 2 7" xfId="3835"/>
    <cellStyle name="Normal 38 2 2 8" xfId="6212"/>
    <cellStyle name="Normal 38 2 3" xfId="524"/>
    <cellStyle name="Normal 38 2 3 2" xfId="940"/>
    <cellStyle name="Normal 38 2 3 2 2" xfId="2607"/>
    <cellStyle name="Normal 38 2 3 2 2 2" xfId="3730"/>
    <cellStyle name="Normal 38 2 3 2 2 2 2" xfId="5978"/>
    <cellStyle name="Normal 38 2 3 2 2 3" xfId="4858"/>
    <cellStyle name="Normal 38 2 3 2 3" xfId="3143"/>
    <cellStyle name="Normal 38 2 3 2 3 2" xfId="5392"/>
    <cellStyle name="Normal 38 2 3 2 4" xfId="4271"/>
    <cellStyle name="Normal 38 2 3 2 5" xfId="7809"/>
    <cellStyle name="Normal 38 2 3 3" xfId="2280"/>
    <cellStyle name="Normal 38 2 3 3 2" xfId="3427"/>
    <cellStyle name="Normal 38 2 3 3 2 2" xfId="5675"/>
    <cellStyle name="Normal 38 2 3 3 3" xfId="4555"/>
    <cellStyle name="Normal 38 2 3 4" xfId="2776"/>
    <cellStyle name="Normal 38 2 3 4 2" xfId="5025"/>
    <cellStyle name="Normal 38 2 3 5" xfId="3903"/>
    <cellStyle name="Normal 38 2 3 6" xfId="6280"/>
    <cellStyle name="Normal 38 2 4" xfId="679"/>
    <cellStyle name="Normal 38 2 4 2" xfId="2458"/>
    <cellStyle name="Normal 38 2 4 2 2" xfId="3581"/>
    <cellStyle name="Normal 38 2 4 2 2 2" xfId="5829"/>
    <cellStyle name="Normal 38 2 4 2 3" xfId="4709"/>
    <cellStyle name="Normal 38 2 4 3" xfId="2885"/>
    <cellStyle name="Normal 38 2 4 3 2" xfId="5134"/>
    <cellStyle name="Normal 38 2 4 4" xfId="4013"/>
    <cellStyle name="Normal 38 2 4 5" xfId="6391"/>
    <cellStyle name="Normal 38 2 5" xfId="787"/>
    <cellStyle name="Normal 38 2 5 2" xfId="2402"/>
    <cellStyle name="Normal 38 2 5 2 2" xfId="3525"/>
    <cellStyle name="Normal 38 2 5 2 2 2" xfId="5773"/>
    <cellStyle name="Normal 38 2 5 2 3" xfId="4653"/>
    <cellStyle name="Normal 38 2 5 3" xfId="2991"/>
    <cellStyle name="Normal 38 2 5 3 2" xfId="5240"/>
    <cellStyle name="Normal 38 2 5 4" xfId="4119"/>
    <cellStyle name="Normal 38 2 5 5" xfId="6173"/>
    <cellStyle name="Normal 38 2 6" xfId="2127"/>
    <cellStyle name="Normal 38 2 6 2" xfId="3274"/>
    <cellStyle name="Normal 38 2 6 2 2" xfId="5522"/>
    <cellStyle name="Normal 38 2 6 3" xfId="4402"/>
    <cellStyle name="Normal 38 2 6 4" xfId="6815"/>
    <cellStyle name="Normal 38 2 7" xfId="2673"/>
    <cellStyle name="Normal 38 2 7 2" xfId="4922"/>
    <cellStyle name="Normal 38 2 8" xfId="3799"/>
    <cellStyle name="Normal 38 2 9" xfId="6109"/>
    <cellStyle name="Normal 38 3" xfId="273"/>
    <cellStyle name="Normal 38 3 2" xfId="448"/>
    <cellStyle name="Normal 38 3 2 2" xfId="576"/>
    <cellStyle name="Normal 38 3 2 2 2" xfId="941"/>
    <cellStyle name="Normal 38 3 2 2 2 2" xfId="2608"/>
    <cellStyle name="Normal 38 3 2 2 2 2 2" xfId="3731"/>
    <cellStyle name="Normal 38 3 2 2 2 2 2 2" xfId="5979"/>
    <cellStyle name="Normal 38 3 2 2 2 2 3" xfId="4859"/>
    <cellStyle name="Normal 38 3 2 2 2 3" xfId="3144"/>
    <cellStyle name="Normal 38 3 2 2 2 3 2" xfId="5393"/>
    <cellStyle name="Normal 38 3 2 2 2 4" xfId="4272"/>
    <cellStyle name="Normal 38 3 2 2 2 5" xfId="8119"/>
    <cellStyle name="Normal 38 3 2 2 3" xfId="2281"/>
    <cellStyle name="Normal 38 3 2 2 3 2" xfId="3428"/>
    <cellStyle name="Normal 38 3 2 2 3 2 2" xfId="5676"/>
    <cellStyle name="Normal 38 3 2 2 3 3" xfId="4556"/>
    <cellStyle name="Normal 38 3 2 2 4" xfId="2828"/>
    <cellStyle name="Normal 38 3 2 2 4 2" xfId="5077"/>
    <cellStyle name="Normal 38 3 2 2 5" xfId="3955"/>
    <cellStyle name="Normal 38 3 2 2 6" xfId="6332"/>
    <cellStyle name="Normal 38 3 2 3" xfId="732"/>
    <cellStyle name="Normal 38 3 2 3 2" xfId="2507"/>
    <cellStyle name="Normal 38 3 2 3 2 2" xfId="3630"/>
    <cellStyle name="Normal 38 3 2 3 2 2 2" xfId="5878"/>
    <cellStyle name="Normal 38 3 2 3 2 3" xfId="4758"/>
    <cellStyle name="Normal 38 3 2 3 3" xfId="2937"/>
    <cellStyle name="Normal 38 3 2 3 3 2" xfId="5186"/>
    <cellStyle name="Normal 38 3 2 3 4" xfId="4065"/>
    <cellStyle name="Normal 38 3 2 3 5" xfId="6443"/>
    <cellStyle name="Normal 38 3 2 4" xfId="839"/>
    <cellStyle name="Normal 38 3 2 4 2" xfId="2368"/>
    <cellStyle name="Normal 38 3 2 4 2 2" xfId="3491"/>
    <cellStyle name="Normal 38 3 2 4 2 2 2" xfId="5739"/>
    <cellStyle name="Normal 38 3 2 4 2 3" xfId="4619"/>
    <cellStyle name="Normal 38 3 2 4 3" xfId="3043"/>
    <cellStyle name="Normal 38 3 2 4 3 2" xfId="5292"/>
    <cellStyle name="Normal 38 3 2 4 4" xfId="4171"/>
    <cellStyle name="Normal 38 3 2 4 5" xfId="7126"/>
    <cellStyle name="Normal 38 3 2 5" xfId="2180"/>
    <cellStyle name="Normal 38 3 2 5 2" xfId="3327"/>
    <cellStyle name="Normal 38 3 2 5 2 2" xfId="5575"/>
    <cellStyle name="Normal 38 3 2 5 3" xfId="4455"/>
    <cellStyle name="Normal 38 3 2 6" xfId="2725"/>
    <cellStyle name="Normal 38 3 2 6 2" xfId="4974"/>
    <cellStyle name="Normal 38 3 2 7" xfId="3852"/>
    <cellStyle name="Normal 38 3 2 8" xfId="6229"/>
    <cellStyle name="Normal 38 3 3" xfId="507"/>
    <cellStyle name="Normal 38 3 3 2" xfId="942"/>
    <cellStyle name="Normal 38 3 3 2 2" xfId="2609"/>
    <cellStyle name="Normal 38 3 3 2 2 2" xfId="3732"/>
    <cellStyle name="Normal 38 3 3 2 2 2 2" xfId="5980"/>
    <cellStyle name="Normal 38 3 3 2 2 3" xfId="4860"/>
    <cellStyle name="Normal 38 3 3 2 3" xfId="3145"/>
    <cellStyle name="Normal 38 3 3 2 3 2" xfId="5394"/>
    <cellStyle name="Normal 38 3 3 2 4" xfId="4273"/>
    <cellStyle name="Normal 38 3 3 2 5" xfId="7671"/>
    <cellStyle name="Normal 38 3 3 3" xfId="2282"/>
    <cellStyle name="Normal 38 3 3 3 2" xfId="3429"/>
    <cellStyle name="Normal 38 3 3 3 2 2" xfId="5677"/>
    <cellStyle name="Normal 38 3 3 3 3" xfId="4557"/>
    <cellStyle name="Normal 38 3 3 4" xfId="2759"/>
    <cellStyle name="Normal 38 3 3 4 2" xfId="5008"/>
    <cellStyle name="Normal 38 3 3 5" xfId="3886"/>
    <cellStyle name="Normal 38 3 3 6" xfId="6263"/>
    <cellStyle name="Normal 38 3 4" xfId="662"/>
    <cellStyle name="Normal 38 3 4 2" xfId="2441"/>
    <cellStyle name="Normal 38 3 4 2 2" xfId="3564"/>
    <cellStyle name="Normal 38 3 4 2 2 2" xfId="5812"/>
    <cellStyle name="Normal 38 3 4 2 3" xfId="4692"/>
    <cellStyle name="Normal 38 3 4 3" xfId="2868"/>
    <cellStyle name="Normal 38 3 4 3 2" xfId="5117"/>
    <cellStyle name="Normal 38 3 4 4" xfId="3996"/>
    <cellStyle name="Normal 38 3 4 5" xfId="6374"/>
    <cellStyle name="Normal 38 3 5" xfId="770"/>
    <cellStyle name="Normal 38 3 5 2" xfId="2353"/>
    <cellStyle name="Normal 38 3 5 2 2" xfId="3476"/>
    <cellStyle name="Normal 38 3 5 2 2 2" xfId="5724"/>
    <cellStyle name="Normal 38 3 5 2 3" xfId="4604"/>
    <cellStyle name="Normal 38 3 5 3" xfId="2974"/>
    <cellStyle name="Normal 38 3 5 3 2" xfId="5223"/>
    <cellStyle name="Normal 38 3 5 4" xfId="4102"/>
    <cellStyle name="Normal 38 3 5 5" xfId="6156"/>
    <cellStyle name="Normal 38 3 6" xfId="2108"/>
    <cellStyle name="Normal 38 3 6 2" xfId="3255"/>
    <cellStyle name="Normal 38 3 6 2 2" xfId="5503"/>
    <cellStyle name="Normal 38 3 6 3" xfId="4383"/>
    <cellStyle name="Normal 38 3 6 4" xfId="6674"/>
    <cellStyle name="Normal 38 3 7" xfId="2656"/>
    <cellStyle name="Normal 38 3 7 2" xfId="4905"/>
    <cellStyle name="Normal 38 3 8" xfId="3782"/>
    <cellStyle name="Normal 38 3 9" xfId="6092"/>
    <cellStyle name="Normal 38 4" xfId="406"/>
    <cellStyle name="Normal 38 4 2" xfId="542"/>
    <cellStyle name="Normal 38 4 2 2" xfId="943"/>
    <cellStyle name="Normal 38 4 2 2 2" xfId="2610"/>
    <cellStyle name="Normal 38 4 2 2 2 2" xfId="3733"/>
    <cellStyle name="Normal 38 4 2 2 2 2 2" xfId="5981"/>
    <cellStyle name="Normal 38 4 2 2 2 3" xfId="4861"/>
    <cellStyle name="Normal 38 4 2 2 3" xfId="3146"/>
    <cellStyle name="Normal 38 4 2 2 3 2" xfId="5395"/>
    <cellStyle name="Normal 38 4 2 2 4" xfId="4274"/>
    <cellStyle name="Normal 38 4 2 2 5" xfId="7966"/>
    <cellStyle name="Normal 38 4 2 3" xfId="2283"/>
    <cellStyle name="Normal 38 4 2 3 2" xfId="3430"/>
    <cellStyle name="Normal 38 4 2 3 2 2" xfId="5678"/>
    <cellStyle name="Normal 38 4 2 3 3" xfId="4558"/>
    <cellStyle name="Normal 38 4 2 4" xfId="2794"/>
    <cellStyle name="Normal 38 4 2 4 2" xfId="5043"/>
    <cellStyle name="Normal 38 4 2 5" xfId="3921"/>
    <cellStyle name="Normal 38 4 2 6" xfId="6298"/>
    <cellStyle name="Normal 38 4 3" xfId="698"/>
    <cellStyle name="Normal 38 4 3 2" xfId="2475"/>
    <cellStyle name="Normal 38 4 3 2 2" xfId="3598"/>
    <cellStyle name="Normal 38 4 3 2 2 2" xfId="5846"/>
    <cellStyle name="Normal 38 4 3 2 3" xfId="4726"/>
    <cellStyle name="Normal 38 4 3 3" xfId="2903"/>
    <cellStyle name="Normal 38 4 3 3 2" xfId="5152"/>
    <cellStyle name="Normal 38 4 3 4" xfId="4031"/>
    <cellStyle name="Normal 38 4 3 5" xfId="6409"/>
    <cellStyle name="Normal 38 4 4" xfId="805"/>
    <cellStyle name="Normal 38 4 4 2" xfId="2073"/>
    <cellStyle name="Normal 38 4 4 2 2" xfId="3221"/>
    <cellStyle name="Normal 38 4 4 2 2 2" xfId="5469"/>
    <cellStyle name="Normal 38 4 4 2 3" xfId="4349"/>
    <cellStyle name="Normal 38 4 4 3" xfId="3009"/>
    <cellStyle name="Normal 38 4 4 3 2" xfId="5258"/>
    <cellStyle name="Normal 38 4 4 4" xfId="4137"/>
    <cellStyle name="Normal 38 4 4 5" xfId="6973"/>
    <cellStyle name="Normal 38 4 5" xfId="2148"/>
    <cellStyle name="Normal 38 4 5 2" xfId="3295"/>
    <cellStyle name="Normal 38 4 5 2 2" xfId="5543"/>
    <cellStyle name="Normal 38 4 5 3" xfId="4423"/>
    <cellStyle name="Normal 38 4 6" xfId="2691"/>
    <cellStyle name="Normal 38 4 6 2" xfId="4940"/>
    <cellStyle name="Normal 38 4 7" xfId="3818"/>
    <cellStyle name="Normal 38 4 8" xfId="6195"/>
    <cellStyle name="Normal 38 5" xfId="490"/>
    <cellStyle name="Normal 38 5 2" xfId="944"/>
    <cellStyle name="Normal 38 5 2 2" xfId="2611"/>
    <cellStyle name="Normal 38 5 2 2 2" xfId="3734"/>
    <cellStyle name="Normal 38 5 2 2 2 2" xfId="5982"/>
    <cellStyle name="Normal 38 5 2 2 3" xfId="4862"/>
    <cellStyle name="Normal 38 5 2 3" xfId="3147"/>
    <cellStyle name="Normal 38 5 2 3 2" xfId="5396"/>
    <cellStyle name="Normal 38 5 2 4" xfId="4275"/>
    <cellStyle name="Normal 38 5 2 5" xfId="7513"/>
    <cellStyle name="Normal 38 5 3" xfId="2284"/>
    <cellStyle name="Normal 38 5 3 2" xfId="3431"/>
    <cellStyle name="Normal 38 5 3 2 2" xfId="5679"/>
    <cellStyle name="Normal 38 5 3 3" xfId="4559"/>
    <cellStyle name="Normal 38 5 4" xfId="2742"/>
    <cellStyle name="Normal 38 5 4 2" xfId="4991"/>
    <cellStyle name="Normal 38 5 5" xfId="3869"/>
    <cellStyle name="Normal 38 5 6" xfId="6246"/>
    <cellStyle name="Normal 38 6" xfId="645"/>
    <cellStyle name="Normal 38 6 2" xfId="2425"/>
    <cellStyle name="Normal 38 6 2 2" xfId="3548"/>
    <cellStyle name="Normal 38 6 2 2 2" xfId="5796"/>
    <cellStyle name="Normal 38 6 2 3" xfId="4676"/>
    <cellStyle name="Normal 38 6 3" xfId="2851"/>
    <cellStyle name="Normal 38 6 3 2" xfId="5100"/>
    <cellStyle name="Normal 38 6 4" xfId="3979"/>
    <cellStyle name="Normal 38 6 5" xfId="6357"/>
    <cellStyle name="Normal 38 7" xfId="753"/>
    <cellStyle name="Normal 38 7 2" xfId="2394"/>
    <cellStyle name="Normal 38 7 2 2" xfId="3517"/>
    <cellStyle name="Normal 38 7 2 2 2" xfId="5765"/>
    <cellStyle name="Normal 38 7 2 3" xfId="4645"/>
    <cellStyle name="Normal 38 7 3" xfId="2957"/>
    <cellStyle name="Normal 38 7 3 2" xfId="5206"/>
    <cellStyle name="Normal 38 7 4" xfId="4085"/>
    <cellStyle name="Normal 38 7 5" xfId="6139"/>
    <cellStyle name="Normal 38 8" xfId="2085"/>
    <cellStyle name="Normal 38 8 2" xfId="3232"/>
    <cellStyle name="Normal 38 8 2 2" xfId="5480"/>
    <cellStyle name="Normal 38 8 3" xfId="4360"/>
    <cellStyle name="Normal 38 8 4" xfId="6511"/>
    <cellStyle name="Normal 38 9" xfId="2639"/>
    <cellStyle name="Normal 38 9 2" xfId="4888"/>
    <cellStyle name="Normal 38 9 3" xfId="8609"/>
    <cellStyle name="Normal 39" xfId="189"/>
    <cellStyle name="Normal 39 10" xfId="3767"/>
    <cellStyle name="Normal 39 11" xfId="6076"/>
    <cellStyle name="Normal 39 2" xfId="327"/>
    <cellStyle name="Normal 39 2 2" xfId="430"/>
    <cellStyle name="Normal 39 2 2 2" xfId="560"/>
    <cellStyle name="Normal 39 2 2 2 2" xfId="945"/>
    <cellStyle name="Normal 39 2 2 2 2 2" xfId="2612"/>
    <cellStyle name="Normal 39 2 2 2 2 2 2" xfId="3735"/>
    <cellStyle name="Normal 39 2 2 2 2 2 2 2" xfId="5983"/>
    <cellStyle name="Normal 39 2 2 2 2 2 3" xfId="4863"/>
    <cellStyle name="Normal 39 2 2 2 2 3" xfId="3148"/>
    <cellStyle name="Normal 39 2 2 2 2 3 2" xfId="5397"/>
    <cellStyle name="Normal 39 2 2 2 2 4" xfId="4276"/>
    <cellStyle name="Normal 39 2 2 2 2 5" xfId="8254"/>
    <cellStyle name="Normal 39 2 2 2 3" xfId="2285"/>
    <cellStyle name="Normal 39 2 2 2 3 2" xfId="3432"/>
    <cellStyle name="Normal 39 2 2 2 3 2 2" xfId="5680"/>
    <cellStyle name="Normal 39 2 2 2 3 3" xfId="4560"/>
    <cellStyle name="Normal 39 2 2 2 4" xfId="2812"/>
    <cellStyle name="Normal 39 2 2 2 4 2" xfId="5061"/>
    <cellStyle name="Normal 39 2 2 2 5" xfId="3939"/>
    <cellStyle name="Normal 39 2 2 2 6" xfId="6316"/>
    <cellStyle name="Normal 39 2 2 3" xfId="716"/>
    <cellStyle name="Normal 39 2 2 3 2" xfId="2492"/>
    <cellStyle name="Normal 39 2 2 3 2 2" xfId="3615"/>
    <cellStyle name="Normal 39 2 2 3 2 2 2" xfId="5863"/>
    <cellStyle name="Normal 39 2 2 3 2 3" xfId="4743"/>
    <cellStyle name="Normal 39 2 2 3 3" xfId="2921"/>
    <cellStyle name="Normal 39 2 2 3 3 2" xfId="5170"/>
    <cellStyle name="Normal 39 2 2 3 4" xfId="4049"/>
    <cellStyle name="Normal 39 2 2 3 5" xfId="6427"/>
    <cellStyle name="Normal 39 2 2 4" xfId="823"/>
    <cellStyle name="Normal 39 2 2 4 2" xfId="2408"/>
    <cellStyle name="Normal 39 2 2 4 2 2" xfId="3531"/>
    <cellStyle name="Normal 39 2 2 4 2 2 2" xfId="5779"/>
    <cellStyle name="Normal 39 2 2 4 2 3" xfId="4659"/>
    <cellStyle name="Normal 39 2 2 4 3" xfId="3027"/>
    <cellStyle name="Normal 39 2 2 4 3 2" xfId="5276"/>
    <cellStyle name="Normal 39 2 2 4 4" xfId="4155"/>
    <cellStyle name="Normal 39 2 2 4 5" xfId="7261"/>
    <cellStyle name="Normal 39 2 2 5" xfId="2165"/>
    <cellStyle name="Normal 39 2 2 5 2" xfId="3312"/>
    <cellStyle name="Normal 39 2 2 5 2 2" xfId="5560"/>
    <cellStyle name="Normal 39 2 2 5 3" xfId="4440"/>
    <cellStyle name="Normal 39 2 2 6" xfId="2709"/>
    <cellStyle name="Normal 39 2 2 6 2" xfId="4958"/>
    <cellStyle name="Normal 39 2 2 7" xfId="3836"/>
    <cellStyle name="Normal 39 2 2 8" xfId="6213"/>
    <cellStyle name="Normal 39 2 3" xfId="525"/>
    <cellStyle name="Normal 39 2 3 2" xfId="946"/>
    <cellStyle name="Normal 39 2 3 2 2" xfId="2613"/>
    <cellStyle name="Normal 39 2 3 2 2 2" xfId="3736"/>
    <cellStyle name="Normal 39 2 3 2 2 2 2" xfId="5984"/>
    <cellStyle name="Normal 39 2 3 2 2 3" xfId="4864"/>
    <cellStyle name="Normal 39 2 3 2 3" xfId="3149"/>
    <cellStyle name="Normal 39 2 3 2 3 2" xfId="5398"/>
    <cellStyle name="Normal 39 2 3 2 4" xfId="4277"/>
    <cellStyle name="Normal 39 2 3 2 5" xfId="7810"/>
    <cellStyle name="Normal 39 2 3 3" xfId="2286"/>
    <cellStyle name="Normal 39 2 3 3 2" xfId="3433"/>
    <cellStyle name="Normal 39 2 3 3 2 2" xfId="5681"/>
    <cellStyle name="Normal 39 2 3 3 3" xfId="4561"/>
    <cellStyle name="Normal 39 2 3 4" xfId="2777"/>
    <cellStyle name="Normal 39 2 3 4 2" xfId="5026"/>
    <cellStyle name="Normal 39 2 3 5" xfId="3904"/>
    <cellStyle name="Normal 39 2 3 6" xfId="6281"/>
    <cellStyle name="Normal 39 2 4" xfId="680"/>
    <cellStyle name="Normal 39 2 4 2" xfId="2459"/>
    <cellStyle name="Normal 39 2 4 2 2" xfId="3582"/>
    <cellStyle name="Normal 39 2 4 2 2 2" xfId="5830"/>
    <cellStyle name="Normal 39 2 4 2 3" xfId="4710"/>
    <cellStyle name="Normal 39 2 4 3" xfId="2886"/>
    <cellStyle name="Normal 39 2 4 3 2" xfId="5135"/>
    <cellStyle name="Normal 39 2 4 4" xfId="4014"/>
    <cellStyle name="Normal 39 2 4 5" xfId="6392"/>
    <cellStyle name="Normal 39 2 5" xfId="788"/>
    <cellStyle name="Normal 39 2 5 2" xfId="2375"/>
    <cellStyle name="Normal 39 2 5 2 2" xfId="3498"/>
    <cellStyle name="Normal 39 2 5 2 2 2" xfId="5746"/>
    <cellStyle name="Normal 39 2 5 2 3" xfId="4626"/>
    <cellStyle name="Normal 39 2 5 3" xfId="2992"/>
    <cellStyle name="Normal 39 2 5 3 2" xfId="5241"/>
    <cellStyle name="Normal 39 2 5 4" xfId="4120"/>
    <cellStyle name="Normal 39 2 5 5" xfId="6174"/>
    <cellStyle name="Normal 39 2 6" xfId="2128"/>
    <cellStyle name="Normal 39 2 6 2" xfId="3275"/>
    <cellStyle name="Normal 39 2 6 2 2" xfId="5523"/>
    <cellStyle name="Normal 39 2 6 3" xfId="4403"/>
    <cellStyle name="Normal 39 2 6 4" xfId="6816"/>
    <cellStyle name="Normal 39 2 7" xfId="2674"/>
    <cellStyle name="Normal 39 2 7 2" xfId="4923"/>
    <cellStyle name="Normal 39 2 8" xfId="3800"/>
    <cellStyle name="Normal 39 2 9" xfId="6110"/>
    <cellStyle name="Normal 39 3" xfId="274"/>
    <cellStyle name="Normal 39 3 2" xfId="449"/>
    <cellStyle name="Normal 39 3 2 2" xfId="577"/>
    <cellStyle name="Normal 39 3 2 2 2" xfId="947"/>
    <cellStyle name="Normal 39 3 2 2 2 2" xfId="2614"/>
    <cellStyle name="Normal 39 3 2 2 2 2 2" xfId="3737"/>
    <cellStyle name="Normal 39 3 2 2 2 2 2 2" xfId="5985"/>
    <cellStyle name="Normal 39 3 2 2 2 2 3" xfId="4865"/>
    <cellStyle name="Normal 39 3 2 2 2 3" xfId="3150"/>
    <cellStyle name="Normal 39 3 2 2 2 3 2" xfId="5399"/>
    <cellStyle name="Normal 39 3 2 2 2 4" xfId="4278"/>
    <cellStyle name="Normal 39 3 2 2 2 5" xfId="8120"/>
    <cellStyle name="Normal 39 3 2 2 3" xfId="2287"/>
    <cellStyle name="Normal 39 3 2 2 3 2" xfId="3434"/>
    <cellStyle name="Normal 39 3 2 2 3 2 2" xfId="5682"/>
    <cellStyle name="Normal 39 3 2 2 3 3" xfId="4562"/>
    <cellStyle name="Normal 39 3 2 2 4" xfId="2829"/>
    <cellStyle name="Normal 39 3 2 2 4 2" xfId="5078"/>
    <cellStyle name="Normal 39 3 2 2 5" xfId="3956"/>
    <cellStyle name="Normal 39 3 2 2 6" xfId="6333"/>
    <cellStyle name="Normal 39 3 2 3" xfId="733"/>
    <cellStyle name="Normal 39 3 2 3 2" xfId="2508"/>
    <cellStyle name="Normal 39 3 2 3 2 2" xfId="3631"/>
    <cellStyle name="Normal 39 3 2 3 2 2 2" xfId="5879"/>
    <cellStyle name="Normal 39 3 2 3 2 3" xfId="4759"/>
    <cellStyle name="Normal 39 3 2 3 3" xfId="2938"/>
    <cellStyle name="Normal 39 3 2 3 3 2" xfId="5187"/>
    <cellStyle name="Normal 39 3 2 3 4" xfId="4066"/>
    <cellStyle name="Normal 39 3 2 3 5" xfId="6444"/>
    <cellStyle name="Normal 39 3 2 4" xfId="840"/>
    <cellStyle name="Normal 39 3 2 4 2" xfId="2418"/>
    <cellStyle name="Normal 39 3 2 4 2 2" xfId="3541"/>
    <cellStyle name="Normal 39 3 2 4 2 2 2" xfId="5789"/>
    <cellStyle name="Normal 39 3 2 4 2 3" xfId="4669"/>
    <cellStyle name="Normal 39 3 2 4 3" xfId="3044"/>
    <cellStyle name="Normal 39 3 2 4 3 2" xfId="5293"/>
    <cellStyle name="Normal 39 3 2 4 4" xfId="4172"/>
    <cellStyle name="Normal 39 3 2 4 5" xfId="7127"/>
    <cellStyle name="Normal 39 3 2 5" xfId="2181"/>
    <cellStyle name="Normal 39 3 2 5 2" xfId="3328"/>
    <cellStyle name="Normal 39 3 2 5 2 2" xfId="5576"/>
    <cellStyle name="Normal 39 3 2 5 3" xfId="4456"/>
    <cellStyle name="Normal 39 3 2 6" xfId="2726"/>
    <cellStyle name="Normal 39 3 2 6 2" xfId="4975"/>
    <cellStyle name="Normal 39 3 2 7" xfId="3853"/>
    <cellStyle name="Normal 39 3 2 8" xfId="6230"/>
    <cellStyle name="Normal 39 3 3" xfId="508"/>
    <cellStyle name="Normal 39 3 3 2" xfId="948"/>
    <cellStyle name="Normal 39 3 3 2 2" xfId="2615"/>
    <cellStyle name="Normal 39 3 3 2 2 2" xfId="3738"/>
    <cellStyle name="Normal 39 3 3 2 2 2 2" xfId="5986"/>
    <cellStyle name="Normal 39 3 3 2 2 3" xfId="4866"/>
    <cellStyle name="Normal 39 3 3 2 3" xfId="3151"/>
    <cellStyle name="Normal 39 3 3 2 3 2" xfId="5400"/>
    <cellStyle name="Normal 39 3 3 2 4" xfId="4279"/>
    <cellStyle name="Normal 39 3 3 2 5" xfId="7672"/>
    <cellStyle name="Normal 39 3 3 3" xfId="2288"/>
    <cellStyle name="Normal 39 3 3 3 2" xfId="3435"/>
    <cellStyle name="Normal 39 3 3 3 2 2" xfId="5683"/>
    <cellStyle name="Normal 39 3 3 3 3" xfId="4563"/>
    <cellStyle name="Normal 39 3 3 4" xfId="2760"/>
    <cellStyle name="Normal 39 3 3 4 2" xfId="5009"/>
    <cellStyle name="Normal 39 3 3 5" xfId="3887"/>
    <cellStyle name="Normal 39 3 3 6" xfId="6264"/>
    <cellStyle name="Normal 39 3 4" xfId="663"/>
    <cellStyle name="Normal 39 3 4 2" xfId="2442"/>
    <cellStyle name="Normal 39 3 4 2 2" xfId="3565"/>
    <cellStyle name="Normal 39 3 4 2 2 2" xfId="5813"/>
    <cellStyle name="Normal 39 3 4 2 3" xfId="4693"/>
    <cellStyle name="Normal 39 3 4 3" xfId="2869"/>
    <cellStyle name="Normal 39 3 4 3 2" xfId="5118"/>
    <cellStyle name="Normal 39 3 4 4" xfId="3997"/>
    <cellStyle name="Normal 39 3 4 5" xfId="6375"/>
    <cellStyle name="Normal 39 3 5" xfId="771"/>
    <cellStyle name="Normal 39 3 5 2" xfId="2396"/>
    <cellStyle name="Normal 39 3 5 2 2" xfId="3519"/>
    <cellStyle name="Normal 39 3 5 2 2 2" xfId="5767"/>
    <cellStyle name="Normal 39 3 5 2 3" xfId="4647"/>
    <cellStyle name="Normal 39 3 5 3" xfId="2975"/>
    <cellStyle name="Normal 39 3 5 3 2" xfId="5224"/>
    <cellStyle name="Normal 39 3 5 4" xfId="4103"/>
    <cellStyle name="Normal 39 3 5 5" xfId="6157"/>
    <cellStyle name="Normal 39 3 6" xfId="2109"/>
    <cellStyle name="Normal 39 3 6 2" xfId="3256"/>
    <cellStyle name="Normal 39 3 6 2 2" xfId="5504"/>
    <cellStyle name="Normal 39 3 6 3" xfId="4384"/>
    <cellStyle name="Normal 39 3 6 4" xfId="6675"/>
    <cellStyle name="Normal 39 3 7" xfId="2657"/>
    <cellStyle name="Normal 39 3 7 2" xfId="4906"/>
    <cellStyle name="Normal 39 3 8" xfId="3783"/>
    <cellStyle name="Normal 39 3 9" xfId="6093"/>
    <cellStyle name="Normal 39 4" xfId="407"/>
    <cellStyle name="Normal 39 4 2" xfId="543"/>
    <cellStyle name="Normal 39 4 2 2" xfId="949"/>
    <cellStyle name="Normal 39 4 2 2 2" xfId="2616"/>
    <cellStyle name="Normal 39 4 2 2 2 2" xfId="3739"/>
    <cellStyle name="Normal 39 4 2 2 2 2 2" xfId="5987"/>
    <cellStyle name="Normal 39 4 2 2 2 3" xfId="4867"/>
    <cellStyle name="Normal 39 4 2 2 3" xfId="3152"/>
    <cellStyle name="Normal 39 4 2 2 3 2" xfId="5401"/>
    <cellStyle name="Normal 39 4 2 2 4" xfId="4280"/>
    <cellStyle name="Normal 39 4 2 2 5" xfId="7967"/>
    <cellStyle name="Normal 39 4 2 3" xfId="2289"/>
    <cellStyle name="Normal 39 4 2 3 2" xfId="3436"/>
    <cellStyle name="Normal 39 4 2 3 2 2" xfId="5684"/>
    <cellStyle name="Normal 39 4 2 3 3" xfId="4564"/>
    <cellStyle name="Normal 39 4 2 4" xfId="2795"/>
    <cellStyle name="Normal 39 4 2 4 2" xfId="5044"/>
    <cellStyle name="Normal 39 4 2 5" xfId="3922"/>
    <cellStyle name="Normal 39 4 2 6" xfId="6299"/>
    <cellStyle name="Normal 39 4 3" xfId="699"/>
    <cellStyle name="Normal 39 4 3 2" xfId="2476"/>
    <cellStyle name="Normal 39 4 3 2 2" xfId="3599"/>
    <cellStyle name="Normal 39 4 3 2 2 2" xfId="5847"/>
    <cellStyle name="Normal 39 4 3 2 3" xfId="4727"/>
    <cellStyle name="Normal 39 4 3 3" xfId="2904"/>
    <cellStyle name="Normal 39 4 3 3 2" xfId="5153"/>
    <cellStyle name="Normal 39 4 3 4" xfId="4032"/>
    <cellStyle name="Normal 39 4 3 5" xfId="6410"/>
    <cellStyle name="Normal 39 4 4" xfId="806"/>
    <cellStyle name="Normal 39 4 4 2" xfId="2390"/>
    <cellStyle name="Normal 39 4 4 2 2" xfId="3513"/>
    <cellStyle name="Normal 39 4 4 2 2 2" xfId="5761"/>
    <cellStyle name="Normal 39 4 4 2 3" xfId="4641"/>
    <cellStyle name="Normal 39 4 4 3" xfId="3010"/>
    <cellStyle name="Normal 39 4 4 3 2" xfId="5259"/>
    <cellStyle name="Normal 39 4 4 4" xfId="4138"/>
    <cellStyle name="Normal 39 4 4 5" xfId="6974"/>
    <cellStyle name="Normal 39 4 5" xfId="2149"/>
    <cellStyle name="Normal 39 4 5 2" xfId="3296"/>
    <cellStyle name="Normal 39 4 5 2 2" xfId="5544"/>
    <cellStyle name="Normal 39 4 5 3" xfId="4424"/>
    <cellStyle name="Normal 39 4 6" xfId="2692"/>
    <cellStyle name="Normal 39 4 6 2" xfId="4941"/>
    <cellStyle name="Normal 39 4 7" xfId="3819"/>
    <cellStyle name="Normal 39 4 8" xfId="6196"/>
    <cellStyle name="Normal 39 5" xfId="491"/>
    <cellStyle name="Normal 39 5 2" xfId="950"/>
    <cellStyle name="Normal 39 5 2 2" xfId="2617"/>
    <cellStyle name="Normal 39 5 2 2 2" xfId="3740"/>
    <cellStyle name="Normal 39 5 2 2 2 2" xfId="5988"/>
    <cellStyle name="Normal 39 5 2 2 3" xfId="4868"/>
    <cellStyle name="Normal 39 5 2 3" xfId="3153"/>
    <cellStyle name="Normal 39 5 2 3 2" xfId="5402"/>
    <cellStyle name="Normal 39 5 2 4" xfId="4281"/>
    <cellStyle name="Normal 39 5 2 5" xfId="7514"/>
    <cellStyle name="Normal 39 5 3" xfId="2290"/>
    <cellStyle name="Normal 39 5 3 2" xfId="3437"/>
    <cellStyle name="Normal 39 5 3 2 2" xfId="5685"/>
    <cellStyle name="Normal 39 5 3 3" xfId="4565"/>
    <cellStyle name="Normal 39 5 4" xfId="2743"/>
    <cellStyle name="Normal 39 5 4 2" xfId="4992"/>
    <cellStyle name="Normal 39 5 5" xfId="3870"/>
    <cellStyle name="Normal 39 5 6" xfId="6247"/>
    <cellStyle name="Normal 39 6" xfId="646"/>
    <cellStyle name="Normal 39 6 2" xfId="2426"/>
    <cellStyle name="Normal 39 6 2 2" xfId="3549"/>
    <cellStyle name="Normal 39 6 2 2 2" xfId="5797"/>
    <cellStyle name="Normal 39 6 2 3" xfId="4677"/>
    <cellStyle name="Normal 39 6 3" xfId="2852"/>
    <cellStyle name="Normal 39 6 3 2" xfId="5101"/>
    <cellStyle name="Normal 39 6 4" xfId="3980"/>
    <cellStyle name="Normal 39 6 5" xfId="6358"/>
    <cellStyle name="Normal 39 7" xfId="754"/>
    <cellStyle name="Normal 39 7 2" xfId="2395"/>
    <cellStyle name="Normal 39 7 2 2" xfId="3518"/>
    <cellStyle name="Normal 39 7 2 2 2" xfId="5766"/>
    <cellStyle name="Normal 39 7 2 3" xfId="4646"/>
    <cellStyle name="Normal 39 7 3" xfId="2958"/>
    <cellStyle name="Normal 39 7 3 2" xfId="5207"/>
    <cellStyle name="Normal 39 7 4" xfId="4086"/>
    <cellStyle name="Normal 39 7 5" xfId="6140"/>
    <cellStyle name="Normal 39 8" xfId="2086"/>
    <cellStyle name="Normal 39 8 2" xfId="3233"/>
    <cellStyle name="Normal 39 8 2 2" xfId="5481"/>
    <cellStyle name="Normal 39 8 3" xfId="4361"/>
    <cellStyle name="Normal 39 8 4" xfId="6512"/>
    <cellStyle name="Normal 39 9" xfId="10"/>
    <cellStyle name="Normal 39 9 2" xfId="4889"/>
    <cellStyle name="Normal 39 9 3" xfId="8629"/>
    <cellStyle name="Normal 39 9 4" xfId="2640"/>
    <cellStyle name="Normal 4" xfId="72"/>
    <cellStyle name="Normal 4 10" xfId="1499"/>
    <cellStyle name="Normal 4 11" xfId="1500"/>
    <cellStyle name="Normal 4 12" xfId="3759"/>
    <cellStyle name="Normal 4 2" xfId="296"/>
    <cellStyle name="Normal 4 2 2" xfId="1501"/>
    <cellStyle name="Normal 4 2 2 2" xfId="8255"/>
    <cellStyle name="Normal 4 2 2 3" xfId="7262"/>
    <cellStyle name="Normal 4 2 3" xfId="2035"/>
    <cellStyle name="Normal 4 2 3 2" xfId="7811"/>
    <cellStyle name="Normal 4 2 4" xfId="2036"/>
    <cellStyle name="Normal 4 2 4 2" xfId="6817"/>
    <cellStyle name="Normal 4 2_i 010-ECA Output Report Data IN" xfId="1502"/>
    <cellStyle name="Normal 4 3" xfId="242"/>
    <cellStyle name="Normal 4 3 2" xfId="7128"/>
    <cellStyle name="Normal 4 3 2 2" xfId="8121"/>
    <cellStyle name="Normal 4 3 3" xfId="7673"/>
    <cellStyle name="Normal 4 3 4" xfId="6676"/>
    <cellStyle name="Normal 4 4" xfId="1503"/>
    <cellStyle name="Normal 4 4 2" xfId="2340"/>
    <cellStyle name="Normal 4 4 2 2" xfId="7968"/>
    <cellStyle name="Normal 4 4 3" xfId="6975"/>
    <cellStyle name="Normal 4 5" xfId="1504"/>
    <cellStyle name="Normal 4 5 2" xfId="2341"/>
    <cellStyle name="Normal 4 5 3" xfId="7515"/>
    <cellStyle name="Normal 4 6" xfId="1505"/>
    <cellStyle name="Normal 4 6 2" xfId="2342"/>
    <cellStyle name="Normal 4 6 3" xfId="6513"/>
    <cellStyle name="Normal 4 7" xfId="1506"/>
    <cellStyle name="Normal 4 7 2" xfId="8601"/>
    <cellStyle name="Normal 4 8" xfId="1507"/>
    <cellStyle name="Normal 4 9" xfId="1508"/>
    <cellStyle name="Normal 4_i 010-ECA Output Report Data IN" xfId="1509"/>
    <cellStyle name="Normal 40" xfId="233"/>
    <cellStyle name="Normal 40 10" xfId="7"/>
    <cellStyle name="Normal 40 10 2" xfId="8618"/>
    <cellStyle name="Normal 40 11" xfId="6091"/>
    <cellStyle name="Normal 40 2" xfId="342"/>
    <cellStyle name="Normal 40 2 2" xfId="445"/>
    <cellStyle name="Normal 40 2 2 2" xfId="575"/>
    <cellStyle name="Normal 40 2 2 2 2" xfId="951"/>
    <cellStyle name="Normal 40 2 2 2 2 2" xfId="2618"/>
    <cellStyle name="Normal 40 2 2 2 2 2 2" xfId="3741"/>
    <cellStyle name="Normal 40 2 2 2 2 2 2 2" xfId="5989"/>
    <cellStyle name="Normal 40 2 2 2 2 2 3" xfId="4869"/>
    <cellStyle name="Normal 40 2 2 2 2 3" xfId="3154"/>
    <cellStyle name="Normal 40 2 2 2 2 3 2" xfId="5403"/>
    <cellStyle name="Normal 40 2 2 2 2 4" xfId="4282"/>
    <cellStyle name="Normal 40 2 2 2 2 5" xfId="8256"/>
    <cellStyle name="Normal 40 2 2 2 3" xfId="2291"/>
    <cellStyle name="Normal 40 2 2 2 3 2" xfId="3438"/>
    <cellStyle name="Normal 40 2 2 2 3 2 2" xfId="5686"/>
    <cellStyle name="Normal 40 2 2 2 3 3" xfId="4566"/>
    <cellStyle name="Normal 40 2 2 2 4" xfId="2827"/>
    <cellStyle name="Normal 40 2 2 2 4 2" xfId="5076"/>
    <cellStyle name="Normal 40 2 2 2 5" xfId="3954"/>
    <cellStyle name="Normal 40 2 2 2 6" xfId="6331"/>
    <cellStyle name="Normal 40 2 2 3" xfId="731"/>
    <cellStyle name="Normal 40 2 2 3 2" xfId="2506"/>
    <cellStyle name="Normal 40 2 2 3 2 2" xfId="3629"/>
    <cellStyle name="Normal 40 2 2 3 2 2 2" xfId="5877"/>
    <cellStyle name="Normal 40 2 2 3 2 3" xfId="4757"/>
    <cellStyle name="Normal 40 2 2 3 3" xfId="2936"/>
    <cellStyle name="Normal 40 2 2 3 3 2" xfId="5185"/>
    <cellStyle name="Normal 40 2 2 3 4" xfId="4064"/>
    <cellStyle name="Normal 40 2 2 3 5" xfId="6442"/>
    <cellStyle name="Normal 40 2 2 4" xfId="838"/>
    <cellStyle name="Normal 40 2 2 4 2" xfId="2384"/>
    <cellStyle name="Normal 40 2 2 4 2 2" xfId="3507"/>
    <cellStyle name="Normal 40 2 2 4 2 2 2" xfId="5755"/>
    <cellStyle name="Normal 40 2 2 4 2 3" xfId="4635"/>
    <cellStyle name="Normal 40 2 2 4 3" xfId="3042"/>
    <cellStyle name="Normal 40 2 2 4 3 2" xfId="5291"/>
    <cellStyle name="Normal 40 2 2 4 4" xfId="4170"/>
    <cellStyle name="Normal 40 2 2 4 5" xfId="7263"/>
    <cellStyle name="Normal 40 2 2 5" xfId="2179"/>
    <cellStyle name="Normal 40 2 2 5 2" xfId="3326"/>
    <cellStyle name="Normal 40 2 2 5 2 2" xfId="5574"/>
    <cellStyle name="Normal 40 2 2 5 3" xfId="4454"/>
    <cellStyle name="Normal 40 2 2 6" xfId="2724"/>
    <cellStyle name="Normal 40 2 2 6 2" xfId="4973"/>
    <cellStyle name="Normal 40 2 2 7" xfId="3851"/>
    <cellStyle name="Normal 40 2 2 8" xfId="6228"/>
    <cellStyle name="Normal 40 2 3" xfId="540"/>
    <cellStyle name="Normal 40 2 3 2" xfId="952"/>
    <cellStyle name="Normal 40 2 3 2 2" xfId="2619"/>
    <cellStyle name="Normal 40 2 3 2 2 2" xfId="3742"/>
    <cellStyle name="Normal 40 2 3 2 2 2 2" xfId="5990"/>
    <cellStyle name="Normal 40 2 3 2 2 3" xfId="4870"/>
    <cellStyle name="Normal 40 2 3 2 3" xfId="3155"/>
    <cellStyle name="Normal 40 2 3 2 3 2" xfId="5404"/>
    <cellStyle name="Normal 40 2 3 2 4" xfId="4283"/>
    <cellStyle name="Normal 40 2 3 2 5" xfId="7812"/>
    <cellStyle name="Normal 40 2 3 3" xfId="2292"/>
    <cellStyle name="Normal 40 2 3 3 2" xfId="3439"/>
    <cellStyle name="Normal 40 2 3 3 2 2" xfId="5687"/>
    <cellStyle name="Normal 40 2 3 3 3" xfId="4567"/>
    <cellStyle name="Normal 40 2 3 4" xfId="2792"/>
    <cellStyle name="Normal 40 2 3 4 2" xfId="5041"/>
    <cellStyle name="Normal 40 2 3 5" xfId="3919"/>
    <cellStyle name="Normal 40 2 3 6" xfId="6296"/>
    <cellStyle name="Normal 40 2 4" xfId="695"/>
    <cellStyle name="Normal 40 2 4 2" xfId="2473"/>
    <cellStyle name="Normal 40 2 4 2 2" xfId="3596"/>
    <cellStyle name="Normal 40 2 4 2 2 2" xfId="5844"/>
    <cellStyle name="Normal 40 2 4 2 3" xfId="4724"/>
    <cellStyle name="Normal 40 2 4 3" xfId="2901"/>
    <cellStyle name="Normal 40 2 4 3 2" xfId="5150"/>
    <cellStyle name="Normal 40 2 4 4" xfId="4029"/>
    <cellStyle name="Normal 40 2 4 5" xfId="6407"/>
    <cellStyle name="Normal 40 2 5" xfId="803"/>
    <cellStyle name="Normal 40 2 5 2" xfId="2124"/>
    <cellStyle name="Normal 40 2 5 2 2" xfId="3271"/>
    <cellStyle name="Normal 40 2 5 2 2 2" xfId="5519"/>
    <cellStyle name="Normal 40 2 5 2 3" xfId="4399"/>
    <cellStyle name="Normal 40 2 5 3" xfId="3007"/>
    <cellStyle name="Normal 40 2 5 3 2" xfId="5256"/>
    <cellStyle name="Normal 40 2 5 4" xfId="4135"/>
    <cellStyle name="Normal 40 2 5 5" xfId="6189"/>
    <cellStyle name="Normal 40 2 6" xfId="2142"/>
    <cellStyle name="Normal 40 2 6 2" xfId="3289"/>
    <cellStyle name="Normal 40 2 6 2 2" xfId="5537"/>
    <cellStyle name="Normal 40 2 6 3" xfId="4417"/>
    <cellStyle name="Normal 40 2 6 4" xfId="6818"/>
    <cellStyle name="Normal 40 2 7" xfId="2689"/>
    <cellStyle name="Normal 40 2 7 2" xfId="4938"/>
    <cellStyle name="Normal 40 2 8" xfId="3815"/>
    <cellStyle name="Normal 40 2 9" xfId="6125"/>
    <cellStyle name="Normal 40 3" xfId="290"/>
    <cellStyle name="Normal 40 3 2" xfId="464"/>
    <cellStyle name="Normal 40 3 2 2" xfId="592"/>
    <cellStyle name="Normal 40 3 2 2 2" xfId="953"/>
    <cellStyle name="Normal 40 3 2 2 2 2" xfId="2620"/>
    <cellStyle name="Normal 40 3 2 2 2 2 2" xfId="3743"/>
    <cellStyle name="Normal 40 3 2 2 2 2 2 2" xfId="5991"/>
    <cellStyle name="Normal 40 3 2 2 2 2 3" xfId="4871"/>
    <cellStyle name="Normal 40 3 2 2 2 3" xfId="3156"/>
    <cellStyle name="Normal 40 3 2 2 2 3 2" xfId="5405"/>
    <cellStyle name="Normal 40 3 2 2 2 4" xfId="4284"/>
    <cellStyle name="Normal 40 3 2 2 2 5" xfId="8122"/>
    <cellStyle name="Normal 40 3 2 2 3" xfId="2293"/>
    <cellStyle name="Normal 40 3 2 2 3 2" xfId="3440"/>
    <cellStyle name="Normal 40 3 2 2 3 2 2" xfId="5688"/>
    <cellStyle name="Normal 40 3 2 2 3 3" xfId="4568"/>
    <cellStyle name="Normal 40 3 2 2 4" xfId="2844"/>
    <cellStyle name="Normal 40 3 2 2 4 2" xfId="5093"/>
    <cellStyle name="Normal 40 3 2 2 5" xfId="3971"/>
    <cellStyle name="Normal 40 3 2 2 6" xfId="6348"/>
    <cellStyle name="Normal 40 3 2 3" xfId="748"/>
    <cellStyle name="Normal 40 3 2 3 2" xfId="2523"/>
    <cellStyle name="Normal 40 3 2 3 2 2" xfId="3646"/>
    <cellStyle name="Normal 40 3 2 3 2 2 2" xfId="5894"/>
    <cellStyle name="Normal 40 3 2 3 2 3" xfId="4774"/>
    <cellStyle name="Normal 40 3 2 3 3" xfId="2953"/>
    <cellStyle name="Normal 40 3 2 3 3 2" xfId="5202"/>
    <cellStyle name="Normal 40 3 2 3 4" xfId="4081"/>
    <cellStyle name="Normal 40 3 2 3 5" xfId="6459"/>
    <cellStyle name="Normal 40 3 2 4" xfId="855"/>
    <cellStyle name="Normal 40 3 2 4 2" xfId="2391"/>
    <cellStyle name="Normal 40 3 2 4 2 2" xfId="3514"/>
    <cellStyle name="Normal 40 3 2 4 2 2 2" xfId="5762"/>
    <cellStyle name="Normal 40 3 2 4 2 3" xfId="4642"/>
    <cellStyle name="Normal 40 3 2 4 3" xfId="3059"/>
    <cellStyle name="Normal 40 3 2 4 3 2" xfId="5308"/>
    <cellStyle name="Normal 40 3 2 4 4" xfId="4187"/>
    <cellStyle name="Normal 40 3 2 4 5" xfId="7129"/>
    <cellStyle name="Normal 40 3 2 5" xfId="2196"/>
    <cellStyle name="Normal 40 3 2 5 2" xfId="3343"/>
    <cellStyle name="Normal 40 3 2 5 2 2" xfId="5591"/>
    <cellStyle name="Normal 40 3 2 5 3" xfId="4471"/>
    <cellStyle name="Normal 40 3 2 6" xfId="2741"/>
    <cellStyle name="Normal 40 3 2 6 2" xfId="4990"/>
    <cellStyle name="Normal 40 3 2 7" xfId="3868"/>
    <cellStyle name="Normal 40 3 2 8" xfId="6245"/>
    <cellStyle name="Normal 40 3 3" xfId="523"/>
    <cellStyle name="Normal 40 3 3 2" xfId="954"/>
    <cellStyle name="Normal 40 3 3 2 2" xfId="2621"/>
    <cellStyle name="Normal 40 3 3 2 2 2" xfId="3744"/>
    <cellStyle name="Normal 40 3 3 2 2 2 2" xfId="5992"/>
    <cellStyle name="Normal 40 3 3 2 2 3" xfId="4872"/>
    <cellStyle name="Normal 40 3 3 2 3" xfId="3157"/>
    <cellStyle name="Normal 40 3 3 2 3 2" xfId="5406"/>
    <cellStyle name="Normal 40 3 3 2 4" xfId="4285"/>
    <cellStyle name="Normal 40 3 3 2 5" xfId="7674"/>
    <cellStyle name="Normal 40 3 3 3" xfId="2294"/>
    <cellStyle name="Normal 40 3 3 3 2" xfId="3441"/>
    <cellStyle name="Normal 40 3 3 3 2 2" xfId="5689"/>
    <cellStyle name="Normal 40 3 3 3 3" xfId="4569"/>
    <cellStyle name="Normal 40 3 3 4" xfId="2775"/>
    <cellStyle name="Normal 40 3 3 4 2" xfId="5024"/>
    <cellStyle name="Normal 40 3 3 5" xfId="3902"/>
    <cellStyle name="Normal 40 3 3 6" xfId="6279"/>
    <cellStyle name="Normal 40 3 4" xfId="678"/>
    <cellStyle name="Normal 40 3 4 2" xfId="2457"/>
    <cellStyle name="Normal 40 3 4 2 2" xfId="3580"/>
    <cellStyle name="Normal 40 3 4 2 2 2" xfId="5828"/>
    <cellStyle name="Normal 40 3 4 2 3" xfId="4708"/>
    <cellStyle name="Normal 40 3 4 3" xfId="2884"/>
    <cellStyle name="Normal 40 3 4 3 2" xfId="5133"/>
    <cellStyle name="Normal 40 3 4 4" xfId="4012"/>
    <cellStyle name="Normal 40 3 4 5" xfId="6390"/>
    <cellStyle name="Normal 40 3 5" xfId="786"/>
    <cellStyle name="Normal 40 3 5 2" xfId="2358"/>
    <cellStyle name="Normal 40 3 5 2 2" xfId="3481"/>
    <cellStyle name="Normal 40 3 5 2 2 2" xfId="5729"/>
    <cellStyle name="Normal 40 3 5 2 3" xfId="4609"/>
    <cellStyle name="Normal 40 3 5 3" xfId="2990"/>
    <cellStyle name="Normal 40 3 5 3 2" xfId="5239"/>
    <cellStyle name="Normal 40 3 5 4" xfId="4118"/>
    <cellStyle name="Normal 40 3 5 5" xfId="6172"/>
    <cellStyle name="Normal 40 3 6" xfId="2123"/>
    <cellStyle name="Normal 40 3 6 2" xfId="3270"/>
    <cellStyle name="Normal 40 3 6 2 2" xfId="5518"/>
    <cellStyle name="Normal 40 3 6 3" xfId="4398"/>
    <cellStyle name="Normal 40 3 6 4" xfId="6677"/>
    <cellStyle name="Normal 40 3 7" xfId="2672"/>
    <cellStyle name="Normal 40 3 7 2" xfId="4921"/>
    <cellStyle name="Normal 40 3 8" xfId="3798"/>
    <cellStyle name="Normal 40 3 9" xfId="6108"/>
    <cellStyle name="Normal 40 4" xfId="427"/>
    <cellStyle name="Normal 40 4 2" xfId="558"/>
    <cellStyle name="Normal 40 4 2 2" xfId="955"/>
    <cellStyle name="Normal 40 4 2 2 2" xfId="2622"/>
    <cellStyle name="Normal 40 4 2 2 2 2" xfId="3745"/>
    <cellStyle name="Normal 40 4 2 2 2 2 2" xfId="5993"/>
    <cellStyle name="Normal 40 4 2 2 2 3" xfId="4873"/>
    <cellStyle name="Normal 40 4 2 2 3" xfId="3158"/>
    <cellStyle name="Normal 40 4 2 2 3 2" xfId="5407"/>
    <cellStyle name="Normal 40 4 2 2 4" xfId="4286"/>
    <cellStyle name="Normal 40 4 2 2 5" xfId="7969"/>
    <cellStyle name="Normal 40 4 2 3" xfId="2295"/>
    <cellStyle name="Normal 40 4 2 3 2" xfId="3442"/>
    <cellStyle name="Normal 40 4 2 3 2 2" xfId="5690"/>
    <cellStyle name="Normal 40 4 2 3 3" xfId="4570"/>
    <cellStyle name="Normal 40 4 2 4" xfId="2810"/>
    <cellStyle name="Normal 40 4 2 4 2" xfId="5059"/>
    <cellStyle name="Normal 40 4 2 5" xfId="3937"/>
    <cellStyle name="Normal 40 4 2 6" xfId="6314"/>
    <cellStyle name="Normal 40 4 3" xfId="714"/>
    <cellStyle name="Normal 40 4 3 2" xfId="2490"/>
    <cellStyle name="Normal 40 4 3 2 2" xfId="3613"/>
    <cellStyle name="Normal 40 4 3 2 2 2" xfId="5861"/>
    <cellStyle name="Normal 40 4 3 2 3" xfId="4741"/>
    <cellStyle name="Normal 40 4 3 3" xfId="2919"/>
    <cellStyle name="Normal 40 4 3 3 2" xfId="5168"/>
    <cellStyle name="Normal 40 4 3 4" xfId="4047"/>
    <cellStyle name="Normal 40 4 3 5" xfId="6425"/>
    <cellStyle name="Normal 40 4 4" xfId="821"/>
    <cellStyle name="Normal 40 4 4 2" xfId="2379"/>
    <cellStyle name="Normal 40 4 4 2 2" xfId="3502"/>
    <cellStyle name="Normal 40 4 4 2 2 2" xfId="5750"/>
    <cellStyle name="Normal 40 4 4 2 3" xfId="4630"/>
    <cellStyle name="Normal 40 4 4 3" xfId="3025"/>
    <cellStyle name="Normal 40 4 4 3 2" xfId="5274"/>
    <cellStyle name="Normal 40 4 4 4" xfId="4153"/>
    <cellStyle name="Normal 40 4 4 5" xfId="6976"/>
    <cellStyle name="Normal 40 4 5" xfId="2163"/>
    <cellStyle name="Normal 40 4 5 2" xfId="3310"/>
    <cellStyle name="Normal 40 4 5 2 2" xfId="5558"/>
    <cellStyle name="Normal 40 4 5 3" xfId="4438"/>
    <cellStyle name="Normal 40 4 6" xfId="2707"/>
    <cellStyle name="Normal 40 4 6 2" xfId="4956"/>
    <cellStyle name="Normal 40 4 7" xfId="3834"/>
    <cellStyle name="Normal 40 4 8" xfId="6211"/>
    <cellStyle name="Normal 40 5" xfId="506"/>
    <cellStyle name="Normal 40 5 2" xfId="956"/>
    <cellStyle name="Normal 40 5 2 2" xfId="2623"/>
    <cellStyle name="Normal 40 5 2 2 2" xfId="3746"/>
    <cellStyle name="Normal 40 5 2 2 2 2" xfId="5994"/>
    <cellStyle name="Normal 40 5 2 2 3" xfId="4874"/>
    <cellStyle name="Normal 40 5 2 3" xfId="3159"/>
    <cellStyle name="Normal 40 5 2 3 2" xfId="5408"/>
    <cellStyle name="Normal 40 5 2 4" xfId="4287"/>
    <cellStyle name="Normal 40 5 2 5" xfId="7516"/>
    <cellStyle name="Normal 40 5 3" xfId="2296"/>
    <cellStyle name="Normal 40 5 3 2" xfId="3443"/>
    <cellStyle name="Normal 40 5 3 2 2" xfId="5691"/>
    <cellStyle name="Normal 40 5 3 3" xfId="4571"/>
    <cellStyle name="Normal 40 5 4" xfId="2758"/>
    <cellStyle name="Normal 40 5 4 2" xfId="5007"/>
    <cellStyle name="Normal 40 5 5" xfId="3885"/>
    <cellStyle name="Normal 40 5 6" xfId="6262"/>
    <cellStyle name="Normal 40 6" xfId="661"/>
    <cellStyle name="Normal 40 6 2" xfId="2440"/>
    <cellStyle name="Normal 40 6 2 2" xfId="3563"/>
    <cellStyle name="Normal 40 6 2 2 2" xfId="5811"/>
    <cellStyle name="Normal 40 6 2 3" xfId="4691"/>
    <cellStyle name="Normal 40 6 3" xfId="2867"/>
    <cellStyle name="Normal 40 6 3 2" xfId="5116"/>
    <cellStyle name="Normal 40 6 4" xfId="3995"/>
    <cellStyle name="Normal 40 6 5" xfId="6373"/>
    <cellStyle name="Normal 40 7" xfId="769"/>
    <cellStyle name="Normal 40 7 2" xfId="2076"/>
    <cellStyle name="Normal 40 7 2 2" xfId="3224"/>
    <cellStyle name="Normal 40 7 2 2 2" xfId="5472"/>
    <cellStyle name="Normal 40 7 2 3" xfId="4352"/>
    <cellStyle name="Normal 40 7 3" xfId="2973"/>
    <cellStyle name="Normal 40 7 3 2" xfId="5222"/>
    <cellStyle name="Normal 40 7 4" xfId="4101"/>
    <cellStyle name="Normal 40 7 5" xfId="6155"/>
    <cellStyle name="Normal 40 8" xfId="2103"/>
    <cellStyle name="Normal 40 8 2" xfId="3250"/>
    <cellStyle name="Normal 40 8 2 2" xfId="5498"/>
    <cellStyle name="Normal 40 8 3" xfId="4378"/>
    <cellStyle name="Normal 40 8 4" xfId="6514"/>
    <cellStyle name="Normal 40 9" xfId="2655"/>
    <cellStyle name="Normal 40 9 2" xfId="4904"/>
    <cellStyle name="Normal 40 9 3" xfId="8610"/>
    <cellStyle name="Normal 41" xfId="291"/>
    <cellStyle name="Normal 41 2" xfId="6819"/>
    <cellStyle name="Normal 41 2 2" xfId="7264"/>
    <cellStyle name="Normal 41 2 2 2" xfId="8257"/>
    <cellStyle name="Normal 41 2 3" xfId="7813"/>
    <cellStyle name="Normal 41 3" xfId="6678"/>
    <cellStyle name="Normal 41 3 2" xfId="7130"/>
    <cellStyle name="Normal 41 3 2 2" xfId="8123"/>
    <cellStyle name="Normal 41 3 3" xfId="7675"/>
    <cellStyle name="Normal 41 4" xfId="6977"/>
    <cellStyle name="Normal 41 4 2" xfId="7970"/>
    <cellStyle name="Normal 41 5" xfId="7517"/>
    <cellStyle name="Normal 41 6" xfId="6515"/>
    <cellStyle name="Normal 42" xfId="234"/>
    <cellStyle name="Normal 42 2" xfId="6820"/>
    <cellStyle name="Normal 42 2 2" xfId="7265"/>
    <cellStyle name="Normal 42 2 2 2" xfId="8258"/>
    <cellStyle name="Normal 42 2 3" xfId="7814"/>
    <cellStyle name="Normal 42 3" xfId="6679"/>
    <cellStyle name="Normal 42 3 2" xfId="7131"/>
    <cellStyle name="Normal 42 3 2 2" xfId="8124"/>
    <cellStyle name="Normal 42 3 3" xfId="7676"/>
    <cellStyle name="Normal 42 4" xfId="6978"/>
    <cellStyle name="Normal 42 4 2" xfId="7971"/>
    <cellStyle name="Normal 42 5" xfId="7518"/>
    <cellStyle name="Normal 42 6" xfId="6516"/>
    <cellStyle name="Normal 43" xfId="344"/>
    <cellStyle name="Normal 43 2" xfId="6821"/>
    <cellStyle name="Normal 43 2 2" xfId="7266"/>
    <cellStyle name="Normal 43 2 2 2" xfId="8259"/>
    <cellStyle name="Normal 43 2 3" xfId="7815"/>
    <cellStyle name="Normal 43 3" xfId="6680"/>
    <cellStyle name="Normal 43 3 2" xfId="7132"/>
    <cellStyle name="Normal 43 3 2 2" xfId="8125"/>
    <cellStyle name="Normal 43 3 3" xfId="7677"/>
    <cellStyle name="Normal 43 4" xfId="6979"/>
    <cellStyle name="Normal 43 4 2" xfId="7972"/>
    <cellStyle name="Normal 43 5" xfId="7519"/>
    <cellStyle name="Normal 43 6" xfId="6517"/>
    <cellStyle name="Normal 44" xfId="346"/>
    <cellStyle name="Normal 44 2" xfId="6822"/>
    <cellStyle name="Normal 44 2 2" xfId="7267"/>
    <cellStyle name="Normal 44 2 2 2" xfId="8260"/>
    <cellStyle name="Normal 44 2 3" xfId="7816"/>
    <cellStyle name="Normal 44 3" xfId="6681"/>
    <cellStyle name="Normal 44 3 2" xfId="7133"/>
    <cellStyle name="Normal 44 3 2 2" xfId="8126"/>
    <cellStyle name="Normal 44 3 3" xfId="7678"/>
    <cellStyle name="Normal 44 4" xfId="6980"/>
    <cellStyle name="Normal 44 4 2" xfId="7973"/>
    <cellStyle name="Normal 44 5" xfId="7520"/>
    <cellStyle name="Normal 44 6" xfId="6518"/>
    <cellStyle name="Normal 45" xfId="347"/>
    <cellStyle name="Normal 45 2" xfId="6823"/>
    <cellStyle name="Normal 45 2 2" xfId="7268"/>
    <cellStyle name="Normal 45 2 2 2" xfId="8261"/>
    <cellStyle name="Normal 45 2 3" xfId="7817"/>
    <cellStyle name="Normal 45 3" xfId="6682"/>
    <cellStyle name="Normal 45 3 2" xfId="7134"/>
    <cellStyle name="Normal 45 3 2 2" xfId="8127"/>
    <cellStyle name="Normal 45 3 3" xfId="7679"/>
    <cellStyle name="Normal 45 4" xfId="6981"/>
    <cellStyle name="Normal 45 4 2" xfId="7974"/>
    <cellStyle name="Normal 45 5" xfId="7521"/>
    <cellStyle name="Normal 45 6" xfId="6519"/>
    <cellStyle name="Normal 46" xfId="275"/>
    <cellStyle name="Normal 46 2" xfId="6824"/>
    <cellStyle name="Normal 46 2 2" xfId="7269"/>
    <cellStyle name="Normal 46 2 2 2" xfId="8262"/>
    <cellStyle name="Normal 46 2 3" xfId="7818"/>
    <cellStyle name="Normal 46 3" xfId="6683"/>
    <cellStyle name="Normal 46 3 2" xfId="7135"/>
    <cellStyle name="Normal 46 3 2 2" xfId="8128"/>
    <cellStyle name="Normal 46 3 3" xfId="7680"/>
    <cellStyle name="Normal 46 4" xfId="6982"/>
    <cellStyle name="Normal 46 4 2" xfId="7975"/>
    <cellStyle name="Normal 46 5" xfId="7522"/>
    <cellStyle name="Normal 46 6" xfId="6520"/>
    <cellStyle name="Normal 47" xfId="239"/>
    <cellStyle name="Normal 47 2" xfId="6831"/>
    <cellStyle name="Normal 47 2 2" xfId="7275"/>
    <cellStyle name="Normal 47 2 2 2" xfId="8268"/>
    <cellStyle name="Normal 47 2 3" xfId="7824"/>
    <cellStyle name="Normal 47 3" xfId="6690"/>
    <cellStyle name="Normal 47 3 2" xfId="7141"/>
    <cellStyle name="Normal 47 3 2 2" xfId="8134"/>
    <cellStyle name="Normal 47 3 3" xfId="7686"/>
    <cellStyle name="Normal 47 4" xfId="6988"/>
    <cellStyle name="Normal 47 4 2" xfId="7981"/>
    <cellStyle name="Normal 47 5" xfId="7528"/>
    <cellStyle name="Normal 47 6" xfId="6528"/>
    <cellStyle name="Normal 48" xfId="247"/>
    <cellStyle name="Normal 48 2" xfId="6832"/>
    <cellStyle name="Normal 48 2 2" xfId="7276"/>
    <cellStyle name="Normal 48 2 2 2" xfId="8269"/>
    <cellStyle name="Normal 48 2 3" xfId="7825"/>
    <cellStyle name="Normal 48 3" xfId="6691"/>
    <cellStyle name="Normal 48 3 2" xfId="7142"/>
    <cellStyle name="Normal 48 3 2 2" xfId="8135"/>
    <cellStyle name="Normal 48 3 3" xfId="7687"/>
    <cellStyle name="Normal 48 4" xfId="6989"/>
    <cellStyle name="Normal 48 4 2" xfId="7982"/>
    <cellStyle name="Normal 48 5" xfId="7529"/>
    <cellStyle name="Normal 48 6" xfId="6529"/>
    <cellStyle name="Normal 49" xfId="345"/>
    <cellStyle name="Normal 49 2" xfId="446"/>
    <cellStyle name="Normal 49 2 2" xfId="7277"/>
    <cellStyle name="Normal 49 2 2 2" xfId="8270"/>
    <cellStyle name="Normal 49 2 3" xfId="7826"/>
    <cellStyle name="Normal 49 2 4" xfId="6833"/>
    <cellStyle name="Normal 49 3" xfId="541"/>
    <cellStyle name="Normal 49 3 2" xfId="957"/>
    <cellStyle name="Normal 49 3 2 2" xfId="2624"/>
    <cellStyle name="Normal 49 3 2 2 2" xfId="3747"/>
    <cellStyle name="Normal 49 3 2 2 2 2" xfId="5995"/>
    <cellStyle name="Normal 49 3 2 2 3" xfId="4875"/>
    <cellStyle name="Normal 49 3 2 2 4" xfId="8136"/>
    <cellStyle name="Normal 49 3 2 3" xfId="3160"/>
    <cellStyle name="Normal 49 3 2 3 2" xfId="5409"/>
    <cellStyle name="Normal 49 3 2 4" xfId="4288"/>
    <cellStyle name="Normal 49 3 2 5" xfId="7143"/>
    <cellStyle name="Normal 49 3 3" xfId="2297"/>
    <cellStyle name="Normal 49 3 3 2" xfId="3444"/>
    <cellStyle name="Normal 49 3 3 2 2" xfId="5692"/>
    <cellStyle name="Normal 49 3 3 3" xfId="4572"/>
    <cellStyle name="Normal 49 3 3 4" xfId="7688"/>
    <cellStyle name="Normal 49 3 4" xfId="2793"/>
    <cellStyle name="Normal 49 3 4 2" xfId="5042"/>
    <cellStyle name="Normal 49 3 4 3" xfId="6692"/>
    <cellStyle name="Normal 49 3 5" xfId="3920"/>
    <cellStyle name="Normal 49 3 6" xfId="6297"/>
    <cellStyle name="Normal 49 4" xfId="696"/>
    <cellStyle name="Normal 49 4 2" xfId="2474"/>
    <cellStyle name="Normal 49 4 2 2" xfId="3597"/>
    <cellStyle name="Normal 49 4 2 2 2" xfId="5845"/>
    <cellStyle name="Normal 49 4 2 3" xfId="4725"/>
    <cellStyle name="Normal 49 4 2 4" xfId="7983"/>
    <cellStyle name="Normal 49 4 3" xfId="2902"/>
    <cellStyle name="Normal 49 4 3 2" xfId="5151"/>
    <cellStyle name="Normal 49 4 3 3" xfId="6990"/>
    <cellStyle name="Normal 49 4 4" xfId="4030"/>
    <cellStyle name="Normal 49 4 5" xfId="6408"/>
    <cellStyle name="Normal 49 5" xfId="804"/>
    <cellStyle name="Normal 49 5 2" xfId="2105"/>
    <cellStyle name="Normal 49 5 2 2" xfId="3252"/>
    <cellStyle name="Normal 49 5 2 2 2" xfId="5500"/>
    <cellStyle name="Normal 49 5 2 3" xfId="4380"/>
    <cellStyle name="Normal 49 5 2 4" xfId="7530"/>
    <cellStyle name="Normal 49 5 3" xfId="3008"/>
    <cellStyle name="Normal 49 5 3 2" xfId="5257"/>
    <cellStyle name="Normal 49 5 4" xfId="4136"/>
    <cellStyle name="Normal 49 5 5" xfId="6190"/>
    <cellStyle name="Normal 49 6" xfId="2143"/>
    <cellStyle name="Normal 49 6 2" xfId="3290"/>
    <cellStyle name="Normal 49 6 2 2" xfId="5538"/>
    <cellStyle name="Normal 49 6 3" xfId="4418"/>
    <cellStyle name="Normal 49 6 4" xfId="6530"/>
    <cellStyle name="Normal 49 7" xfId="2690"/>
    <cellStyle name="Normal 49 7 2" xfId="4939"/>
    <cellStyle name="Normal 49 8" xfId="3816"/>
    <cellStyle name="Normal 49 9" xfId="6126"/>
    <cellStyle name="Normal 5" xfId="73"/>
    <cellStyle name="Normal 5 2" xfId="297"/>
    <cellStyle name="Normal 5 2 2" xfId="7270"/>
    <cellStyle name="Normal 5 2 2 2" xfId="8263"/>
    <cellStyle name="Normal 5 2 3" xfId="7819"/>
    <cellStyle name="Normal 5 2 4" xfId="6825"/>
    <cellStyle name="Normal 5 3" xfId="243"/>
    <cellStyle name="Normal 5 3 2" xfId="7136"/>
    <cellStyle name="Normal 5 3 2 2" xfId="8129"/>
    <cellStyle name="Normal 5 3 3" xfId="7681"/>
    <cellStyle name="Normal 5 3 4" xfId="6684"/>
    <cellStyle name="Normal 5 4" xfId="2037"/>
    <cellStyle name="Normal 5 4 2" xfId="3206"/>
    <cellStyle name="Normal 5 4 2 2" xfId="5454"/>
    <cellStyle name="Normal 5 4 2 3" xfId="7976"/>
    <cellStyle name="Normal 5 4 3" xfId="4334"/>
    <cellStyle name="Normal 5 4 4" xfId="6983"/>
    <cellStyle name="Normal 5 5" xfId="3762"/>
    <cellStyle name="Normal 5 5 2" xfId="7523"/>
    <cellStyle name="Normal 5 6" xfId="6521"/>
    <cellStyle name="Normal 50" xfId="100"/>
    <cellStyle name="Normal 50 2" xfId="6136"/>
    <cellStyle name="Normal 50 2 2" xfId="7279"/>
    <cellStyle name="Normal 50 2 2 2" xfId="8272"/>
    <cellStyle name="Normal 50 2 3" xfId="7828"/>
    <cellStyle name="Normal 50 2 4" xfId="6835"/>
    <cellStyle name="Normal 50 3" xfId="6694"/>
    <cellStyle name="Normal 50 3 2" xfId="7145"/>
    <cellStyle name="Normal 50 3 2 2" xfId="8138"/>
    <cellStyle name="Normal 50 3 3" xfId="7690"/>
    <cellStyle name="Normal 50 4" xfId="6992"/>
    <cellStyle name="Normal 50 4 2" xfId="7985"/>
    <cellStyle name="Normal 50 5" xfId="7532"/>
    <cellStyle name="Normal 50 6" xfId="6532"/>
    <cellStyle name="Normal 50 7" xfId="6127"/>
    <cellStyle name="Normal 51" xfId="118"/>
    <cellStyle name="Normal 51 2" xfId="6137"/>
    <cellStyle name="Normal 51 2 2" xfId="7280"/>
    <cellStyle name="Normal 51 2 2 2" xfId="8273"/>
    <cellStyle name="Normal 51 2 3" xfId="7829"/>
    <cellStyle name="Normal 51 2 4" xfId="6836"/>
    <cellStyle name="Normal 51 3" xfId="6695"/>
    <cellStyle name="Normal 51 3 2" xfId="7146"/>
    <cellStyle name="Normal 51 3 2 2" xfId="8139"/>
    <cellStyle name="Normal 51 3 3" xfId="7691"/>
    <cellStyle name="Normal 51 4" xfId="6993"/>
    <cellStyle name="Normal 51 4 2" xfId="7986"/>
    <cellStyle name="Normal 51 5" xfId="7533"/>
    <cellStyle name="Normal 51 6" xfId="6533"/>
    <cellStyle name="Normal 51 7" xfId="6128"/>
    <cellStyle name="Normal 52" xfId="361"/>
    <cellStyle name="Normal 52 2" xfId="6191"/>
    <cellStyle name="Normal 52 2 2" xfId="7281"/>
    <cellStyle name="Normal 52 2 2 2" xfId="8274"/>
    <cellStyle name="Normal 52 2 3" xfId="7830"/>
    <cellStyle name="Normal 52 2 4" xfId="6837"/>
    <cellStyle name="Normal 52 3" xfId="6696"/>
    <cellStyle name="Normal 52 3 2" xfId="7147"/>
    <cellStyle name="Normal 52 3 2 2" xfId="8140"/>
    <cellStyle name="Normal 52 3 3" xfId="7692"/>
    <cellStyle name="Normal 52 4" xfId="6994"/>
    <cellStyle name="Normal 52 4 2" xfId="7987"/>
    <cellStyle name="Normal 52 5" xfId="7534"/>
    <cellStyle name="Normal 52 6" xfId="6534"/>
    <cellStyle name="Normal 52 7" xfId="6132"/>
    <cellStyle name="Normal 53" xfId="377"/>
    <cellStyle name="Normal 53 2" xfId="6193"/>
    <cellStyle name="Normal 53 2 2" xfId="7282"/>
    <cellStyle name="Normal 53 2 2 2" xfId="8275"/>
    <cellStyle name="Normal 53 2 3" xfId="7831"/>
    <cellStyle name="Normal 53 2 4" xfId="6838"/>
    <cellStyle name="Normal 53 3" xfId="6697"/>
    <cellStyle name="Normal 53 3 2" xfId="7148"/>
    <cellStyle name="Normal 53 3 2 2" xfId="8141"/>
    <cellStyle name="Normal 53 3 3" xfId="7693"/>
    <cellStyle name="Normal 53 4" xfId="6995"/>
    <cellStyle name="Normal 53 4 2" xfId="7988"/>
    <cellStyle name="Normal 53 5" xfId="7535"/>
    <cellStyle name="Normal 53 6" xfId="6535"/>
    <cellStyle name="Normal 53 7" xfId="6133"/>
    <cellStyle name="Normal 54" xfId="382"/>
    <cellStyle name="Normal 54 2" xfId="6839"/>
    <cellStyle name="Normal 54 2 2" xfId="7283"/>
    <cellStyle name="Normal 54 2 2 2" xfId="8276"/>
    <cellStyle name="Normal 54 2 3" xfId="7832"/>
    <cellStyle name="Normal 54 3" xfId="6698"/>
    <cellStyle name="Normal 54 3 2" xfId="7149"/>
    <cellStyle name="Normal 54 3 2 2" xfId="8142"/>
    <cellStyle name="Normal 54 3 3" xfId="7694"/>
    <cellStyle name="Normal 54 4" xfId="6996"/>
    <cellStyle name="Normal 54 4 2" xfId="7989"/>
    <cellStyle name="Normal 54 5" xfId="7536"/>
    <cellStyle name="Normal 54 6" xfId="6536"/>
    <cellStyle name="Normal 55" xfId="355"/>
    <cellStyle name="Normal 55 2" xfId="6840"/>
    <cellStyle name="Normal 55 2 2" xfId="7284"/>
    <cellStyle name="Normal 55 2 2 2" xfId="8277"/>
    <cellStyle name="Normal 55 2 3" xfId="7833"/>
    <cellStyle name="Normal 55 3" xfId="6699"/>
    <cellStyle name="Normal 55 3 2" xfId="7150"/>
    <cellStyle name="Normal 55 3 2 2" xfId="8143"/>
    <cellStyle name="Normal 55 3 3" xfId="7695"/>
    <cellStyle name="Normal 55 4" xfId="6997"/>
    <cellStyle name="Normal 55 4 2" xfId="7990"/>
    <cellStyle name="Normal 55 5" xfId="7537"/>
    <cellStyle name="Normal 55 6" xfId="6537"/>
    <cellStyle name="Normal 56" xfId="378"/>
    <cellStyle name="Normal 56 2" xfId="6841"/>
    <cellStyle name="Normal 56 2 2" xfId="7285"/>
    <cellStyle name="Normal 56 2 2 2" xfId="8278"/>
    <cellStyle name="Normal 56 2 3" xfId="7834"/>
    <cellStyle name="Normal 56 3" xfId="6700"/>
    <cellStyle name="Normal 56 3 2" xfId="7151"/>
    <cellStyle name="Normal 56 3 2 2" xfId="8144"/>
    <cellStyle name="Normal 56 3 3" xfId="7696"/>
    <cellStyle name="Normal 56 4" xfId="6998"/>
    <cellStyle name="Normal 56 4 2" xfId="7991"/>
    <cellStyle name="Normal 56 5" xfId="7538"/>
    <cellStyle name="Normal 56 6" xfId="6538"/>
    <cellStyle name="Normal 57" xfId="363"/>
    <cellStyle name="Normal 57 2" xfId="6192"/>
    <cellStyle name="Normal 57 2 2" xfId="7286"/>
    <cellStyle name="Normal 57 2 2 2" xfId="8279"/>
    <cellStyle name="Normal 57 2 3" xfId="7835"/>
    <cellStyle name="Normal 57 2 4" xfId="6842"/>
    <cellStyle name="Normal 57 3" xfId="6701"/>
    <cellStyle name="Normal 57 3 2" xfId="7152"/>
    <cellStyle name="Normal 57 3 2 2" xfId="8145"/>
    <cellStyle name="Normal 57 3 3" xfId="7697"/>
    <cellStyle name="Normal 57 4" xfId="6999"/>
    <cellStyle name="Normal 57 4 2" xfId="7992"/>
    <cellStyle name="Normal 57 5" xfId="7539"/>
    <cellStyle name="Normal 57 6" xfId="6539"/>
    <cellStyle name="Normal 57 7" xfId="6134"/>
    <cellStyle name="Normal 58" xfId="107"/>
    <cellStyle name="Normal 58 2" xfId="6843"/>
    <cellStyle name="Normal 58 2 2" xfId="7287"/>
    <cellStyle name="Normal 58 2 2 2" xfId="8280"/>
    <cellStyle name="Normal 58 2 3" xfId="7836"/>
    <cellStyle name="Normal 58 3" xfId="6702"/>
    <cellStyle name="Normal 58 3 2" xfId="7153"/>
    <cellStyle name="Normal 58 3 2 2" xfId="8146"/>
    <cellStyle name="Normal 58 3 3" xfId="7698"/>
    <cellStyle name="Normal 58 4" xfId="7000"/>
    <cellStyle name="Normal 58 4 2" xfId="7993"/>
    <cellStyle name="Normal 58 5" xfId="7540"/>
    <cellStyle name="Normal 58 6" xfId="6540"/>
    <cellStyle name="Normal 59" xfId="104"/>
    <cellStyle name="Normal 59 2" xfId="6844"/>
    <cellStyle name="Normal 59 2 2" xfId="7288"/>
    <cellStyle name="Normal 59 2 2 2" xfId="8281"/>
    <cellStyle name="Normal 59 2 3" xfId="7837"/>
    <cellStyle name="Normal 59 3" xfId="6703"/>
    <cellStyle name="Normal 59 3 2" xfId="7154"/>
    <cellStyle name="Normal 59 3 2 2" xfId="8147"/>
    <cellStyle name="Normal 59 3 3" xfId="7699"/>
    <cellStyle name="Normal 59 4" xfId="7001"/>
    <cellStyle name="Normal 59 4 2" xfId="7994"/>
    <cellStyle name="Normal 59 5" xfId="7541"/>
    <cellStyle name="Normal 59 6" xfId="6541"/>
    <cellStyle name="Normal 6" xfId="74"/>
    <cellStyle name="Normal 6 2" xfId="298"/>
    <cellStyle name="Normal 6 2 2" xfId="7271"/>
    <cellStyle name="Normal 6 2 2 2" xfId="8264"/>
    <cellStyle name="Normal 6 2 3" xfId="7820"/>
    <cellStyle name="Normal 6 2 4" xfId="6826"/>
    <cellStyle name="Normal 6 3" xfId="244"/>
    <cellStyle name="Normal 6 3 2" xfId="1510"/>
    <cellStyle name="Normal 6 3 2 2" xfId="1511"/>
    <cellStyle name="Normal 6 3 2 2 2" xfId="8130"/>
    <cellStyle name="Normal 6 3 2 3" xfId="7137"/>
    <cellStyle name="Normal 6 3 3" xfId="1512"/>
    <cellStyle name="Normal 6 3 3 2" xfId="7682"/>
    <cellStyle name="Normal 6 3 4" xfId="6685"/>
    <cellStyle name="Normal 6 4" xfId="1513"/>
    <cellStyle name="Normal 6 4 2" xfId="1514"/>
    <cellStyle name="Normal 6 4 2 2" xfId="7977"/>
    <cellStyle name="Normal 6 4 3" xfId="6984"/>
    <cellStyle name="Normal 6 5" xfId="1515"/>
    <cellStyle name="Normal 6 5 2" xfId="7524"/>
    <cellStyle name="Normal 6 6" xfId="2038"/>
    <cellStyle name="Normal 6 6 2" xfId="6522"/>
    <cellStyle name="Normal 6 7" xfId="2039"/>
    <cellStyle name="Normal 6 8" xfId="3764"/>
    <cellStyle name="Normal 6_i 014-CDS" xfId="1516"/>
    <cellStyle name="Normal 60" xfId="105"/>
    <cellStyle name="Normal 60 2" xfId="6845"/>
    <cellStyle name="Normal 60 2 2" xfId="7289"/>
    <cellStyle name="Normal 60 2 2 2" xfId="8282"/>
    <cellStyle name="Normal 60 2 3" xfId="7838"/>
    <cellStyle name="Normal 60 3" xfId="6704"/>
    <cellStyle name="Normal 60 3 2" xfId="7155"/>
    <cellStyle name="Normal 60 3 2 2" xfId="8148"/>
    <cellStyle name="Normal 60 3 3" xfId="7700"/>
    <cellStyle name="Normal 60 4" xfId="7002"/>
    <cellStyle name="Normal 60 4 2" xfId="7995"/>
    <cellStyle name="Normal 60 5" xfId="7542"/>
    <cellStyle name="Normal 60 6" xfId="6542"/>
    <cellStyle name="Normal 61" xfId="362"/>
    <cellStyle name="Normal 61 2" xfId="6846"/>
    <cellStyle name="Normal 61 2 2" xfId="7290"/>
    <cellStyle name="Normal 61 2 2 2" xfId="8283"/>
    <cellStyle name="Normal 61 2 3" xfId="7839"/>
    <cellStyle name="Normal 61 3" xfId="6705"/>
    <cellStyle name="Normal 61 3 2" xfId="7156"/>
    <cellStyle name="Normal 61 3 2 2" xfId="8149"/>
    <cellStyle name="Normal 61 3 3" xfId="7701"/>
    <cellStyle name="Normal 61 4" xfId="7003"/>
    <cellStyle name="Normal 61 4 2" xfId="7996"/>
    <cellStyle name="Normal 61 5" xfId="7543"/>
    <cellStyle name="Normal 61 6" xfId="6543"/>
    <cellStyle name="Normal 62" xfId="102"/>
    <cellStyle name="Normal 62 2" xfId="6847"/>
    <cellStyle name="Normal 62 2 2" xfId="7291"/>
    <cellStyle name="Normal 62 2 2 2" xfId="8284"/>
    <cellStyle name="Normal 62 2 3" xfId="7840"/>
    <cellStyle name="Normal 62 3" xfId="6706"/>
    <cellStyle name="Normal 62 3 2" xfId="7157"/>
    <cellStyle name="Normal 62 3 2 2" xfId="8150"/>
    <cellStyle name="Normal 62 3 3" xfId="7702"/>
    <cellStyle name="Normal 62 4" xfId="7004"/>
    <cellStyle name="Normal 62 4 2" xfId="7997"/>
    <cellStyle name="Normal 62 5" xfId="7544"/>
    <cellStyle name="Normal 62 6" xfId="6544"/>
    <cellStyle name="Normal 63" xfId="106"/>
    <cellStyle name="Normal 63 2" xfId="6848"/>
    <cellStyle name="Normal 63 2 2" xfId="7841"/>
    <cellStyle name="Normal 63 3" xfId="6707"/>
    <cellStyle name="Normal 63 3 2" xfId="7703"/>
    <cellStyle name="Normal 63 4" xfId="7545"/>
    <cellStyle name="Normal 63 5" xfId="6545"/>
    <cellStyle name="Normal 64" xfId="359"/>
    <cellStyle name="Normal 64 2" xfId="6849"/>
    <cellStyle name="Normal 64 2 2" xfId="7292"/>
    <cellStyle name="Normal 64 2 2 2" xfId="8285"/>
    <cellStyle name="Normal 64 2 3" xfId="7842"/>
    <cellStyle name="Normal 64 3" xfId="6708"/>
    <cellStyle name="Normal 64 3 2" xfId="7158"/>
    <cellStyle name="Normal 64 3 2 2" xfId="8151"/>
    <cellStyle name="Normal 64 3 3" xfId="7704"/>
    <cellStyle name="Normal 64 4" xfId="7005"/>
    <cellStyle name="Normal 64 4 2" xfId="7998"/>
    <cellStyle name="Normal 64 5" xfId="7546"/>
    <cellStyle name="Normal 64 6" xfId="6546"/>
    <cellStyle name="Normal 65" xfId="370"/>
    <cellStyle name="Normal 65 2" xfId="6850"/>
    <cellStyle name="Normal 65 2 2" xfId="7293"/>
    <cellStyle name="Normal 65 2 2 2" xfId="8286"/>
    <cellStyle name="Normal 65 2 3" xfId="7843"/>
    <cellStyle name="Normal 65 3" xfId="6709"/>
    <cellStyle name="Normal 65 3 2" xfId="7159"/>
    <cellStyle name="Normal 65 3 2 2" xfId="8152"/>
    <cellStyle name="Normal 65 3 3" xfId="7705"/>
    <cellStyle name="Normal 65 4" xfId="7006"/>
    <cellStyle name="Normal 65 4 2" xfId="7999"/>
    <cellStyle name="Normal 65 5" xfId="7547"/>
    <cellStyle name="Normal 65 6" xfId="6547"/>
    <cellStyle name="Normal 66" xfId="109"/>
    <cellStyle name="Normal 66 2" xfId="6851"/>
    <cellStyle name="Normal 66 2 2" xfId="7294"/>
    <cellStyle name="Normal 66 2 2 2" xfId="8287"/>
    <cellStyle name="Normal 66 2 3" xfId="7844"/>
    <cellStyle name="Normal 66 3" xfId="6710"/>
    <cellStyle name="Normal 66 3 2" xfId="7160"/>
    <cellStyle name="Normal 66 3 2 2" xfId="8153"/>
    <cellStyle name="Normal 66 3 3" xfId="7706"/>
    <cellStyle name="Normal 66 4" xfId="7007"/>
    <cellStyle name="Normal 66 4 2" xfId="8000"/>
    <cellStyle name="Normal 66 5" xfId="7548"/>
    <cellStyle name="Normal 66 6" xfId="6548"/>
    <cellStyle name="Normal 67" xfId="348"/>
    <cellStyle name="Normal 67 2" xfId="6852"/>
    <cellStyle name="Normal 67 2 2" xfId="7295"/>
    <cellStyle name="Normal 67 2 2 2" xfId="8288"/>
    <cellStyle name="Normal 67 2 3" xfId="7845"/>
    <cellStyle name="Normal 67 3" xfId="6711"/>
    <cellStyle name="Normal 67 3 2" xfId="7161"/>
    <cellStyle name="Normal 67 3 2 2" xfId="8154"/>
    <cellStyle name="Normal 67 3 3" xfId="7707"/>
    <cellStyle name="Normal 67 4" xfId="7008"/>
    <cellStyle name="Normal 67 4 2" xfId="8001"/>
    <cellStyle name="Normal 67 5" xfId="7549"/>
    <cellStyle name="Normal 67 6" xfId="6549"/>
    <cellStyle name="Normal 68" xfId="366"/>
    <cellStyle name="Normal 68 2" xfId="6853"/>
    <cellStyle name="Normal 68 2 2" xfId="7296"/>
    <cellStyle name="Normal 68 2 2 2" xfId="8289"/>
    <cellStyle name="Normal 68 2 3" xfId="7846"/>
    <cellStyle name="Normal 68 3" xfId="6712"/>
    <cellStyle name="Normal 68 3 2" xfId="7162"/>
    <cellStyle name="Normal 68 3 2 2" xfId="8155"/>
    <cellStyle name="Normal 68 3 3" xfId="7708"/>
    <cellStyle name="Normal 68 4" xfId="7009"/>
    <cellStyle name="Normal 68 4 2" xfId="8002"/>
    <cellStyle name="Normal 68 5" xfId="7550"/>
    <cellStyle name="Normal 68 6" xfId="6550"/>
    <cellStyle name="Normal 69" xfId="358"/>
    <cellStyle name="Normal 69 2" xfId="6854"/>
    <cellStyle name="Normal 69 2 2" xfId="7297"/>
    <cellStyle name="Normal 69 2 2 2" xfId="8290"/>
    <cellStyle name="Normal 69 2 3" xfId="7847"/>
    <cellStyle name="Normal 69 3" xfId="6713"/>
    <cellStyle name="Normal 69 3 2" xfId="7163"/>
    <cellStyle name="Normal 69 3 2 2" xfId="8156"/>
    <cellStyle name="Normal 69 3 3" xfId="7709"/>
    <cellStyle name="Normal 69 4" xfId="7010"/>
    <cellStyle name="Normal 69 4 2" xfId="8003"/>
    <cellStyle name="Normal 69 5" xfId="7551"/>
    <cellStyle name="Normal 69 6" xfId="6551"/>
    <cellStyle name="Normal 7" xfId="13"/>
    <cellStyle name="Normal 7 2" xfId="299"/>
    <cellStyle name="Normal 7 2 2" xfId="7272"/>
    <cellStyle name="Normal 7 2 2 2" xfId="8265"/>
    <cellStyle name="Normal 7 2 3" xfId="7821"/>
    <cellStyle name="Normal 7 2 4" xfId="6827"/>
    <cellStyle name="Normal 7 3" xfId="245"/>
    <cellStyle name="Normal 7 3 2" xfId="7138"/>
    <cellStyle name="Normal 7 3 2 2" xfId="8131"/>
    <cellStyle name="Normal 7 3 3" xfId="7683"/>
    <cellStyle name="Normal 7 3 4" xfId="6686"/>
    <cellStyle name="Normal 7 4" xfId="6985"/>
    <cellStyle name="Normal 7 4 2" xfId="7978"/>
    <cellStyle name="Normal 7 5" xfId="7525"/>
    <cellStyle name="Normal 7 6" xfId="6523"/>
    <cellStyle name="Normal 7 7" xfId="75"/>
    <cellStyle name="Normal 70" xfId="8"/>
    <cellStyle name="Normal 70 2" xfId="6855"/>
    <cellStyle name="Normal 70 2 2" xfId="7298"/>
    <cellStyle name="Normal 70 2 2 2" xfId="8291"/>
    <cellStyle name="Normal 70 2 3" xfId="7848"/>
    <cellStyle name="Normal 70 3" xfId="6714"/>
    <cellStyle name="Normal 70 3 2" xfId="7164"/>
    <cellStyle name="Normal 70 3 2 2" xfId="8157"/>
    <cellStyle name="Normal 70 3 3" xfId="7710"/>
    <cellStyle name="Normal 70 4" xfId="7011"/>
    <cellStyle name="Normal 70 4 2" xfId="8004"/>
    <cellStyle name="Normal 70 5" xfId="7552"/>
    <cellStyle name="Normal 70 6" xfId="6552"/>
    <cellStyle name="Normal 71" xfId="367"/>
    <cellStyle name="Normal 71 2" xfId="6856"/>
    <cellStyle name="Normal 71 2 2" xfId="7299"/>
    <cellStyle name="Normal 71 2 2 2" xfId="8292"/>
    <cellStyle name="Normal 71 2 3" xfId="7849"/>
    <cellStyle name="Normal 71 3" xfId="6715"/>
    <cellStyle name="Normal 71 3 2" xfId="7165"/>
    <cellStyle name="Normal 71 3 2 2" xfId="8158"/>
    <cellStyle name="Normal 71 3 3" xfId="7711"/>
    <cellStyle name="Normal 71 4" xfId="7012"/>
    <cellStyle name="Normal 71 4 2" xfId="8005"/>
    <cellStyle name="Normal 71 5" xfId="7553"/>
    <cellStyle name="Normal 71 6" xfId="6553"/>
    <cellStyle name="Normal 72" xfId="349"/>
    <cellStyle name="Normal 72 2" xfId="6857"/>
    <cellStyle name="Normal 72 2 2" xfId="7300"/>
    <cellStyle name="Normal 72 2 2 2" xfId="8293"/>
    <cellStyle name="Normal 72 2 3" xfId="7850"/>
    <cellStyle name="Normal 72 3" xfId="6716"/>
    <cellStyle name="Normal 72 3 2" xfId="7166"/>
    <cellStyle name="Normal 72 3 2 2" xfId="8159"/>
    <cellStyle name="Normal 72 3 3" xfId="7712"/>
    <cellStyle name="Normal 72 4" xfId="7013"/>
    <cellStyle name="Normal 72 4 2" xfId="8006"/>
    <cellStyle name="Normal 72 5" xfId="7554"/>
    <cellStyle name="Normal 72 6" xfId="6554"/>
    <cellStyle name="Normal 73" xfId="376"/>
    <cellStyle name="Normal 73 2" xfId="6858"/>
    <cellStyle name="Normal 73 2 2" xfId="7301"/>
    <cellStyle name="Normal 73 2 2 2" xfId="8294"/>
    <cellStyle name="Normal 73 2 3" xfId="7851"/>
    <cellStyle name="Normal 73 3" xfId="6717"/>
    <cellStyle name="Normal 73 3 2" xfId="7167"/>
    <cellStyle name="Normal 73 3 2 2" xfId="8160"/>
    <cellStyle name="Normal 73 3 3" xfId="7713"/>
    <cellStyle name="Normal 73 4" xfId="7014"/>
    <cellStyle name="Normal 73 4 2" xfId="8007"/>
    <cellStyle name="Normal 73 5" xfId="7555"/>
    <cellStyle name="Normal 73 6" xfId="6555"/>
    <cellStyle name="Normal 74" xfId="351"/>
    <cellStyle name="Normal 74 2" xfId="6859"/>
    <cellStyle name="Normal 74 2 2" xfId="7302"/>
    <cellStyle name="Normal 74 2 2 2" xfId="8295"/>
    <cellStyle name="Normal 74 2 3" xfId="7852"/>
    <cellStyle name="Normal 74 3" xfId="6718"/>
    <cellStyle name="Normal 74 3 2" xfId="7168"/>
    <cellStyle name="Normal 74 3 2 2" xfId="8161"/>
    <cellStyle name="Normal 74 3 3" xfId="7714"/>
    <cellStyle name="Normal 74 4" xfId="7015"/>
    <cellStyle name="Normal 74 4 2" xfId="8008"/>
    <cellStyle name="Normal 74 5" xfId="7556"/>
    <cellStyle name="Normal 74 6" xfId="6556"/>
    <cellStyle name="Normal 75" xfId="379"/>
    <cellStyle name="Normal 75 2" xfId="6860"/>
    <cellStyle name="Normal 75 2 2" xfId="7303"/>
    <cellStyle name="Normal 75 2 2 2" xfId="8296"/>
    <cellStyle name="Normal 75 2 3" xfId="7853"/>
    <cellStyle name="Normal 75 3" xfId="6719"/>
    <cellStyle name="Normal 75 3 2" xfId="7169"/>
    <cellStyle name="Normal 75 3 2 2" xfId="8162"/>
    <cellStyle name="Normal 75 3 3" xfId="7715"/>
    <cellStyle name="Normal 75 4" xfId="7016"/>
    <cellStyle name="Normal 75 4 2" xfId="8009"/>
    <cellStyle name="Normal 75 5" xfId="7557"/>
    <cellStyle name="Normal 75 6" xfId="6557"/>
    <cellStyle name="Normal 76" xfId="383"/>
    <cellStyle name="Normal 76 2" xfId="6861"/>
    <cellStyle name="Normal 76 2 2" xfId="7304"/>
    <cellStyle name="Normal 76 2 2 2" xfId="8297"/>
    <cellStyle name="Normal 76 2 3" xfId="7854"/>
    <cellStyle name="Normal 76 3" xfId="6720"/>
    <cellStyle name="Normal 76 3 2" xfId="7170"/>
    <cellStyle name="Normal 76 3 2 2" xfId="8163"/>
    <cellStyle name="Normal 76 3 3" xfId="7716"/>
    <cellStyle name="Normal 76 4" xfId="7017"/>
    <cellStyle name="Normal 76 4 2" xfId="8010"/>
    <cellStyle name="Normal 76 5" xfId="7558"/>
    <cellStyle name="Normal 76 6" xfId="6558"/>
    <cellStyle name="Normal 77" xfId="384"/>
    <cellStyle name="Normal 77 2" xfId="6862"/>
    <cellStyle name="Normal 77 2 2" xfId="7305"/>
    <cellStyle name="Normal 77 2 2 2" xfId="8298"/>
    <cellStyle name="Normal 77 2 3" xfId="7855"/>
    <cellStyle name="Normal 77 3" xfId="6721"/>
    <cellStyle name="Normal 77 3 2" xfId="7171"/>
    <cellStyle name="Normal 77 3 2 2" xfId="8164"/>
    <cellStyle name="Normal 77 3 3" xfId="7717"/>
    <cellStyle name="Normal 77 4" xfId="7018"/>
    <cellStyle name="Normal 77 4 2" xfId="8011"/>
    <cellStyle name="Normal 77 5" xfId="7559"/>
    <cellStyle name="Normal 77 6" xfId="6559"/>
    <cellStyle name="Normal 78" xfId="385"/>
    <cellStyle name="Normal 78 2" xfId="6560"/>
    <cellStyle name="Normal 79" xfId="386"/>
    <cellStyle name="Normal 79 2" xfId="6863"/>
    <cellStyle name="Normal 79 2 2" xfId="7306"/>
    <cellStyle name="Normal 79 2 2 2" xfId="8299"/>
    <cellStyle name="Normal 79 2 3" xfId="7856"/>
    <cellStyle name="Normal 79 3" xfId="6722"/>
    <cellStyle name="Normal 79 3 2" xfId="7172"/>
    <cellStyle name="Normal 79 3 2 2" xfId="8165"/>
    <cellStyle name="Normal 79 3 3" xfId="7718"/>
    <cellStyle name="Normal 79 4" xfId="7019"/>
    <cellStyle name="Normal 79 4 2" xfId="8012"/>
    <cellStyle name="Normal 79 5" xfId="7560"/>
    <cellStyle name="Normal 79 6" xfId="6561"/>
    <cellStyle name="Normal 8" xfId="76"/>
    <cellStyle name="Normal 8 2" xfId="300"/>
    <cellStyle name="Normal 8 2 2" xfId="7273"/>
    <cellStyle name="Normal 8 2 2 2" xfId="8266"/>
    <cellStyle name="Normal 8 2 3" xfId="7822"/>
    <cellStyle name="Normal 8 2 4" xfId="6828"/>
    <cellStyle name="Normal 8 3" xfId="246"/>
    <cellStyle name="Normal 8 3 2" xfId="7139"/>
    <cellStyle name="Normal 8 3 2 2" xfId="8132"/>
    <cellStyle name="Normal 8 3 3" xfId="7684"/>
    <cellStyle name="Normal 8 3 4" xfId="6687"/>
    <cellStyle name="Normal 8 4" xfId="2040"/>
    <cellStyle name="Normal 8 4 2" xfId="7979"/>
    <cellStyle name="Normal 8 4 3" xfId="6986"/>
    <cellStyle name="Normal 8 5" xfId="7526"/>
    <cellStyle name="Normal 8 6" xfId="6524"/>
    <cellStyle name="Normal 8_i 014-CDS" xfId="1517"/>
    <cellStyle name="Normal 80" xfId="387"/>
    <cellStyle name="Normal 80 2" xfId="6864"/>
    <cellStyle name="Normal 80 2 2" xfId="7307"/>
    <cellStyle name="Normal 80 2 2 2" xfId="8300"/>
    <cellStyle name="Normal 80 2 3" xfId="7857"/>
    <cellStyle name="Normal 80 3" xfId="6723"/>
    <cellStyle name="Normal 80 3 2" xfId="7173"/>
    <cellStyle name="Normal 80 3 2 2" xfId="8166"/>
    <cellStyle name="Normal 80 3 3" xfId="7719"/>
    <cellStyle name="Normal 80 4" xfId="7020"/>
    <cellStyle name="Normal 80 4 2" xfId="8013"/>
    <cellStyle name="Normal 80 5" xfId="7561"/>
    <cellStyle name="Normal 80 6" xfId="6562"/>
    <cellStyle name="Normal 81" xfId="388"/>
    <cellStyle name="Normal 81 2" xfId="6865"/>
    <cellStyle name="Normal 81 2 2" xfId="7308"/>
    <cellStyle name="Normal 81 2 2 2" xfId="8301"/>
    <cellStyle name="Normal 81 2 3" xfId="7858"/>
    <cellStyle name="Normal 81 3" xfId="6724"/>
    <cellStyle name="Normal 81 3 2" xfId="7174"/>
    <cellStyle name="Normal 81 3 2 2" xfId="8167"/>
    <cellStyle name="Normal 81 3 3" xfId="7720"/>
    <cellStyle name="Normal 81 4" xfId="7021"/>
    <cellStyle name="Normal 81 4 2" xfId="8014"/>
    <cellStyle name="Normal 81 5" xfId="7562"/>
    <cellStyle name="Normal 81 6" xfId="6563"/>
    <cellStyle name="Normal 82" xfId="389"/>
    <cellStyle name="Normal 82 2" xfId="6866"/>
    <cellStyle name="Normal 82 2 2" xfId="7309"/>
    <cellStyle name="Normal 82 2 2 2" xfId="8302"/>
    <cellStyle name="Normal 82 2 3" xfId="7859"/>
    <cellStyle name="Normal 82 3" xfId="6725"/>
    <cellStyle name="Normal 82 3 2" xfId="7175"/>
    <cellStyle name="Normal 82 3 2 2" xfId="8168"/>
    <cellStyle name="Normal 82 3 3" xfId="7721"/>
    <cellStyle name="Normal 82 4" xfId="7022"/>
    <cellStyle name="Normal 82 4 2" xfId="8015"/>
    <cellStyle name="Normal 82 5" xfId="7563"/>
    <cellStyle name="Normal 82 6" xfId="6564"/>
    <cellStyle name="Normal 83" xfId="390"/>
    <cellStyle name="Normal 83 2" xfId="6867"/>
    <cellStyle name="Normal 83 2 2" xfId="7310"/>
    <cellStyle name="Normal 83 2 2 2" xfId="8303"/>
    <cellStyle name="Normal 83 2 3" xfId="7860"/>
    <cellStyle name="Normal 83 3" xfId="6726"/>
    <cellStyle name="Normal 83 3 2" xfId="7176"/>
    <cellStyle name="Normal 83 3 2 2" xfId="8169"/>
    <cellStyle name="Normal 83 3 3" xfId="7722"/>
    <cellStyle name="Normal 83 4" xfId="7023"/>
    <cellStyle name="Normal 83 4 2" xfId="8016"/>
    <cellStyle name="Normal 83 5" xfId="7564"/>
    <cellStyle name="Normal 83 6" xfId="6565"/>
    <cellStyle name="Normal 84" xfId="391"/>
    <cellStyle name="Normal 84 2" xfId="6868"/>
    <cellStyle name="Normal 84 2 2" xfId="7311"/>
    <cellStyle name="Normal 84 2 2 2" xfId="8304"/>
    <cellStyle name="Normal 84 2 3" xfId="7861"/>
    <cellStyle name="Normal 84 3" xfId="6727"/>
    <cellStyle name="Normal 84 3 2" xfId="7177"/>
    <cellStyle name="Normal 84 3 2 2" xfId="8170"/>
    <cellStyle name="Normal 84 3 3" xfId="7723"/>
    <cellStyle name="Normal 84 4" xfId="7024"/>
    <cellStyle name="Normal 84 4 2" xfId="8017"/>
    <cellStyle name="Normal 84 5" xfId="7565"/>
    <cellStyle name="Normal 84 6" xfId="6566"/>
    <cellStyle name="Normal 85" xfId="392"/>
    <cellStyle name="Normal 85 2" xfId="6869"/>
    <cellStyle name="Normal 85 2 2" xfId="7312"/>
    <cellStyle name="Normal 85 2 2 2" xfId="8305"/>
    <cellStyle name="Normal 85 2 3" xfId="7862"/>
    <cellStyle name="Normal 85 3" xfId="6728"/>
    <cellStyle name="Normal 85 3 2" xfId="7178"/>
    <cellStyle name="Normal 85 3 2 2" xfId="8171"/>
    <cellStyle name="Normal 85 3 3" xfId="7724"/>
    <cellStyle name="Normal 85 4" xfId="7025"/>
    <cellStyle name="Normal 85 4 2" xfId="8018"/>
    <cellStyle name="Normal 85 5" xfId="7566"/>
    <cellStyle name="Normal 85 6" xfId="6567"/>
    <cellStyle name="Normal 86" xfId="394"/>
    <cellStyle name="Normal 86 2" xfId="6870"/>
    <cellStyle name="Normal 86 2 2" xfId="7313"/>
    <cellStyle name="Normal 86 2 2 2" xfId="8306"/>
    <cellStyle name="Normal 86 2 3" xfId="7863"/>
    <cellStyle name="Normal 86 3" xfId="6729"/>
    <cellStyle name="Normal 86 3 2" xfId="7179"/>
    <cellStyle name="Normal 86 3 2 2" xfId="8172"/>
    <cellStyle name="Normal 86 3 3" xfId="7725"/>
    <cellStyle name="Normal 86 4" xfId="7026"/>
    <cellStyle name="Normal 86 4 2" xfId="8019"/>
    <cellStyle name="Normal 86 5" xfId="7567"/>
    <cellStyle name="Normal 86 6" xfId="6568"/>
    <cellStyle name="Normal 87" xfId="410"/>
    <cellStyle name="Normal 87 2" xfId="6871"/>
    <cellStyle name="Normal 87 2 2" xfId="7314"/>
    <cellStyle name="Normal 87 2 2 2" xfId="8307"/>
    <cellStyle name="Normal 87 2 3" xfId="7864"/>
    <cellStyle name="Normal 87 3" xfId="6730"/>
    <cellStyle name="Normal 87 3 2" xfId="7180"/>
    <cellStyle name="Normal 87 3 2 2" xfId="8173"/>
    <cellStyle name="Normal 87 3 3" xfId="7726"/>
    <cellStyle name="Normal 87 4" xfId="7027"/>
    <cellStyle name="Normal 87 4 2" xfId="8020"/>
    <cellStyle name="Normal 87 5" xfId="7568"/>
    <cellStyle name="Normal 87 6" xfId="6569"/>
    <cellStyle name="Normal 88" xfId="409"/>
    <cellStyle name="Normal 88 2" xfId="6872"/>
    <cellStyle name="Normal 88 2 2" xfId="7315"/>
    <cellStyle name="Normal 88 2 2 2" xfId="8308"/>
    <cellStyle name="Normal 88 2 3" xfId="7865"/>
    <cellStyle name="Normal 88 3" xfId="6731"/>
    <cellStyle name="Normal 88 3 2" xfId="7181"/>
    <cellStyle name="Normal 88 3 2 2" xfId="8174"/>
    <cellStyle name="Normal 88 3 3" xfId="7727"/>
    <cellStyle name="Normal 88 4" xfId="7028"/>
    <cellStyle name="Normal 88 4 2" xfId="8021"/>
    <cellStyle name="Normal 88 5" xfId="7569"/>
    <cellStyle name="Normal 88 6" xfId="6570"/>
    <cellStyle name="Normal 89" xfId="421"/>
    <cellStyle name="Normal 89 2" xfId="6873"/>
    <cellStyle name="Normal 89 2 2" xfId="7316"/>
    <cellStyle name="Normal 89 2 2 2" xfId="8309"/>
    <cellStyle name="Normal 89 2 3" xfId="7866"/>
    <cellStyle name="Normal 89 3" xfId="6732"/>
    <cellStyle name="Normal 89 3 2" xfId="7182"/>
    <cellStyle name="Normal 89 3 2 2" xfId="8175"/>
    <cellStyle name="Normal 89 3 3" xfId="7728"/>
    <cellStyle name="Normal 89 4" xfId="7029"/>
    <cellStyle name="Normal 89 4 2" xfId="8022"/>
    <cellStyle name="Normal 89 5" xfId="7570"/>
    <cellStyle name="Normal 89 6" xfId="6571"/>
    <cellStyle name="Normal 9" xfId="77"/>
    <cellStyle name="Normal 9 2" xfId="1518"/>
    <cellStyle name="Normal 9 2 2" xfId="7274"/>
    <cellStyle name="Normal 9 2 2 2" xfId="8267"/>
    <cellStyle name="Normal 9 2 3" xfId="7823"/>
    <cellStyle name="Normal 9 2 4" xfId="6829"/>
    <cellStyle name="Normal 9 3" xfId="2041"/>
    <cellStyle name="Normal 9 3 2" xfId="7140"/>
    <cellStyle name="Normal 9 3 2 2" xfId="8133"/>
    <cellStyle name="Normal 9 3 3" xfId="7685"/>
    <cellStyle name="Normal 9 3 4" xfId="6688"/>
    <cellStyle name="Normal 9 4" xfId="2042"/>
    <cellStyle name="Normal 9 4 2" xfId="3207"/>
    <cellStyle name="Normal 9 4 2 2" xfId="5455"/>
    <cellStyle name="Normal 9 4 2 3" xfId="7980"/>
    <cellStyle name="Normal 9 4 3" xfId="4335"/>
    <cellStyle name="Normal 9 4 4" xfId="6987"/>
    <cellStyle name="Normal 9 5" xfId="7527"/>
    <cellStyle name="Normal 9 6" xfId="6525"/>
    <cellStyle name="Normal 9_i 014-CDS" xfId="1519"/>
    <cellStyle name="Normal 90" xfId="401"/>
    <cellStyle name="Normal 90 2" xfId="6874"/>
    <cellStyle name="Normal 90 2 2" xfId="7317"/>
    <cellStyle name="Normal 90 2 2 2" xfId="8310"/>
    <cellStyle name="Normal 90 2 3" xfId="7867"/>
    <cellStyle name="Normal 90 3" xfId="6733"/>
    <cellStyle name="Normal 90 3 2" xfId="7183"/>
    <cellStyle name="Normal 90 3 2 2" xfId="8176"/>
    <cellStyle name="Normal 90 3 3" xfId="7729"/>
    <cellStyle name="Normal 90 4" xfId="7030"/>
    <cellStyle name="Normal 90 4 2" xfId="8023"/>
    <cellStyle name="Normal 90 5" xfId="7571"/>
    <cellStyle name="Normal 90 6" xfId="6572"/>
    <cellStyle name="Normal 91" xfId="466"/>
    <cellStyle name="Normal 91 2" xfId="6875"/>
    <cellStyle name="Normal 91 2 2" xfId="7318"/>
    <cellStyle name="Normal 91 2 2 2" xfId="8311"/>
    <cellStyle name="Normal 91 2 3" xfId="7868"/>
    <cellStyle name="Normal 91 3" xfId="6734"/>
    <cellStyle name="Normal 91 3 2" xfId="7184"/>
    <cellStyle name="Normal 91 3 2 2" xfId="8177"/>
    <cellStyle name="Normal 91 3 3" xfId="7730"/>
    <cellStyle name="Normal 91 4" xfId="7031"/>
    <cellStyle name="Normal 91 4 2" xfId="8024"/>
    <cellStyle name="Normal 91 5" xfId="7572"/>
    <cellStyle name="Normal 91 6" xfId="6573"/>
    <cellStyle name="Normal 92" xfId="395"/>
    <cellStyle name="Normal 92 2" xfId="6876"/>
    <cellStyle name="Normal 92 2 2" xfId="7319"/>
    <cellStyle name="Normal 92 2 2 2" xfId="8312"/>
    <cellStyle name="Normal 92 2 3" xfId="7869"/>
    <cellStyle name="Normal 92 3" xfId="6735"/>
    <cellStyle name="Normal 92 3 2" xfId="7185"/>
    <cellStyle name="Normal 92 3 2 2" xfId="8178"/>
    <cellStyle name="Normal 92 3 3" xfId="7731"/>
    <cellStyle name="Normal 92 4" xfId="7032"/>
    <cellStyle name="Normal 92 4 2" xfId="8025"/>
    <cellStyle name="Normal 92 5" xfId="7573"/>
    <cellStyle name="Normal 92 6" xfId="6574"/>
    <cellStyle name="Normal 93" xfId="396"/>
    <cellStyle name="Normal 93 2" xfId="6877"/>
    <cellStyle name="Normal 93 2 2" xfId="7320"/>
    <cellStyle name="Normal 93 2 2 2" xfId="8313"/>
    <cellStyle name="Normal 93 2 3" xfId="7870"/>
    <cellStyle name="Normal 93 3" xfId="6736"/>
    <cellStyle name="Normal 93 3 2" xfId="7186"/>
    <cellStyle name="Normal 93 3 2 2" xfId="8179"/>
    <cellStyle name="Normal 93 3 3" xfId="7732"/>
    <cellStyle name="Normal 93 4" xfId="7033"/>
    <cellStyle name="Normal 93 4 2" xfId="8026"/>
    <cellStyle name="Normal 93 5" xfId="7574"/>
    <cellStyle name="Normal 93 6" xfId="6575"/>
    <cellStyle name="Normal 94" xfId="428"/>
    <cellStyle name="Normal 94 2" xfId="6878"/>
    <cellStyle name="Normal 94 2 2" xfId="7321"/>
    <cellStyle name="Normal 94 2 2 2" xfId="8314"/>
    <cellStyle name="Normal 94 2 3" xfId="7871"/>
    <cellStyle name="Normal 94 3" xfId="6737"/>
    <cellStyle name="Normal 94 3 2" xfId="7187"/>
    <cellStyle name="Normal 94 3 2 2" xfId="8180"/>
    <cellStyle name="Normal 94 3 3" xfId="7733"/>
    <cellStyle name="Normal 94 4" xfId="7034"/>
    <cellStyle name="Normal 94 4 2" xfId="8027"/>
    <cellStyle name="Normal 94 5" xfId="7575"/>
    <cellStyle name="Normal 94 6" xfId="6576"/>
    <cellStyle name="Normal 95" xfId="420"/>
    <cellStyle name="Normal 95 2" xfId="6879"/>
    <cellStyle name="Normal 95 2 2" xfId="7322"/>
    <cellStyle name="Normal 95 2 2 2" xfId="8315"/>
    <cellStyle name="Normal 95 2 3" xfId="7872"/>
    <cellStyle name="Normal 95 3" xfId="6738"/>
    <cellStyle name="Normal 95 3 2" xfId="7188"/>
    <cellStyle name="Normal 95 3 2 2" xfId="8181"/>
    <cellStyle name="Normal 95 3 3" xfId="7734"/>
    <cellStyle name="Normal 95 4" xfId="7035"/>
    <cellStyle name="Normal 95 4 2" xfId="8028"/>
    <cellStyle name="Normal 95 5" xfId="7576"/>
    <cellStyle name="Normal 95 6" xfId="6577"/>
    <cellStyle name="Normal 96" xfId="398"/>
    <cellStyle name="Normal 96 2" xfId="6880"/>
    <cellStyle name="Normal 96 2 2" xfId="7323"/>
    <cellStyle name="Normal 96 2 2 2" xfId="8316"/>
    <cellStyle name="Normal 96 2 3" xfId="7873"/>
    <cellStyle name="Normal 96 3" xfId="6739"/>
    <cellStyle name="Normal 96 3 2" xfId="7189"/>
    <cellStyle name="Normal 96 3 2 2" xfId="8182"/>
    <cellStyle name="Normal 96 3 3" xfId="7735"/>
    <cellStyle name="Normal 96 4" xfId="7036"/>
    <cellStyle name="Normal 96 4 2" xfId="8029"/>
    <cellStyle name="Normal 96 5" xfId="7577"/>
    <cellStyle name="Normal 96 6" xfId="6578"/>
    <cellStyle name="Normal 97" xfId="593"/>
    <cellStyle name="Normal 97 2" xfId="596"/>
    <cellStyle name="Normal 97 2 2" xfId="958"/>
    <cellStyle name="Normal 97 2 2 2" xfId="2625"/>
    <cellStyle name="Normal 97 2 2 2 2" xfId="3748"/>
    <cellStyle name="Normal 97 2 2 2 2 2" xfId="5996"/>
    <cellStyle name="Normal 97 2 2 2 3" xfId="4876"/>
    <cellStyle name="Normal 97 2 2 2 4" xfId="8317"/>
    <cellStyle name="Normal 97 2 2 3" xfId="3161"/>
    <cellStyle name="Normal 97 2 2 3 2" xfId="5410"/>
    <cellStyle name="Normal 97 2 2 4" xfId="4289"/>
    <cellStyle name="Normal 97 2 2 5" xfId="7324"/>
    <cellStyle name="Normal 97 2 3" xfId="2298"/>
    <cellStyle name="Normal 97 2 3 2" xfId="3445"/>
    <cellStyle name="Normal 97 2 3 2 2" xfId="5693"/>
    <cellStyle name="Normal 97 2 3 3" xfId="4573"/>
    <cellStyle name="Normal 97 2 3 4" xfId="7874"/>
    <cellStyle name="Normal 97 2 4" xfId="2848"/>
    <cellStyle name="Normal 97 2 4 2" xfId="5097"/>
    <cellStyle name="Normal 97 2 4 3" xfId="6881"/>
    <cellStyle name="Normal 97 2 5" xfId="3975"/>
    <cellStyle name="Normal 97 2 6" xfId="6352"/>
    <cellStyle name="Normal 97 3" xfId="856"/>
    <cellStyle name="Normal 97 3 2" xfId="2524"/>
    <cellStyle name="Normal 97 3 2 2" xfId="3647"/>
    <cellStyle name="Normal 97 3 2 2 2" xfId="5895"/>
    <cellStyle name="Normal 97 3 2 2 3" xfId="8183"/>
    <cellStyle name="Normal 97 3 2 3" xfId="4775"/>
    <cellStyle name="Normal 97 3 2 4" xfId="7190"/>
    <cellStyle name="Normal 97 3 3" xfId="3060"/>
    <cellStyle name="Normal 97 3 3 2" xfId="5309"/>
    <cellStyle name="Normal 97 3 3 3" xfId="7736"/>
    <cellStyle name="Normal 97 3 4" xfId="4188"/>
    <cellStyle name="Normal 97 3 5" xfId="6740"/>
    <cellStyle name="Normal 97 4" xfId="2197"/>
    <cellStyle name="Normal 97 4 2" xfId="3344"/>
    <cellStyle name="Normal 97 4 2 2" xfId="5592"/>
    <cellStyle name="Normal 97 4 2 3" xfId="8030"/>
    <cellStyle name="Normal 97 4 3" xfId="4472"/>
    <cellStyle name="Normal 97 4 4" xfId="7037"/>
    <cellStyle name="Normal 97 5" xfId="2845"/>
    <cellStyle name="Normal 97 5 2" xfId="5094"/>
    <cellStyle name="Normal 97 5 3" xfId="7578"/>
    <cellStyle name="Normal 97 6" xfId="3972"/>
    <cellStyle name="Normal 97 6 2" xfId="6579"/>
    <cellStyle name="Normal 97 7" xfId="6349"/>
    <cellStyle name="Normal 98" xfId="749"/>
    <cellStyle name="Normal 98 2" xfId="2043"/>
    <cellStyle name="Normal 98 2 2" xfId="7325"/>
    <cellStyle name="Normal 98 2 2 2" xfId="8318"/>
    <cellStyle name="Normal 98 2 3" xfId="7875"/>
    <cellStyle name="Normal 98 2 4" xfId="6882"/>
    <cellStyle name="Normal 98 3" xfId="2392"/>
    <cellStyle name="Normal 98 3 2" xfId="3515"/>
    <cellStyle name="Normal 98 3 2 2" xfId="5763"/>
    <cellStyle name="Normal 98 3 2 2 2" xfId="8184"/>
    <cellStyle name="Normal 98 3 2 3" xfId="7191"/>
    <cellStyle name="Normal 98 3 3" xfId="4643"/>
    <cellStyle name="Normal 98 3 3 2" xfId="7737"/>
    <cellStyle name="Normal 98 3 4" xfId="6741"/>
    <cellStyle name="Normal 98 4" xfId="2954"/>
    <cellStyle name="Normal 98 4 2" xfId="5203"/>
    <cellStyle name="Normal 98 4 2 2" xfId="8031"/>
    <cellStyle name="Normal 98 4 3" xfId="7038"/>
    <cellStyle name="Normal 98 5" xfId="4082"/>
    <cellStyle name="Normal 98 5 2" xfId="7579"/>
    <cellStyle name="Normal 98 6" xfId="6580"/>
    <cellStyle name="Normal 98 7" xfId="6460"/>
    <cellStyle name="Normal 99" xfId="2044"/>
    <cellStyle name="Normal 99 2" xfId="6883"/>
    <cellStyle name="Normal 99 2 2" xfId="7326"/>
    <cellStyle name="Normal 99 2 2 2" xfId="8319"/>
    <cellStyle name="Normal 99 2 3" xfId="7876"/>
    <cellStyle name="Normal 99 3" xfId="6742"/>
    <cellStyle name="Normal 99 3 2" xfId="7192"/>
    <cellStyle name="Normal 99 3 2 2" xfId="8185"/>
    <cellStyle name="Normal 99 3 3" xfId="7738"/>
    <cellStyle name="Normal 99 4" xfId="7039"/>
    <cellStyle name="Normal 99 4 2" xfId="8032"/>
    <cellStyle name="Normal 99 5" xfId="7580"/>
    <cellStyle name="Normal 99 6" xfId="6581"/>
    <cellStyle name="Normal 99 7" xfId="6461"/>
    <cellStyle name="Note 10" xfId="8480"/>
    <cellStyle name="Note 11" xfId="8500"/>
    <cellStyle name="Note 12" xfId="8516"/>
    <cellStyle name="Note 13" xfId="8532"/>
    <cellStyle name="Note 14" xfId="8546"/>
    <cellStyle name="Note 15" xfId="8564"/>
    <cellStyle name="Note 16" xfId="8582"/>
    <cellStyle name="Note 2" xfId="159"/>
    <cellStyle name="Note 2 10" xfId="6062"/>
    <cellStyle name="Note 2 2" xfId="315"/>
    <cellStyle name="Note 2 2 2" xfId="1520"/>
    <cellStyle name="Note 2 2 2 2" xfId="1521"/>
    <cellStyle name="Note 2 2 2 2 2" xfId="1522"/>
    <cellStyle name="Note 2 2 2 3" xfId="1523"/>
    <cellStyle name="Note 2 2 2 3 2" xfId="1524"/>
    <cellStyle name="Note 2 2 2 4" xfId="1525"/>
    <cellStyle name="Note 2 2 2 5" xfId="6830"/>
    <cellStyle name="Note 2 2 3" xfId="1526"/>
    <cellStyle name="Note 2 2 3 2" xfId="1527"/>
    <cellStyle name="Note 2 2 4" xfId="1528"/>
    <cellStyle name="Note 2 2 4 2" xfId="1529"/>
    <cellStyle name="Note 2 2 5" xfId="1530"/>
    <cellStyle name="Note 2 2 6" xfId="2045"/>
    <cellStyle name="Note 2 2 6 2" xfId="3208"/>
    <cellStyle name="Note 2 2 6 2 2" xfId="5456"/>
    <cellStyle name="Note 2 2 6 3" xfId="4336"/>
    <cellStyle name="Note 2 3" xfId="262"/>
    <cellStyle name="Note 2 3 2" xfId="1531"/>
    <cellStyle name="Note 2 3 2 2" xfId="1532"/>
    <cellStyle name="Note 2 3 2 3" xfId="6689"/>
    <cellStyle name="Note 2 3 3" xfId="1533"/>
    <cellStyle name="Note 2 3 3 2" xfId="1534"/>
    <cellStyle name="Note 2 3 4" xfId="1535"/>
    <cellStyle name="Note 2 4" xfId="1536"/>
    <cellStyle name="Note 2 4 2" xfId="1537"/>
    <cellStyle name="Note 2 4 2 2" xfId="1538"/>
    <cellStyle name="Note 2 4 3" xfId="1539"/>
    <cellStyle name="Note 2 4 3 2" xfId="1540"/>
    <cellStyle name="Note 2 4 4" xfId="1541"/>
    <cellStyle name="Note 2 4 5" xfId="6526"/>
    <cellStyle name="Note 2 5" xfId="1542"/>
    <cellStyle name="Note 2 5 2" xfId="1543"/>
    <cellStyle name="Note 2 6" xfId="1544"/>
    <cellStyle name="Note 2 6 2" xfId="1545"/>
    <cellStyle name="Note 2 7" xfId="1546"/>
    <cellStyle name="Note 2 7 2" xfId="1547"/>
    <cellStyle name="Note 2 8" xfId="1548"/>
    <cellStyle name="Note 2 9" xfId="2046"/>
    <cellStyle name="Note 3" xfId="164"/>
    <cellStyle name="Note 3 2" xfId="1549"/>
    <cellStyle name="Note 3 2 2" xfId="1550"/>
    <cellStyle name="Note 3 2 2 2" xfId="1551"/>
    <cellStyle name="Note 3 2 2 2 2" xfId="1552"/>
    <cellStyle name="Note 3 2 2 2 3" xfId="8349"/>
    <cellStyle name="Note 3 2 2 3" xfId="1553"/>
    <cellStyle name="Note 3 2 2 3 2" xfId="1554"/>
    <cellStyle name="Note 3 2 2 4" xfId="1555"/>
    <cellStyle name="Note 3 2 2 5" xfId="7356"/>
    <cellStyle name="Note 3 2 3" xfId="1556"/>
    <cellStyle name="Note 3 2 3 2" xfId="1557"/>
    <cellStyle name="Note 3 2 3 3" xfId="7909"/>
    <cellStyle name="Note 3 2 4" xfId="1558"/>
    <cellStyle name="Note 3 2 4 2" xfId="1559"/>
    <cellStyle name="Note 3 2 5" xfId="1560"/>
    <cellStyle name="Note 3 2 6" xfId="6916"/>
    <cellStyle name="Note 3 3" xfId="1561"/>
    <cellStyle name="Note 3 3 2" xfId="1562"/>
    <cellStyle name="Note 3 3 2 2" xfId="1563"/>
    <cellStyle name="Note 3 3 2 3" xfId="8062"/>
    <cellStyle name="Note 3 3 3" xfId="1564"/>
    <cellStyle name="Note 3 3 3 2" xfId="1565"/>
    <cellStyle name="Note 3 3 4" xfId="1566"/>
    <cellStyle name="Note 3 3 5" xfId="7069"/>
    <cellStyle name="Note 3 4" xfId="1567"/>
    <cellStyle name="Note 3 4 2" xfId="7614"/>
    <cellStyle name="Note 3 5" xfId="1568"/>
    <cellStyle name="Note 3 5 2" xfId="2343"/>
    <cellStyle name="Note 3 5 3" xfId="6615"/>
    <cellStyle name="Note 4" xfId="203"/>
    <cellStyle name="Note 4 10" xfId="2641"/>
    <cellStyle name="Note 4 10 2" xfId="4890"/>
    <cellStyle name="Note 4 11" xfId="3768"/>
    <cellStyle name="Note 4 12" xfId="6077"/>
    <cellStyle name="Note 4 2" xfId="328"/>
    <cellStyle name="Note 4 2 2" xfId="431"/>
    <cellStyle name="Note 4 2 2 2" xfId="561"/>
    <cellStyle name="Note 4 2 2 2 2" xfId="959"/>
    <cellStyle name="Note 4 2 2 2 2 2" xfId="2344"/>
    <cellStyle name="Note 4 2 2 2 2 3" xfId="2084"/>
    <cellStyle name="Note 4 2 2 2 2 3 2" xfId="3231"/>
    <cellStyle name="Note 4 2 2 2 2 3 2 2" xfId="5479"/>
    <cellStyle name="Note 4 2 2 2 2 3 3" xfId="4359"/>
    <cellStyle name="Note 4 2 2 2 2 4" xfId="3162"/>
    <cellStyle name="Note 4 2 2 2 2 4 2" xfId="5411"/>
    <cellStyle name="Note 4 2 2 2 2 5" xfId="4290"/>
    <cellStyle name="Note 4 2 2 2 3" xfId="2047"/>
    <cellStyle name="Note 4 2 2 2 3 2" xfId="3209"/>
    <cellStyle name="Note 4 2 2 2 3 2 2" xfId="5457"/>
    <cellStyle name="Note 4 2 2 2 3 3" xfId="4337"/>
    <cellStyle name="Note 4 2 2 2 4" xfId="2813"/>
    <cellStyle name="Note 4 2 2 2 4 2" xfId="5062"/>
    <cellStyle name="Note 4 2 2 2 5" xfId="3940"/>
    <cellStyle name="Note 4 2 2 2 6" xfId="6317"/>
    <cellStyle name="Note 4 2 2 3" xfId="717"/>
    <cellStyle name="Note 4 2 2 3 2" xfId="1569"/>
    <cellStyle name="Note 4 2 2 3 3" xfId="2630"/>
    <cellStyle name="Note 4 2 2 3 3 2" xfId="3751"/>
    <cellStyle name="Note 4 2 2 3 3 2 2" xfId="5999"/>
    <cellStyle name="Note 4 2 2 3 3 3" xfId="4879"/>
    <cellStyle name="Note 4 2 2 3 4" xfId="2922"/>
    <cellStyle name="Note 4 2 2 3 4 2" xfId="5171"/>
    <cellStyle name="Note 4 2 2 3 5" xfId="4050"/>
    <cellStyle name="Note 4 2 2 3 6" xfId="6428"/>
    <cellStyle name="Note 4 2 2 4" xfId="824"/>
    <cellStyle name="Note 4 2 2 4 2" xfId="2345"/>
    <cellStyle name="Note 4 2 2 4 3" xfId="2380"/>
    <cellStyle name="Note 4 2 2 4 3 2" xfId="3503"/>
    <cellStyle name="Note 4 2 2 4 3 2 2" xfId="5751"/>
    <cellStyle name="Note 4 2 2 4 3 3" xfId="4631"/>
    <cellStyle name="Note 4 2 2 4 4" xfId="3028"/>
    <cellStyle name="Note 4 2 2 4 4 2" xfId="5277"/>
    <cellStyle name="Note 4 2 2 4 5" xfId="4156"/>
    <cellStyle name="Note 4 2 2 5" xfId="2048"/>
    <cellStyle name="Note 4 2 2 5 2" xfId="3210"/>
    <cellStyle name="Note 4 2 2 5 2 2" xfId="5458"/>
    <cellStyle name="Note 4 2 2 5 3" xfId="4338"/>
    <cellStyle name="Note 4 2 2 6" xfId="2710"/>
    <cellStyle name="Note 4 2 2 6 2" xfId="4959"/>
    <cellStyle name="Note 4 2 2 7" xfId="3837"/>
    <cellStyle name="Note 4 2 2 8" xfId="6214"/>
    <cellStyle name="Note 4 2 3" xfId="526"/>
    <cellStyle name="Note 4 2 3 2" xfId="960"/>
    <cellStyle name="Note 4 2 3 2 2" xfId="2346"/>
    <cellStyle name="Note 4 2 3 2 3" xfId="2145"/>
    <cellStyle name="Note 4 2 3 2 3 2" xfId="3292"/>
    <cellStyle name="Note 4 2 3 2 3 2 2" xfId="5540"/>
    <cellStyle name="Note 4 2 3 2 3 3" xfId="4420"/>
    <cellStyle name="Note 4 2 3 2 4" xfId="3163"/>
    <cellStyle name="Note 4 2 3 2 4 2" xfId="5412"/>
    <cellStyle name="Note 4 2 3 2 5" xfId="4291"/>
    <cellStyle name="Note 4 2 3 3" xfId="2049"/>
    <cellStyle name="Note 4 2 3 3 2" xfId="3211"/>
    <cellStyle name="Note 4 2 3 3 2 2" xfId="5459"/>
    <cellStyle name="Note 4 2 3 3 3" xfId="4339"/>
    <cellStyle name="Note 4 2 3 4" xfId="2778"/>
    <cellStyle name="Note 4 2 3 4 2" xfId="5027"/>
    <cellStyle name="Note 4 2 3 5" xfId="3905"/>
    <cellStyle name="Note 4 2 3 6" xfId="6282"/>
    <cellStyle name="Note 4 2 4" xfId="681"/>
    <cellStyle name="Note 4 2 4 2" xfId="1570"/>
    <cellStyle name="Note 4 2 4 3" xfId="2070"/>
    <cellStyle name="Note 4 2 4 3 2" xfId="3218"/>
    <cellStyle name="Note 4 2 4 3 2 2" xfId="5466"/>
    <cellStyle name="Note 4 2 4 3 3" xfId="4346"/>
    <cellStyle name="Note 4 2 4 4" xfId="2887"/>
    <cellStyle name="Note 4 2 4 4 2" xfId="5136"/>
    <cellStyle name="Note 4 2 4 5" xfId="4015"/>
    <cellStyle name="Note 4 2 4 6" xfId="6393"/>
    <cellStyle name="Note 4 2 5" xfId="789"/>
    <cellStyle name="Note 4 2 5 2" xfId="2347"/>
    <cellStyle name="Note 4 2 5 3" xfId="2359"/>
    <cellStyle name="Note 4 2 5 3 2" xfId="3482"/>
    <cellStyle name="Note 4 2 5 3 2 2" xfId="5730"/>
    <cellStyle name="Note 4 2 5 3 3" xfId="4610"/>
    <cellStyle name="Note 4 2 5 4" xfId="2993"/>
    <cellStyle name="Note 4 2 5 4 2" xfId="5242"/>
    <cellStyle name="Note 4 2 5 5" xfId="4121"/>
    <cellStyle name="Note 4 2 5 6" xfId="6175"/>
    <cellStyle name="Note 4 2 6" xfId="2050"/>
    <cellStyle name="Note 4 2 6 2" xfId="3212"/>
    <cellStyle name="Note 4 2 6 2 2" xfId="5460"/>
    <cellStyle name="Note 4 2 6 3" xfId="4340"/>
    <cellStyle name="Note 4 2 6 4" xfId="8370"/>
    <cellStyle name="Note 4 2 7" xfId="2675"/>
    <cellStyle name="Note 4 2 7 2" xfId="4924"/>
    <cellStyle name="Note 4 2 8" xfId="3801"/>
    <cellStyle name="Note 4 2 9" xfId="6111"/>
    <cellStyle name="Note 4 3" xfId="276"/>
    <cellStyle name="Note 4 3 2" xfId="450"/>
    <cellStyle name="Note 4 3 2 2" xfId="578"/>
    <cellStyle name="Note 4 3 2 2 2" xfId="961"/>
    <cellStyle name="Note 4 3 2 2 2 2" xfId="2626"/>
    <cellStyle name="Note 4 3 2 2 2 2 2" xfId="3749"/>
    <cellStyle name="Note 4 3 2 2 2 2 2 2" xfId="5997"/>
    <cellStyle name="Note 4 3 2 2 2 2 3" xfId="4877"/>
    <cellStyle name="Note 4 3 2 2 2 3" xfId="3164"/>
    <cellStyle name="Note 4 3 2 2 2 3 2" xfId="5413"/>
    <cellStyle name="Note 4 3 2 2 2 4" xfId="4292"/>
    <cellStyle name="Note 4 3 2 2 3" xfId="2299"/>
    <cellStyle name="Note 4 3 2 2 3 2" xfId="3446"/>
    <cellStyle name="Note 4 3 2 2 3 2 2" xfId="5694"/>
    <cellStyle name="Note 4 3 2 2 3 3" xfId="4574"/>
    <cellStyle name="Note 4 3 2 2 4" xfId="2830"/>
    <cellStyle name="Note 4 3 2 2 4 2" xfId="5079"/>
    <cellStyle name="Note 4 3 2 2 5" xfId="3957"/>
    <cellStyle name="Note 4 3 2 2 6" xfId="6334"/>
    <cellStyle name="Note 4 3 2 3" xfId="734"/>
    <cellStyle name="Note 4 3 2 3 2" xfId="2509"/>
    <cellStyle name="Note 4 3 2 3 2 2" xfId="3632"/>
    <cellStyle name="Note 4 3 2 3 2 2 2" xfId="5880"/>
    <cellStyle name="Note 4 3 2 3 2 3" xfId="4760"/>
    <cellStyle name="Note 4 3 2 3 3" xfId="2939"/>
    <cellStyle name="Note 4 3 2 3 3 2" xfId="5188"/>
    <cellStyle name="Note 4 3 2 3 4" xfId="4067"/>
    <cellStyle name="Note 4 3 2 3 5" xfId="6445"/>
    <cellStyle name="Note 4 3 2 4" xfId="841"/>
    <cellStyle name="Note 4 3 2 4 2" xfId="2087"/>
    <cellStyle name="Note 4 3 2 4 2 2" xfId="3234"/>
    <cellStyle name="Note 4 3 2 4 2 2 2" xfId="5482"/>
    <cellStyle name="Note 4 3 2 4 2 3" xfId="4362"/>
    <cellStyle name="Note 4 3 2 4 3" xfId="3045"/>
    <cellStyle name="Note 4 3 2 4 3 2" xfId="5294"/>
    <cellStyle name="Note 4 3 2 4 4" xfId="4173"/>
    <cellStyle name="Note 4 3 2 5" xfId="2182"/>
    <cellStyle name="Note 4 3 2 5 2" xfId="3329"/>
    <cellStyle name="Note 4 3 2 5 2 2" xfId="5577"/>
    <cellStyle name="Note 4 3 2 5 3" xfId="4457"/>
    <cellStyle name="Note 4 3 2 6" xfId="2727"/>
    <cellStyle name="Note 4 3 2 6 2" xfId="4976"/>
    <cellStyle name="Note 4 3 2 7" xfId="3854"/>
    <cellStyle name="Note 4 3 2 8" xfId="6231"/>
    <cellStyle name="Note 4 3 3" xfId="509"/>
    <cellStyle name="Note 4 3 3 2" xfId="962"/>
    <cellStyle name="Note 4 3 3 2 2" xfId="2348"/>
    <cellStyle name="Note 4 3 3 2 3" xfId="2147"/>
    <cellStyle name="Note 4 3 3 2 3 2" xfId="3294"/>
    <cellStyle name="Note 4 3 3 2 3 2 2" xfId="5542"/>
    <cellStyle name="Note 4 3 3 2 3 3" xfId="4422"/>
    <cellStyle name="Note 4 3 3 2 4" xfId="3165"/>
    <cellStyle name="Note 4 3 3 2 4 2" xfId="5414"/>
    <cellStyle name="Note 4 3 3 2 5" xfId="4293"/>
    <cellStyle name="Note 4 3 3 3" xfId="2051"/>
    <cellStyle name="Note 4 3 3 3 2" xfId="3213"/>
    <cellStyle name="Note 4 3 3 3 2 2" xfId="5461"/>
    <cellStyle name="Note 4 3 3 3 3" xfId="4341"/>
    <cellStyle name="Note 4 3 3 4" xfId="2761"/>
    <cellStyle name="Note 4 3 3 4 2" xfId="5010"/>
    <cellStyle name="Note 4 3 3 5" xfId="3888"/>
    <cellStyle name="Note 4 3 3 6" xfId="6265"/>
    <cellStyle name="Note 4 3 4" xfId="664"/>
    <cellStyle name="Note 4 3 4 2" xfId="2349"/>
    <cellStyle name="Note 4 3 4 3" xfId="2144"/>
    <cellStyle name="Note 4 3 4 3 2" xfId="3291"/>
    <cellStyle name="Note 4 3 4 3 2 2" xfId="5539"/>
    <cellStyle name="Note 4 3 4 3 3" xfId="4419"/>
    <cellStyle name="Note 4 3 4 4" xfId="2870"/>
    <cellStyle name="Note 4 3 4 4 2" xfId="5119"/>
    <cellStyle name="Note 4 3 4 5" xfId="3998"/>
    <cellStyle name="Note 4 3 4 6" xfId="6376"/>
    <cellStyle name="Note 4 3 5" xfId="772"/>
    <cellStyle name="Note 4 3 5 2" xfId="2443"/>
    <cellStyle name="Note 4 3 5 2 2" xfId="3566"/>
    <cellStyle name="Note 4 3 5 2 2 2" xfId="5814"/>
    <cellStyle name="Note 4 3 5 2 3" xfId="4694"/>
    <cellStyle name="Note 4 3 5 3" xfId="2976"/>
    <cellStyle name="Note 4 3 5 3 2" xfId="5225"/>
    <cellStyle name="Note 4 3 5 4" xfId="4104"/>
    <cellStyle name="Note 4 3 5 5" xfId="6158"/>
    <cellStyle name="Note 4 3 6" xfId="2658"/>
    <cellStyle name="Note 4 3 6 2" xfId="4907"/>
    <cellStyle name="Note 4 3 7" xfId="3784"/>
    <cellStyle name="Note 4 3 8" xfId="6094"/>
    <cellStyle name="Note 4 4" xfId="411"/>
    <cellStyle name="Note 4 4 2" xfId="544"/>
    <cellStyle name="Note 4 4 2 2" xfId="963"/>
    <cellStyle name="Note 4 4 2 2 2" xfId="2350"/>
    <cellStyle name="Note 4 4 2 2 3" xfId="2102"/>
    <cellStyle name="Note 4 4 2 2 3 2" xfId="3249"/>
    <cellStyle name="Note 4 4 2 2 3 2 2" xfId="5497"/>
    <cellStyle name="Note 4 4 2 2 3 3" xfId="4377"/>
    <cellStyle name="Note 4 4 2 2 4" xfId="3166"/>
    <cellStyle name="Note 4 4 2 2 4 2" xfId="5415"/>
    <cellStyle name="Note 4 4 2 2 5" xfId="4294"/>
    <cellStyle name="Note 4 4 2 3" xfId="2052"/>
    <cellStyle name="Note 4 4 2 3 2" xfId="3214"/>
    <cellStyle name="Note 4 4 2 3 2 2" xfId="5462"/>
    <cellStyle name="Note 4 4 2 3 3" xfId="4342"/>
    <cellStyle name="Note 4 4 2 4" xfId="2796"/>
    <cellStyle name="Note 4 4 2 4 2" xfId="5045"/>
    <cellStyle name="Note 4 4 2 5" xfId="3923"/>
    <cellStyle name="Note 4 4 2 6" xfId="6300"/>
    <cellStyle name="Note 4 4 3" xfId="700"/>
    <cellStyle name="Note 4 4 3 2" xfId="1571"/>
    <cellStyle name="Note 4 4 3 3" xfId="2631"/>
    <cellStyle name="Note 4 4 3 3 2" xfId="3752"/>
    <cellStyle name="Note 4 4 3 3 2 2" xfId="6000"/>
    <cellStyle name="Note 4 4 3 3 3" xfId="4880"/>
    <cellStyle name="Note 4 4 3 4" xfId="2905"/>
    <cellStyle name="Note 4 4 3 4 2" xfId="5154"/>
    <cellStyle name="Note 4 4 3 5" xfId="4033"/>
    <cellStyle name="Note 4 4 3 6" xfId="6411"/>
    <cellStyle name="Note 4 4 4" xfId="807"/>
    <cellStyle name="Note 4 4 4 2" xfId="2351"/>
    <cellStyle name="Note 4 4 4 3" xfId="2125"/>
    <cellStyle name="Note 4 4 4 3 2" xfId="3272"/>
    <cellStyle name="Note 4 4 4 3 2 2" xfId="5520"/>
    <cellStyle name="Note 4 4 4 3 3" xfId="4400"/>
    <cellStyle name="Note 4 4 4 4" xfId="3011"/>
    <cellStyle name="Note 4 4 4 4 2" xfId="5260"/>
    <cellStyle name="Note 4 4 4 5" xfId="4139"/>
    <cellStyle name="Note 4 4 5" xfId="2053"/>
    <cellStyle name="Note 4 4 5 2" xfId="3215"/>
    <cellStyle name="Note 4 4 5 2 2" xfId="5463"/>
    <cellStyle name="Note 4 4 5 3" xfId="4343"/>
    <cellStyle name="Note 4 4 6" xfId="2693"/>
    <cellStyle name="Note 4 4 6 2" xfId="4942"/>
    <cellStyle name="Note 4 4 7" xfId="3820"/>
    <cellStyle name="Note 4 4 8" xfId="6197"/>
    <cellStyle name="Note 4 5" xfId="492"/>
    <cellStyle name="Note 4 5 2" xfId="964"/>
    <cellStyle name="Note 4 5 2 2" xfId="2352"/>
    <cellStyle name="Note 4 5 2 3" xfId="2330"/>
    <cellStyle name="Note 4 5 2 3 2" xfId="3473"/>
    <cellStyle name="Note 4 5 2 3 2 2" xfId="5721"/>
    <cellStyle name="Note 4 5 2 3 3" xfId="4601"/>
    <cellStyle name="Note 4 5 2 4" xfId="3167"/>
    <cellStyle name="Note 4 5 2 4 2" xfId="5416"/>
    <cellStyle name="Note 4 5 2 5" xfId="4295"/>
    <cellStyle name="Note 4 5 3" xfId="2054"/>
    <cellStyle name="Note 4 5 3 2" xfId="3216"/>
    <cellStyle name="Note 4 5 3 2 2" xfId="5464"/>
    <cellStyle name="Note 4 5 3 3" xfId="4344"/>
    <cellStyle name="Note 4 5 4" xfId="2744"/>
    <cellStyle name="Note 4 5 4 2" xfId="4993"/>
    <cellStyle name="Note 4 5 5" xfId="3871"/>
    <cellStyle name="Note 4 5 6" xfId="6248"/>
    <cellStyle name="Note 4 6" xfId="647"/>
    <cellStyle name="Note 4 6 2" xfId="1572"/>
    <cellStyle name="Note 4 6 3" xfId="2388"/>
    <cellStyle name="Note 4 6 3 2" xfId="3511"/>
    <cellStyle name="Note 4 6 3 2 2" xfId="5759"/>
    <cellStyle name="Note 4 6 3 3" xfId="4639"/>
    <cellStyle name="Note 4 6 4" xfId="2853"/>
    <cellStyle name="Note 4 6 4 2" xfId="5102"/>
    <cellStyle name="Note 4 6 5" xfId="3981"/>
    <cellStyle name="Note 4 6 6" xfId="6359"/>
    <cellStyle name="Note 4 7" xfId="755"/>
    <cellStyle name="Note 4 7 2" xfId="1573"/>
    <cellStyle name="Note 4 7 3" xfId="2317"/>
    <cellStyle name="Note 4 7 3 2" xfId="3461"/>
    <cellStyle name="Note 4 7 3 2 2" xfId="5709"/>
    <cellStyle name="Note 4 7 3 3" xfId="4589"/>
    <cellStyle name="Note 4 7 4" xfId="2959"/>
    <cellStyle name="Note 4 7 4 2" xfId="5208"/>
    <cellStyle name="Note 4 7 5" xfId="4087"/>
    <cellStyle name="Note 4 7 6" xfId="6141"/>
    <cellStyle name="Note 4 8" xfId="1574"/>
    <cellStyle name="Note 4 8 2" xfId="7378"/>
    <cellStyle name="Note 4 9" xfId="2055"/>
    <cellStyle name="Note 4 9 2" xfId="3217"/>
    <cellStyle name="Note 4 9 2 2" xfId="5465"/>
    <cellStyle name="Note 4 9 3" xfId="4345"/>
    <cellStyle name="Note 5" xfId="638"/>
    <cellStyle name="Note 5 2" xfId="8392"/>
    <cellStyle name="Note 5 3" xfId="7401"/>
    <cellStyle name="Note 6" xfId="1575"/>
    <cellStyle name="Note 6 2" xfId="1576"/>
    <cellStyle name="Note 6 2 2" xfId="8414"/>
    <cellStyle name="Note 6 3" xfId="7424"/>
    <cellStyle name="Note 7" xfId="1577"/>
    <cellStyle name="Note 7 2" xfId="8431"/>
    <cellStyle name="Note 7 3" xfId="7441"/>
    <cellStyle name="Note 8" xfId="7458"/>
    <cellStyle name="Note 8 2" xfId="8448"/>
    <cellStyle name="Note 9" xfId="8464"/>
    <cellStyle name="Output 2" xfId="198"/>
    <cellStyle name="Output 2 2" xfId="1578"/>
    <cellStyle name="Output 2 2 2" xfId="1579"/>
    <cellStyle name="Output 2 2 2 2" xfId="1580"/>
    <cellStyle name="Output 2 2 2 2 2" xfId="1581"/>
    <cellStyle name="Output 2 2 2 2 3" xfId="1582"/>
    <cellStyle name="Output 2 2 2 3" xfId="1583"/>
    <cellStyle name="Output 2 2 2 3 2" xfId="1584"/>
    <cellStyle name="Output 2 2 2 3 3" xfId="1585"/>
    <cellStyle name="Output 2 2 2 4" xfId="1586"/>
    <cellStyle name="Output 2 2 2 5" xfId="1587"/>
    <cellStyle name="Output 2 2 3" xfId="1588"/>
    <cellStyle name="Output 2 2 3 2" xfId="1589"/>
    <cellStyle name="Output 2 2 3 3" xfId="1590"/>
    <cellStyle name="Output 2 2 4" xfId="1591"/>
    <cellStyle name="Output 2 2 4 2" xfId="1592"/>
    <cellStyle name="Output 2 2 4 3" xfId="1593"/>
    <cellStyle name="Output 2 2 5" xfId="1594"/>
    <cellStyle name="Output 2 2 6" xfId="1595"/>
    <cellStyle name="Output 2 3" xfId="1596"/>
    <cellStyle name="Output 2 3 2" xfId="1597"/>
    <cellStyle name="Output 2 3 2 2" xfId="1598"/>
    <cellStyle name="Output 2 3 2 3" xfId="1599"/>
    <cellStyle name="Output 2 3 3" xfId="1600"/>
    <cellStyle name="Output 2 3 3 2" xfId="1601"/>
    <cellStyle name="Output 2 3 3 3" xfId="1602"/>
    <cellStyle name="Output 2 3 4" xfId="1603"/>
    <cellStyle name="Output 2 3 5" xfId="1604"/>
    <cellStyle name="Output 2 4" xfId="1605"/>
    <cellStyle name="Output 2 4 2" xfId="1606"/>
    <cellStyle name="Output 2 4 2 2" xfId="1607"/>
    <cellStyle name="Output 2 4 2 3" xfId="1608"/>
    <cellStyle name="Output 2 4 3" xfId="1609"/>
    <cellStyle name="Output 2 4 3 2" xfId="1610"/>
    <cellStyle name="Output 2 4 3 3" xfId="1611"/>
    <cellStyle name="Output 2 4 4" xfId="1612"/>
    <cellStyle name="Output 2 4 5" xfId="1613"/>
    <cellStyle name="Output 2 5" xfId="1614"/>
    <cellStyle name="Output 2 5 2" xfId="1615"/>
    <cellStyle name="Output 2 5 3" xfId="1616"/>
    <cellStyle name="Output 2 6" xfId="1617"/>
    <cellStyle name="Output 2 6 2" xfId="1618"/>
    <cellStyle name="Output 2 6 3" xfId="1619"/>
    <cellStyle name="Output 2 7" xfId="1620"/>
    <cellStyle name="Output 2 7 2" xfId="1621"/>
    <cellStyle name="Output 2 7 3" xfId="1622"/>
    <cellStyle name="Output 2 8" xfId="1623"/>
    <cellStyle name="Output 2 9" xfId="1624"/>
    <cellStyle name="Output 3" xfId="127"/>
    <cellStyle name="Output 3 2" xfId="1625"/>
    <cellStyle name="Output 3 2 2" xfId="1626"/>
    <cellStyle name="Output 3 2 2 2" xfId="1627"/>
    <cellStyle name="Output 3 2 2 2 2" xfId="1628"/>
    <cellStyle name="Output 3 2 2 2 3" xfId="1629"/>
    <cellStyle name="Output 3 2 2 3" xfId="1630"/>
    <cellStyle name="Output 3 2 2 3 2" xfId="1631"/>
    <cellStyle name="Output 3 2 2 3 3" xfId="1632"/>
    <cellStyle name="Output 3 2 2 4" xfId="1633"/>
    <cellStyle name="Output 3 2 2 5" xfId="1634"/>
    <cellStyle name="Output 3 2 3" xfId="1635"/>
    <cellStyle name="Output 3 2 3 2" xfId="1636"/>
    <cellStyle name="Output 3 2 3 3" xfId="1637"/>
    <cellStyle name="Output 3 2 4" xfId="1638"/>
    <cellStyle name="Output 3 2 4 2" xfId="1639"/>
    <cellStyle name="Output 3 2 4 3" xfId="1640"/>
    <cellStyle name="Output 3 2 5" xfId="1641"/>
    <cellStyle name="Output 3 2 6" xfId="1642"/>
    <cellStyle name="Output 3 3" xfId="1643"/>
    <cellStyle name="Output 3 3 2" xfId="1644"/>
    <cellStyle name="Output 3 3 2 2" xfId="1645"/>
    <cellStyle name="Output 3 3 2 3" xfId="1646"/>
    <cellStyle name="Output 3 3 3" xfId="1647"/>
    <cellStyle name="Output 3 3 3 2" xfId="1648"/>
    <cellStyle name="Output 3 3 3 3" xfId="1649"/>
    <cellStyle name="Output 3 3 4" xfId="1650"/>
    <cellStyle name="Output 3 3 5" xfId="1651"/>
    <cellStyle name="Output 3 4" xfId="1652"/>
    <cellStyle name="Output 3 4 2" xfId="1653"/>
    <cellStyle name="Output 3 4 2 2" xfId="1654"/>
    <cellStyle name="Output 3 4 2 3" xfId="1655"/>
    <cellStyle name="Output 3 4 3" xfId="1656"/>
    <cellStyle name="Output 3 4 3 2" xfId="1657"/>
    <cellStyle name="Output 3 4 3 3" xfId="1658"/>
    <cellStyle name="Output 3 4 4" xfId="1659"/>
    <cellStyle name="Output 3 4 5" xfId="1660"/>
    <cellStyle name="Output 3 5" xfId="1661"/>
    <cellStyle name="Output 3 5 2" xfId="1662"/>
    <cellStyle name="Output 3 5 3" xfId="1663"/>
    <cellStyle name="Output 3 6" xfId="1664"/>
    <cellStyle name="Output 3 6 2" xfId="1665"/>
    <cellStyle name="Output 3 6 3" xfId="1666"/>
    <cellStyle name="Output 3 7" xfId="1667"/>
    <cellStyle name="Output 3 7 2" xfId="1668"/>
    <cellStyle name="Output 3 7 3" xfId="1669"/>
    <cellStyle name="Output 3 8" xfId="1670"/>
    <cellStyle name="Output 3 9" xfId="1671"/>
    <cellStyle name="Output 4" xfId="639"/>
    <cellStyle name="Output 4 2" xfId="1672"/>
    <cellStyle name="Output 4 2 2" xfId="1673"/>
    <cellStyle name="Output 4 2 2 2" xfId="1674"/>
    <cellStyle name="Output 4 2 2 2 2" xfId="1675"/>
    <cellStyle name="Output 4 2 2 2 3" xfId="1676"/>
    <cellStyle name="Output 4 2 2 3" xfId="1677"/>
    <cellStyle name="Output 4 2 2 3 2" xfId="1678"/>
    <cellStyle name="Output 4 2 2 3 3" xfId="1679"/>
    <cellStyle name="Output 4 2 2 4" xfId="1680"/>
    <cellStyle name="Output 4 2 2 5" xfId="1681"/>
    <cellStyle name="Output 4 2 3" xfId="1682"/>
    <cellStyle name="Output 4 2 3 2" xfId="1683"/>
    <cellStyle name="Output 4 2 3 3" xfId="1684"/>
    <cellStyle name="Output 4 2 4" xfId="1685"/>
    <cellStyle name="Output 4 2 4 2" xfId="1686"/>
    <cellStyle name="Output 4 2 4 3" xfId="1687"/>
    <cellStyle name="Output 4 2 5" xfId="1688"/>
    <cellStyle name="Output 4 2 6" xfId="1689"/>
    <cellStyle name="Output 4 3" xfId="1690"/>
    <cellStyle name="Output 4 3 2" xfId="1691"/>
    <cellStyle name="Output 4 3 2 2" xfId="1692"/>
    <cellStyle name="Output 4 3 2 3" xfId="1693"/>
    <cellStyle name="Output 4 3 3" xfId="1694"/>
    <cellStyle name="Output 4 3 3 2" xfId="1695"/>
    <cellStyle name="Output 4 3 3 3" xfId="1696"/>
    <cellStyle name="Output 4 3 4" xfId="1697"/>
    <cellStyle name="Output 4 3 5" xfId="1698"/>
    <cellStyle name="Output 4 4" xfId="1699"/>
    <cellStyle name="Output 4 4 2" xfId="1700"/>
    <cellStyle name="Output 4 4 2 2" xfId="1701"/>
    <cellStyle name="Output 4 4 2 3" xfId="1702"/>
    <cellStyle name="Output 4 4 3" xfId="1703"/>
    <cellStyle name="Output 4 4 3 2" xfId="1704"/>
    <cellStyle name="Output 4 4 3 3" xfId="1705"/>
    <cellStyle name="Output 4 4 4" xfId="1706"/>
    <cellStyle name="Output 4 4 5" xfId="1707"/>
    <cellStyle name="Output 4 5" xfId="1708"/>
    <cellStyle name="Output 4 5 2" xfId="1709"/>
    <cellStyle name="Output 4 5 3" xfId="1710"/>
    <cellStyle name="Output 4 6" xfId="1711"/>
    <cellStyle name="Output 4 6 2" xfId="1712"/>
    <cellStyle name="Output 4 6 3" xfId="1713"/>
    <cellStyle name="Output 4 7" xfId="1714"/>
    <cellStyle name="Output 4 7 2" xfId="1715"/>
    <cellStyle name="Output 4 7 3" xfId="1716"/>
    <cellStyle name="Output 4 8" xfId="1717"/>
    <cellStyle name="Output 4 9" xfId="1718"/>
    <cellStyle name="Output 5" xfId="1719"/>
    <cellStyle name="Percent" xfId="14" builtinId="5"/>
    <cellStyle name="Percent [2]" xfId="78"/>
    <cellStyle name="Percent [2] 2" xfId="2056"/>
    <cellStyle name="Percent 10" xfId="30"/>
    <cellStyle name="Percent 11" xfId="1720"/>
    <cellStyle name="Percent 12" xfId="1721"/>
    <cellStyle name="Percent 12 2" xfId="1722"/>
    <cellStyle name="Percent 12 3" xfId="1723"/>
    <cellStyle name="Percent 13" xfId="1724"/>
    <cellStyle name="Percent 14" xfId="1725"/>
    <cellStyle name="Percent 15" xfId="1726"/>
    <cellStyle name="Percent 16" xfId="1727"/>
    <cellStyle name="Percent 17" xfId="1728"/>
    <cellStyle name="Percent 17 2" xfId="1729"/>
    <cellStyle name="Percent 18" xfId="1730"/>
    <cellStyle name="Percent 19" xfId="1731"/>
    <cellStyle name="Percent 2" xfId="79"/>
    <cellStyle name="Percent 2 2" xfId="483"/>
    <cellStyle name="Percent 2 2 2" xfId="1732"/>
    <cellStyle name="Percent 2 2 2 2" xfId="1733"/>
    <cellStyle name="Percent 2 2 3" xfId="1734"/>
    <cellStyle name="Percent 2 3" xfId="979"/>
    <cellStyle name="Percent 2 3 2" xfId="1735"/>
    <cellStyle name="Percent 2 3 3" xfId="2057"/>
    <cellStyle name="Percent 2 4" xfId="1736"/>
    <cellStyle name="Percent 2 5" xfId="6129"/>
    <cellStyle name="Percent 20" xfId="1737"/>
    <cellStyle name="Percent 21" xfId="2007"/>
    <cellStyle name="Percent 21 2" xfId="3193"/>
    <cellStyle name="Percent 21 2 2" xfId="5441"/>
    <cellStyle name="Percent 21 3" xfId="4321"/>
    <cellStyle name="Percent 22" xfId="2638"/>
    <cellStyle name="Percent 22 2" xfId="4887"/>
    <cellStyle name="Percent 24" xfId="25"/>
    <cellStyle name="Percent 25" xfId="26"/>
    <cellStyle name="Percent 26" xfId="27"/>
    <cellStyle name="Percent 27" xfId="28"/>
    <cellStyle name="Percent 28" xfId="29"/>
    <cellStyle name="Percent 29" xfId="31"/>
    <cellStyle name="Percent 3" xfId="595"/>
    <cellStyle name="Percent 3 10" xfId="6351"/>
    <cellStyle name="Percent 3 2" xfId="598"/>
    <cellStyle name="Percent 3 2 2" xfId="965"/>
    <cellStyle name="Percent 3 2 2 2" xfId="2627"/>
    <cellStyle name="Percent 3 2 2 2 2" xfId="3750"/>
    <cellStyle name="Percent 3 2 2 2 2 2" xfId="5998"/>
    <cellStyle name="Percent 3 2 2 2 3" xfId="4878"/>
    <cellStyle name="Percent 3 2 2 3" xfId="3168"/>
    <cellStyle name="Percent 3 2 2 3 2" xfId="5417"/>
    <cellStyle name="Percent 3 2 2 4" xfId="4296"/>
    <cellStyle name="Percent 3 2 3" xfId="2300"/>
    <cellStyle name="Percent 3 2 3 2" xfId="3447"/>
    <cellStyle name="Percent 3 2 3 2 2" xfId="5695"/>
    <cellStyle name="Percent 3 2 3 3" xfId="4575"/>
    <cellStyle name="Percent 3 2 4" xfId="2850"/>
    <cellStyle name="Percent 3 2 4 2" xfId="5099"/>
    <cellStyle name="Percent 3 2 5" xfId="3977"/>
    <cellStyle name="Percent 3 2 6" xfId="6354"/>
    <cellStyle name="Percent 3 3" xfId="858"/>
    <cellStyle name="Percent 3 3 2" xfId="1738"/>
    <cellStyle name="Percent 3 3 2 2" xfId="1739"/>
    <cellStyle name="Percent 3 3 3" xfId="1740"/>
    <cellStyle name="Percent 3 3 4" xfId="2424"/>
    <cellStyle name="Percent 3 3 4 2" xfId="3547"/>
    <cellStyle name="Percent 3 3 4 2 2" xfId="5795"/>
    <cellStyle name="Percent 3 3 4 3" xfId="4675"/>
    <cellStyle name="Percent 3 3 5" xfId="3062"/>
    <cellStyle name="Percent 3 3 5 2" xfId="5311"/>
    <cellStyle name="Percent 3 3 6" xfId="4190"/>
    <cellStyle name="Percent 3 4" xfId="1741"/>
    <cellStyle name="Percent 3 4 2" xfId="1742"/>
    <cellStyle name="Percent 3 5" xfId="1743"/>
    <cellStyle name="Percent 3 6" xfId="1744"/>
    <cellStyle name="Percent 3 6 2" xfId="2526"/>
    <cellStyle name="Percent 3 6 2 2" xfId="3649"/>
    <cellStyle name="Percent 3 6 2 2 2" xfId="5897"/>
    <cellStyle name="Percent 3 6 2 3" xfId="4777"/>
    <cellStyle name="Percent 3 7" xfId="2199"/>
    <cellStyle name="Percent 3 7 2" xfId="3346"/>
    <cellStyle name="Percent 3 7 2 2" xfId="5594"/>
    <cellStyle name="Percent 3 7 3" xfId="4474"/>
    <cellStyle name="Percent 3 8" xfId="2847"/>
    <cellStyle name="Percent 3 8 2" xfId="5096"/>
    <cellStyle name="Percent 3 9" xfId="3974"/>
    <cellStyle name="Percent 4" xfId="751"/>
    <cellStyle name="Percent 4 2" xfId="981"/>
    <cellStyle name="Percent 4 3" xfId="980"/>
    <cellStyle name="Percent 4 4" xfId="2075"/>
    <cellStyle name="Percent 4 4 2" xfId="3223"/>
    <cellStyle name="Percent 4 4 2 2" xfId="5471"/>
    <cellStyle name="Percent 4 4 3" xfId="4351"/>
    <cellStyle name="Percent 4 5" xfId="2956"/>
    <cellStyle name="Percent 4 5 2" xfId="5205"/>
    <cellStyle name="Percent 4 6" xfId="4084"/>
    <cellStyle name="Percent 5" xfId="1745"/>
    <cellStyle name="Percent 5 2" xfId="1746"/>
    <cellStyle name="Percent 5 3" xfId="2058"/>
    <cellStyle name="Percent 5 4" xfId="2059"/>
    <cellStyle name="Percent 6" xfId="1747"/>
    <cellStyle name="Percent 7" xfId="982"/>
    <cellStyle name="Percent 7 2" xfId="2060"/>
    <cellStyle name="Percent 8" xfId="1748"/>
    <cellStyle name="Percent 9" xfId="1749"/>
    <cellStyle name="Percent 9 2" xfId="1750"/>
    <cellStyle name="Percent(1)" xfId="80"/>
    <cellStyle name="pricedatabold" xfId="1751"/>
    <cellStyle name="PSChar" xfId="81"/>
    <cellStyle name="PSDate" xfId="82"/>
    <cellStyle name="PSDec" xfId="83"/>
    <cellStyle name="PSDec 2" xfId="6527"/>
    <cellStyle name="PSHeading" xfId="84"/>
    <cellStyle name="PSInt" xfId="85"/>
    <cellStyle name="PSSpacer" xfId="86"/>
    <cellStyle name="Shade" xfId="87"/>
    <cellStyle name="Shade 2" xfId="2061"/>
    <cellStyle name="Style 1" xfId="88"/>
    <cellStyle name="Style 21" xfId="1752"/>
    <cellStyle name="Style 21 2" xfId="1753"/>
    <cellStyle name="Style 21 2 2" xfId="1754"/>
    <cellStyle name="Style 21 2 2 2" xfId="1755"/>
    <cellStyle name="Style 21 2 3" xfId="1756"/>
    <cellStyle name="Style 21 3" xfId="1757"/>
    <cellStyle name="Style 21 3 2" xfId="1758"/>
    <cellStyle name="Style 21 4" xfId="1759"/>
    <cellStyle name="Style 22" xfId="1760"/>
    <cellStyle name="Style 23" xfId="1761"/>
    <cellStyle name="Style 24" xfId="1762"/>
    <cellStyle name="Style 26" xfId="1763"/>
    <cellStyle name="Style 26 2" xfId="1764"/>
    <cellStyle name="Style 26 2 2" xfId="1765"/>
    <cellStyle name="Style 26 2 2 2" xfId="1766"/>
    <cellStyle name="Style 26 2 3" xfId="1767"/>
    <cellStyle name="Style 26 3" xfId="1768"/>
    <cellStyle name="Style 26 3 2" xfId="1769"/>
    <cellStyle name="Style 26 4" xfId="1770"/>
    <cellStyle name="Style 27" xfId="1771"/>
    <cellStyle name="Style 27 2" xfId="1772"/>
    <cellStyle name="Style 27 2 2" xfId="1773"/>
    <cellStyle name="Style 27 2 2 2" xfId="1774"/>
    <cellStyle name="Style 27 2 3" xfId="1775"/>
    <cellStyle name="Style 27 3" xfId="1776"/>
    <cellStyle name="Style 27 3 2" xfId="1777"/>
    <cellStyle name="Style 27 4" xfId="1778"/>
    <cellStyle name="Style 34" xfId="1779"/>
    <cellStyle name="Style 34 2" xfId="1780"/>
    <cellStyle name="Style 35" xfId="1781"/>
    <cellStyle name="Style 35 2" xfId="1782"/>
    <cellStyle name="Style 36" xfId="1783"/>
    <cellStyle name="Style 36 2" xfId="1784"/>
    <cellStyle name="Test" xfId="89"/>
    <cellStyle name="Thou" xfId="90"/>
    <cellStyle name="Thou 2" xfId="2062"/>
    <cellStyle name="Thous" xfId="91"/>
    <cellStyle name="Thous 2" xfId="2063"/>
    <cellStyle name="Thousand" xfId="92"/>
    <cellStyle name="Thousand 2" xfId="2064"/>
    <cellStyle name="Title 2" xfId="640"/>
    <cellStyle name="Title 2 2" xfId="983"/>
    <cellStyle name="Title 3" xfId="984"/>
    <cellStyle name="Title 4" xfId="99"/>
    <cellStyle name="Total 2" xfId="205"/>
    <cellStyle name="Total 2 2" xfId="1785"/>
    <cellStyle name="Total 2 2 2" xfId="1786"/>
    <cellStyle name="Total 2 2 2 2" xfId="1787"/>
    <cellStyle name="Total 2 2 2 2 2" xfId="1788"/>
    <cellStyle name="Total 2 2 2 2 3" xfId="1789"/>
    <cellStyle name="Total 2 2 2 3" xfId="1790"/>
    <cellStyle name="Total 2 2 2 3 2" xfId="1791"/>
    <cellStyle name="Total 2 2 2 3 3" xfId="1792"/>
    <cellStyle name="Total 2 2 2 4" xfId="1793"/>
    <cellStyle name="Total 2 2 2 5" xfId="1794"/>
    <cellStyle name="Total 2 2 3" xfId="1795"/>
    <cellStyle name="Total 2 2 3 2" xfId="1796"/>
    <cellStyle name="Total 2 2 3 3" xfId="1797"/>
    <cellStyle name="Total 2 2 4" xfId="1798"/>
    <cellStyle name="Total 2 2 4 2" xfId="1799"/>
    <cellStyle name="Total 2 2 4 3" xfId="1800"/>
    <cellStyle name="Total 2 2 5" xfId="1801"/>
    <cellStyle name="Total 2 2 6" xfId="1802"/>
    <cellStyle name="Total 2 3" xfId="1803"/>
    <cellStyle name="Total 2 3 2" xfId="1804"/>
    <cellStyle name="Total 2 3 2 2" xfId="1805"/>
    <cellStyle name="Total 2 3 2 3" xfId="1806"/>
    <cellStyle name="Total 2 3 3" xfId="1807"/>
    <cellStyle name="Total 2 3 3 2" xfId="1808"/>
    <cellStyle name="Total 2 3 3 3" xfId="1809"/>
    <cellStyle name="Total 2 3 4" xfId="1810"/>
    <cellStyle name="Total 2 3 5" xfId="1811"/>
    <cellStyle name="Total 2 4" xfId="1812"/>
    <cellStyle name="Total 2 4 2" xfId="1813"/>
    <cellStyle name="Total 2 4 2 2" xfId="1814"/>
    <cellStyle name="Total 2 4 2 3" xfId="1815"/>
    <cellStyle name="Total 2 4 3" xfId="1816"/>
    <cellStyle name="Total 2 4 3 2" xfId="1817"/>
    <cellStyle name="Total 2 4 3 3" xfId="1818"/>
    <cellStyle name="Total 2 4 4" xfId="1819"/>
    <cellStyle name="Total 2 4 5" xfId="1820"/>
    <cellStyle name="Total 2 5" xfId="1821"/>
    <cellStyle name="Total 2 5 2" xfId="1822"/>
    <cellStyle name="Total 2 5 3" xfId="1823"/>
    <cellStyle name="Total 2 6" xfId="1824"/>
    <cellStyle name="Total 2 6 2" xfId="1825"/>
    <cellStyle name="Total 2 6 3" xfId="1826"/>
    <cellStyle name="Total 2 7" xfId="1827"/>
    <cellStyle name="Total 2 7 2" xfId="1828"/>
    <cellStyle name="Total 2 7 3" xfId="1829"/>
    <cellStyle name="Total 2 8" xfId="1830"/>
    <cellStyle name="Total 2 9" xfId="1831"/>
    <cellStyle name="Total 3" xfId="133"/>
    <cellStyle name="Total 3 2" xfId="1832"/>
    <cellStyle name="Total 3 2 2" xfId="1833"/>
    <cellStyle name="Total 3 2 2 2" xfId="1834"/>
    <cellStyle name="Total 3 2 2 2 2" xfId="1835"/>
    <cellStyle name="Total 3 2 2 2 3" xfId="1836"/>
    <cellStyle name="Total 3 2 2 3" xfId="1837"/>
    <cellStyle name="Total 3 2 2 3 2" xfId="1838"/>
    <cellStyle name="Total 3 2 2 3 3" xfId="1839"/>
    <cellStyle name="Total 3 2 2 4" xfId="1840"/>
    <cellStyle name="Total 3 2 2 5" xfId="1841"/>
    <cellStyle name="Total 3 2 3" xfId="1842"/>
    <cellStyle name="Total 3 2 3 2" xfId="1843"/>
    <cellStyle name="Total 3 2 3 3" xfId="1844"/>
    <cellStyle name="Total 3 2 4" xfId="1845"/>
    <cellStyle name="Total 3 2 4 2" xfId="1846"/>
    <cellStyle name="Total 3 2 4 3" xfId="1847"/>
    <cellStyle name="Total 3 2 5" xfId="1848"/>
    <cellStyle name="Total 3 2 6" xfId="1849"/>
    <cellStyle name="Total 3 3" xfId="1850"/>
    <cellStyle name="Total 3 3 2" xfId="1851"/>
    <cellStyle name="Total 3 3 2 2" xfId="1852"/>
    <cellStyle name="Total 3 3 2 3" xfId="1853"/>
    <cellStyle name="Total 3 3 3" xfId="1854"/>
    <cellStyle name="Total 3 3 3 2" xfId="1855"/>
    <cellStyle name="Total 3 3 3 3" xfId="1856"/>
    <cellStyle name="Total 3 3 4" xfId="1857"/>
    <cellStyle name="Total 3 3 5" xfId="1858"/>
    <cellStyle name="Total 3 4" xfId="1859"/>
    <cellStyle name="Total 3 4 2" xfId="1860"/>
    <cellStyle name="Total 3 4 2 2" xfId="1861"/>
    <cellStyle name="Total 3 4 2 3" xfId="1862"/>
    <cellStyle name="Total 3 4 3" xfId="1863"/>
    <cellStyle name="Total 3 4 3 2" xfId="1864"/>
    <cellStyle name="Total 3 4 3 3" xfId="1865"/>
    <cellStyle name="Total 3 4 4" xfId="1866"/>
    <cellStyle name="Total 3 4 5" xfId="1867"/>
    <cellStyle name="Total 3 5" xfId="1868"/>
    <cellStyle name="Total 3 5 2" xfId="1869"/>
    <cellStyle name="Total 3 5 3" xfId="1870"/>
    <cellStyle name="Total 3 6" xfId="1871"/>
    <cellStyle name="Total 3 6 2" xfId="1872"/>
    <cellStyle name="Total 3 6 3" xfId="1873"/>
    <cellStyle name="Total 3 7" xfId="1874"/>
    <cellStyle name="Total 3 7 2" xfId="1875"/>
    <cellStyle name="Total 3 7 3" xfId="1876"/>
    <cellStyle name="Total 3 8" xfId="1877"/>
    <cellStyle name="Total 3 9" xfId="1878"/>
    <cellStyle name="Total 4" xfId="641"/>
    <cellStyle name="Total 4 2" xfId="1879"/>
    <cellStyle name="Total 4 2 2" xfId="1880"/>
    <cellStyle name="Total 4 2 2 2" xfId="1881"/>
    <cellStyle name="Total 4 2 2 2 2" xfId="1882"/>
    <cellStyle name="Total 4 2 2 2 3" xfId="1883"/>
    <cellStyle name="Total 4 2 2 3" xfId="1884"/>
    <cellStyle name="Total 4 2 2 3 2" xfId="1885"/>
    <cellStyle name="Total 4 2 2 3 3" xfId="1886"/>
    <cellStyle name="Total 4 2 2 4" xfId="1887"/>
    <cellStyle name="Total 4 2 2 5" xfId="1888"/>
    <cellStyle name="Total 4 2 3" xfId="1889"/>
    <cellStyle name="Total 4 2 3 2" xfId="1890"/>
    <cellStyle name="Total 4 2 3 3" xfId="1891"/>
    <cellStyle name="Total 4 2 4" xfId="1892"/>
    <cellStyle name="Total 4 2 4 2" xfId="1893"/>
    <cellStyle name="Total 4 2 4 3" xfId="1894"/>
    <cellStyle name="Total 4 2 5" xfId="1895"/>
    <cellStyle name="Total 4 2 6" xfId="1896"/>
    <cellStyle name="Total 4 3" xfId="1897"/>
    <cellStyle name="Total 4 3 2" xfId="1898"/>
    <cellStyle name="Total 4 3 2 2" xfId="1899"/>
    <cellStyle name="Total 4 3 2 3" xfId="1900"/>
    <cellStyle name="Total 4 3 3" xfId="1901"/>
    <cellStyle name="Total 4 3 3 2" xfId="1902"/>
    <cellStyle name="Total 4 3 3 3" xfId="1903"/>
    <cellStyle name="Total 4 3 4" xfId="1904"/>
    <cellStyle name="Total 4 3 5" xfId="1905"/>
    <cellStyle name="Total 4 4" xfId="1906"/>
    <cellStyle name="Total 4 4 2" xfId="1907"/>
    <cellStyle name="Total 4 4 2 2" xfId="1908"/>
    <cellStyle name="Total 4 4 2 3" xfId="1909"/>
    <cellStyle name="Total 4 4 3" xfId="1910"/>
    <cellStyle name="Total 4 4 3 2" xfId="1911"/>
    <cellStyle name="Total 4 4 3 3" xfId="1912"/>
    <cellStyle name="Total 4 4 4" xfId="1913"/>
    <cellStyle name="Total 4 4 5" xfId="1914"/>
    <cellStyle name="Total 4 5" xfId="1915"/>
    <cellStyle name="Total 4 5 2" xfId="1916"/>
    <cellStyle name="Total 4 5 3" xfId="1917"/>
    <cellStyle name="Total 4 6" xfId="1918"/>
    <cellStyle name="Total 4 6 2" xfId="1919"/>
    <cellStyle name="Total 4 6 3" xfId="1920"/>
    <cellStyle name="Total 4 7" xfId="1921"/>
    <cellStyle name="Total 4 7 2" xfId="1922"/>
    <cellStyle name="Total 4 7 3" xfId="1923"/>
    <cellStyle name="Total 4 8" xfId="1924"/>
    <cellStyle name="Total 4 9" xfId="1925"/>
    <cellStyle name="Total 5" xfId="1926"/>
    <cellStyle name="v" xfId="1927"/>
    <cellStyle name="v 2" xfId="1928"/>
    <cellStyle name="v_BlackBerry View" xfId="1929"/>
    <cellStyle name="v_BlackBerry View 2" xfId="1930"/>
    <cellStyle name="v_BlackBerry View 3" xfId="1931"/>
    <cellStyle name="v_BlackBerry View 4" xfId="1932"/>
    <cellStyle name="v_BlackBerry View 4 2" xfId="1933"/>
    <cellStyle name="v_BlackBerry View_093 ELELM" xfId="1934"/>
    <cellStyle name="v_BlackBerry View_093 ELELM_140724 KCPL" xfId="1935"/>
    <cellStyle name="v_BlackBerry View_093 ELELM_i 025-TOEBO" xfId="1936"/>
    <cellStyle name="v_BlackBerry View_Actuals" xfId="1937"/>
    <cellStyle name="v_BlackBerry View_Actuals vs Budget" xfId="1938"/>
    <cellStyle name="v_BlackBerry View_Actuals_1" xfId="1939"/>
    <cellStyle name="v_BlackBerry View_CURR vs BUD" xfId="1940"/>
    <cellStyle name="v_BlackBerry View_GPE BUDGET" xfId="1941"/>
    <cellStyle name="v_BlackBerry View_i 009-FUEL Interface OUT" xfId="1942"/>
    <cellStyle name="v_BlackBerry View_i 009-FUEL Interface OUT_093 ELELM" xfId="1943"/>
    <cellStyle name="v_BlackBerry View_i 009-FUEL Interface OUT_CURR vs BUD" xfId="1944"/>
    <cellStyle name="v_BlackBerry View_i 009-FUEL Interface OUT_GPE BUDGET" xfId="1945"/>
    <cellStyle name="v_BlackBerry View_i 009-FUEL Interface OUT_i 025-TOEBO" xfId="1946"/>
    <cellStyle name="v_BlackBerry View_i 009-FUEL Interface OUT_Prior GPE EUD" xfId="1947"/>
    <cellStyle name="v_BlackBerry View_i 010-ECA Output Report Data IN" xfId="1948"/>
    <cellStyle name="v_BlackBerry View_i 013-UI Planner CALC" xfId="1949"/>
    <cellStyle name="v_BlackBerry View_i 014-CDS" xfId="1950"/>
    <cellStyle name="v_BlackBerry View_i 024-TOEFO" xfId="1951"/>
    <cellStyle name="v_BlackBerry View_i 025-TOEBO" xfId="1952"/>
    <cellStyle name="v_BlackBerry View_i 025-TOEBO_1" xfId="1953"/>
    <cellStyle name="v_BlackBerry View_i 025-TOEBO_1_i 025-TOEBO" xfId="1954"/>
    <cellStyle name="v_BlackBerry View_i 026-RTOFAA" xfId="1955"/>
    <cellStyle name="v_BlackBerry View_Prior GPE EUD" xfId="1956"/>
    <cellStyle name="v_BlackBerry View_Prior GPE EUD_093 ELELM" xfId="1957"/>
    <cellStyle name="v_BlackBerry View_Prior GPE EUD_1" xfId="1958"/>
    <cellStyle name="v_BlackBerry View_Prior GPE EUD_2" xfId="1959"/>
    <cellStyle name="v_BlackBerry View_Prior GPE EUD_2_093 ELELM" xfId="1960"/>
    <cellStyle name="v_BlackBerry View_Prior GPE EUD_2_CURR vs BUD" xfId="1961"/>
    <cellStyle name="v_BlackBerry View_Prior GPE EUD_2_i 025-TOEBO" xfId="1962"/>
    <cellStyle name="v_BlackBerry View_Prior GPE EUD_2_Prior GPE EUD" xfId="1963"/>
    <cellStyle name="v_BlackBerry View_Prior GPE EUD_3" xfId="1964"/>
    <cellStyle name="v_BlackBerry View_Prior GPE EUD_3_093 ELELM" xfId="1965"/>
    <cellStyle name="v_BlackBerry View_Prior GPE EUD_3_CURR vs BUD" xfId="1966"/>
    <cellStyle name="v_BlackBerry View_Prior GPE EUD_3_i 025-TOEBO" xfId="1967"/>
    <cellStyle name="v_BlackBerry View_Prior GPE EUD_3_Prior GPE EUD" xfId="1968"/>
    <cellStyle name="v_BlackBerry View_Prior GPE EUD_4" xfId="1969"/>
    <cellStyle name="v_BlackBerry View_Prior GPE EUD_4_093 ELELM" xfId="1970"/>
    <cellStyle name="v_BlackBerry View_Prior GPE EUD_4_CURR vs BUD" xfId="1971"/>
    <cellStyle name="v_BlackBerry View_Prior GPE EUD_4_i 025-TOEBO" xfId="1972"/>
    <cellStyle name="v_BlackBerry View_Prior GPE EUD_4_Prior GPE EUD" xfId="1973"/>
    <cellStyle name="v_BlackBerry View_Prior GPE EUD_5" xfId="1974"/>
    <cellStyle name="v_BlackBerry View_Prior GPE EUD_5_093 ELELM" xfId="1975"/>
    <cellStyle name="v_BlackBerry View_Prior GPE EUD_5_CURR vs BUD" xfId="1976"/>
    <cellStyle name="v_BlackBerry View_Prior GPE EUD_5_i 025-TOEBO" xfId="1977"/>
    <cellStyle name="v_BlackBerry View_Prior GPE EUD_5_Prior GPE EUD" xfId="1978"/>
    <cellStyle name="v_BlackBerry View_Prior GPE EUD_6" xfId="1979"/>
    <cellStyle name="v_BlackBerry View_Prior GPE EUD_6_093 ELELM" xfId="1980"/>
    <cellStyle name="v_BlackBerry View_Prior GPE EUD_6_Actuals" xfId="1981"/>
    <cellStyle name="v_BlackBerry View_Prior GPE EUD_6_CURR vs BUD" xfId="1982"/>
    <cellStyle name="v_BlackBerry View_Prior GPE EUD_6_i 025-TOEBO" xfId="1983"/>
    <cellStyle name="v_BlackBerry View_Prior GPE EUD_6_Prior GPE EUD" xfId="1984"/>
    <cellStyle name="v_BlackBerry View_Prior GPE EUD_7" xfId="1985"/>
    <cellStyle name="v_BlackBerry View_Prior GPE EUD_7_093 ELELM" xfId="1986"/>
    <cellStyle name="v_BlackBerry View_Prior GPE EUD_7_Actuals" xfId="1987"/>
    <cellStyle name="v_BlackBerry View_Prior GPE EUD_7_CURR vs BUD" xfId="1988"/>
    <cellStyle name="v_BlackBerry View_Prior GPE EUD_7_i 025-TOEBO" xfId="1989"/>
    <cellStyle name="v_BlackBerry View_Prior GPE EUD_7_Prior GPE EUD" xfId="1990"/>
    <cellStyle name="v_BlackBerry View_Prior GPE EUD_8" xfId="1991"/>
    <cellStyle name="v_BlackBerry View_Prior GPE EUD_8_093 ELELM" xfId="1992"/>
    <cellStyle name="v_BlackBerry View_Prior GPE EUD_8_i 025-TOEBO" xfId="1993"/>
    <cellStyle name="v_BlackBerry View_Prior GPE EUD_CURR vs BUD" xfId="1994"/>
    <cellStyle name="v_BlackBerry View_Prior GPE EUD_GPE BUDGET" xfId="1995"/>
    <cellStyle name="v_BlackBerry View_Prior GPE EUD_i 025-TOEBO" xfId="1996"/>
    <cellStyle name="v_BlackBerry View_Prior GPE EUD_Prior GPE EUD" xfId="1997"/>
    <cellStyle name="v_BlackBerry View_RTOFaA" xfId="2065"/>
    <cellStyle name="v_BlackBerry View_RTOFaA_1" xfId="2066"/>
    <cellStyle name="v_BlackBerry View_Support Detail" xfId="2067"/>
    <cellStyle name="v_BlackBerry View_TOEBO" xfId="2068"/>
    <cellStyle name="v_i 009-FUEL Interface OUT" xfId="1998"/>
    <cellStyle name="v_i 014-CDS" xfId="1999"/>
    <cellStyle name="v_i 014-CDS_1" xfId="2000"/>
    <cellStyle name="v_i 024-TOEFO" xfId="2001"/>
    <cellStyle name="v_i 025-TOEBO" xfId="2002"/>
    <cellStyle name="v_i 026-RTOFAA" xfId="2003"/>
    <cellStyle name="ve" xfId="2004"/>
    <cellStyle name="Warning Text 2" xfId="202"/>
    <cellStyle name="Warning Text 3" xfId="131"/>
    <cellStyle name="Warning Text 4" xfId="642"/>
    <cellStyle name="Warning Text 5" xfId="60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lgCheck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7777777777777779E-3"/>
                  <c:y val="-4.6296296296296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990-4944-AC01-F593853FC73A}"/>
                </c:ext>
              </c:extLst>
            </c:dLbl>
            <c:dLbl>
              <c:idx val="4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990-4944-AC01-F593853FC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ANEC!$K$20:$Q$20</c:f>
              <c:strCache>
                <c:ptCount val="7"/>
                <c:pt idx="0">
                  <c:v>Nov 19</c:v>
                </c:pt>
                <c:pt idx="1">
                  <c:v>May 20</c:v>
                </c:pt>
                <c:pt idx="2">
                  <c:v>Nov 20</c:v>
                </c:pt>
                <c:pt idx="3">
                  <c:v>May 21</c:v>
                </c:pt>
                <c:pt idx="4">
                  <c:v>Nov 21</c:v>
                </c:pt>
                <c:pt idx="5">
                  <c:v>May 22</c:v>
                </c:pt>
                <c:pt idx="6">
                  <c:v>Nov 22</c:v>
                </c:pt>
              </c:strCache>
            </c:strRef>
          </c:cat>
          <c:val>
            <c:numRef>
              <c:f>ANEC!$K$21:$Q$21</c:f>
              <c:numCache>
                <c:formatCode>"$"#,##0_);\("$"#,##0\)</c:formatCode>
                <c:ptCount val="7"/>
                <c:pt idx="0">
                  <c:v>104.627314</c:v>
                </c:pt>
                <c:pt idx="1">
                  <c:v>82.423213000000004</c:v>
                </c:pt>
                <c:pt idx="2">
                  <c:v>110.662965</c:v>
                </c:pt>
                <c:pt idx="3">
                  <c:v>102.05428499999999</c:v>
                </c:pt>
                <c:pt idx="4">
                  <c:v>154.378423</c:v>
                </c:pt>
                <c:pt idx="5">
                  <c:v>142.587458</c:v>
                </c:pt>
                <c:pt idx="6">
                  <c:v>213.32542699999999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0-4944-AC01-F593853FC73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8725616"/>
        <c:axId val="148729552"/>
      </c:barChart>
      <c:catAx>
        <c:axId val="148725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Six  Months Ending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8729552"/>
        <c:crosses val="autoZero"/>
        <c:auto val="1"/>
        <c:lblAlgn val="ctr"/>
        <c:lblOffset val="100"/>
        <c:noMultiLvlLbl val="0"/>
      </c:catAx>
      <c:valAx>
        <c:axId val="14872955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Millions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_)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872561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 i="0" baseline="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UpDiag">
              <a:fgClr>
                <a:srgbClr val="0070C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ANEC!$K$20:$Q$20</c:f>
              <c:strCache>
                <c:ptCount val="7"/>
                <c:pt idx="0">
                  <c:v>Nov 19</c:v>
                </c:pt>
                <c:pt idx="1">
                  <c:v>May 20</c:v>
                </c:pt>
                <c:pt idx="2">
                  <c:v>Nov 20</c:v>
                </c:pt>
                <c:pt idx="3">
                  <c:v>May 21</c:v>
                </c:pt>
                <c:pt idx="4">
                  <c:v>Nov 21</c:v>
                </c:pt>
                <c:pt idx="5">
                  <c:v>May 22</c:v>
                </c:pt>
                <c:pt idx="6">
                  <c:v>Nov 22</c:v>
                </c:pt>
              </c:strCache>
            </c:strRef>
          </c:cat>
          <c:val>
            <c:numRef>
              <c:f>ANEC!$K$25:$Q$25</c:f>
              <c:numCache>
                <c:formatCode>"$"#,##0_);\("$"#,##0\)</c:formatCode>
                <c:ptCount val="7"/>
                <c:pt idx="0">
                  <c:v>147.95742616126697</c:v>
                </c:pt>
                <c:pt idx="1">
                  <c:v>121.24076189195641</c:v>
                </c:pt>
                <c:pt idx="2">
                  <c:v>135.77575783500222</c:v>
                </c:pt>
                <c:pt idx="3">
                  <c:v>59.440114000000001</c:v>
                </c:pt>
                <c:pt idx="4">
                  <c:v>129.09185142999996</c:v>
                </c:pt>
                <c:pt idx="5">
                  <c:v>125.03580733916318</c:v>
                </c:pt>
                <c:pt idx="6">
                  <c:v>160.58004812825249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D-47C8-B234-838CF1E9F9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8725616"/>
        <c:axId val="148729552"/>
      </c:barChart>
      <c:catAx>
        <c:axId val="148725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Six  Months Ending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8729552"/>
        <c:crosses val="autoZero"/>
        <c:auto val="1"/>
        <c:lblAlgn val="ctr"/>
        <c:lblOffset val="100"/>
        <c:noMultiLvlLbl val="0"/>
      </c:catAx>
      <c:valAx>
        <c:axId val="148729552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Millions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_)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872561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1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08092738407698"/>
          <c:y val="5.0925925925925923E-2"/>
          <c:w val="0.87347462817147847"/>
          <c:h val="0.814814814814814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'Net Costs'!$A$14</c:f>
              <c:strCache>
                <c:ptCount val="1"/>
                <c:pt idx="0">
                  <c:v>West</c:v>
                </c:pt>
              </c:strCache>
            </c:strRef>
          </c:tx>
          <c:spPr>
            <a:pattFill prst="lgCheck">
              <a:fgClr>
                <a:srgbClr val="00B05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'Net Costs'!$B$8:$H$8</c:f>
              <c:numCache>
                <c:formatCode>mmm\-yy</c:formatCode>
                <c:ptCount val="7"/>
                <c:pt idx="0">
                  <c:v>43770</c:v>
                </c:pt>
                <c:pt idx="1">
                  <c:v>43952</c:v>
                </c:pt>
                <c:pt idx="2">
                  <c:v>44136</c:v>
                </c:pt>
                <c:pt idx="3">
                  <c:v>44317</c:v>
                </c:pt>
                <c:pt idx="4">
                  <c:v>44501</c:v>
                </c:pt>
                <c:pt idx="5">
                  <c:v>44682</c:v>
                </c:pt>
                <c:pt idx="6">
                  <c:v>44866</c:v>
                </c:pt>
              </c:numCache>
            </c:numRef>
          </c:cat>
          <c:val>
            <c:numRef>
              <c:f>'Net Costs'!$B$17:$H$17</c:f>
              <c:numCache>
                <c:formatCode>"$"#,##0_);[Red]\("$"#,##0\)</c:formatCode>
                <c:ptCount val="7"/>
                <c:pt idx="0">
                  <c:v>76.785624489999989</c:v>
                </c:pt>
                <c:pt idx="1">
                  <c:v>61.474252</c:v>
                </c:pt>
                <c:pt idx="2">
                  <c:v>82.910015999999999</c:v>
                </c:pt>
                <c:pt idx="3">
                  <c:v>79.715350133333331</c:v>
                </c:pt>
                <c:pt idx="4">
                  <c:v>120.98084232000001</c:v>
                </c:pt>
                <c:pt idx="5">
                  <c:v>119.76599113</c:v>
                </c:pt>
                <c:pt idx="6">
                  <c:v>137.82729644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0-480C-8157-F39DFA2D5508}"/>
            </c:ext>
          </c:extLst>
        </c:ser>
        <c:ser>
          <c:idx val="1"/>
          <c:order val="1"/>
          <c:tx>
            <c:strRef>
              <c:f>'Net Costs'!$A$22</c:f>
              <c:strCache>
                <c:ptCount val="1"/>
                <c:pt idx="0">
                  <c:v>Metro</c:v>
                </c:pt>
              </c:strCache>
            </c:strRef>
          </c:tx>
          <c:spPr>
            <a:pattFill prst="wdUpDiag">
              <a:fgClr>
                <a:schemeClr val="accent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numRef>
              <c:f>'Net Costs'!$B$8:$H$8</c:f>
              <c:numCache>
                <c:formatCode>mmm\-yy</c:formatCode>
                <c:ptCount val="7"/>
                <c:pt idx="0">
                  <c:v>43770</c:v>
                </c:pt>
                <c:pt idx="1">
                  <c:v>43952</c:v>
                </c:pt>
                <c:pt idx="2">
                  <c:v>44136</c:v>
                </c:pt>
                <c:pt idx="3">
                  <c:v>44317</c:v>
                </c:pt>
                <c:pt idx="4">
                  <c:v>44501</c:v>
                </c:pt>
                <c:pt idx="5">
                  <c:v>44682</c:v>
                </c:pt>
                <c:pt idx="6">
                  <c:v>44866</c:v>
                </c:pt>
              </c:numCache>
            </c:numRef>
          </c:cat>
          <c:val>
            <c:numRef>
              <c:f>'Net Costs'!$B$25:$H$25</c:f>
              <c:numCache>
                <c:formatCode>"$"#,##0_);\("$"#,##0\)</c:formatCode>
                <c:ptCount val="7"/>
                <c:pt idx="0">
                  <c:v>37.207602287939501</c:v>
                </c:pt>
                <c:pt idx="1">
                  <c:v>37.589633381590829</c:v>
                </c:pt>
                <c:pt idx="2">
                  <c:v>23.016566901797077</c:v>
                </c:pt>
                <c:pt idx="3">
                  <c:v>-83.152871719999993</c:v>
                </c:pt>
                <c:pt idx="4">
                  <c:v>2.7205576199999748</c:v>
                </c:pt>
                <c:pt idx="5">
                  <c:v>25.933057319999993</c:v>
                </c:pt>
                <c:pt idx="6">
                  <c:v>-25.15972122999996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0-480C-8157-F39DFA2D5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7"/>
        <c:axId val="604617712"/>
        <c:axId val="604628208"/>
      </c:barChart>
      <c:catAx>
        <c:axId val="60461771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4628208"/>
        <c:crosses val="autoZero"/>
        <c:auto val="0"/>
        <c:lblAlgn val="ctr"/>
        <c:lblOffset val="100"/>
        <c:tickLblSkip val="1"/>
        <c:noMultiLvlLbl val="0"/>
      </c:catAx>
      <c:valAx>
        <c:axId val="60462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Millions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_);\(&quot;$&quot;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04617712"/>
        <c:crosses val="autoZero"/>
        <c:crossBetween val="between"/>
        <c:majorUnit val="25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182880</xdr:colOff>
      <xdr:row>0</xdr:row>
      <xdr:rowOff>156210</xdr:rowOff>
    </xdr:from>
    <xdr:to>
      <xdr:col>17</xdr:col>
      <xdr:colOff>228600</xdr:colOff>
      <xdr:row>15</xdr:row>
      <xdr:rowOff>121920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45720</xdr:colOff>
      <xdr:row>0</xdr:row>
      <xdr:rowOff>137160</xdr:rowOff>
    </xdr:from>
    <xdr:to>
      <xdr:col>27</xdr:col>
      <xdr:colOff>441960</xdr:colOff>
      <xdr:row>15</xdr:row>
      <xdr:rowOff>137160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297180</xdr:colOff>
      <xdr:row>7</xdr:row>
      <xdr:rowOff>99060</xdr:rowOff>
    </xdr:from>
    <xdr:to>
      <xdr:col>15</xdr:col>
      <xdr:colOff>594360</xdr:colOff>
      <xdr:row>22</xdr:row>
      <xdr:rowOff>91440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selection activeCell="D25" sqref="D25"/>
    </sheetView>
  </sheetViews>
  <sheetFormatPr defaultRowHeight="15"/>
  <cols>
    <col min="2" max="7" width="12.85546875" bestFit="1" customWidth="1"/>
    <col min="8" max="8" width="13.140625" bestFit="1" customWidth="1"/>
    <col min="11" max="11" width="6.7109375" bestFit="1" customWidth="1"/>
    <col min="12" max="12" width="7" bestFit="1" customWidth="1"/>
    <col min="13" max="13" width="6.7109375" bestFit="1" customWidth="1"/>
    <col min="14" max="14" width="6.140625" bestFit="1" customWidth="1"/>
    <col min="15" max="15" width="6.7109375" bestFit="1" customWidth="1"/>
    <col min="16" max="16" width="7" bestFit="1" customWidth="1"/>
    <col min="17" max="17" width="6.7109375" bestFit="1" customWidth="1"/>
    <col min="18" max="18" width="7" bestFit="1" customWidth="1"/>
    <col min="19" max="19" width="7.140625" bestFit="1" customWidth="1"/>
    <col min="20" max="20" width="7" bestFit="1" customWidth="1"/>
    <col min="21" max="21" width="6.7109375" bestFit="1" customWidth="1"/>
    <col min="23" max="23" width="7" bestFit="1" customWidth="1"/>
    <col min="24" max="24" width="4.5703125" bestFit="1" customWidth="1"/>
  </cols>
  <sheetData>
    <row r="1" spans="1:8">
      <c r="A1" s="94" t="s">
        <v>67</v>
      </c>
      <c r="H1" s="2">
        <f>H4-F4</f>
        <v>58947004</v>
      </c>
    </row>
    <row r="2" spans="1:8">
      <c r="H2">
        <f>H4/F4</f>
        <v>1.3818344743682218</v>
      </c>
    </row>
    <row r="3" spans="1:8">
      <c r="A3" t="s">
        <v>20</v>
      </c>
      <c r="B3" s="1">
        <v>43770</v>
      </c>
      <c r="C3" s="1">
        <v>43952</v>
      </c>
      <c r="D3" s="1">
        <v>44136</v>
      </c>
      <c r="E3" s="1">
        <v>44317</v>
      </c>
      <c r="F3" s="1">
        <v>44501</v>
      </c>
      <c r="G3" s="1">
        <v>44682</v>
      </c>
      <c r="H3" s="1">
        <v>44866</v>
      </c>
    </row>
    <row r="4" spans="1:8">
      <c r="A4" t="s">
        <v>0</v>
      </c>
      <c r="B4" s="2">
        <v>104627314</v>
      </c>
      <c r="C4" s="2">
        <v>82423213</v>
      </c>
      <c r="D4" s="2">
        <v>110662965</v>
      </c>
      <c r="E4" s="2">
        <v>102054285</v>
      </c>
      <c r="F4" s="2">
        <v>154378423</v>
      </c>
      <c r="G4" s="2">
        <v>142587458</v>
      </c>
      <c r="H4" s="2">
        <v>213325427</v>
      </c>
    </row>
    <row r="5" spans="1:8">
      <c r="A5" t="s">
        <v>1</v>
      </c>
      <c r="B5" s="2">
        <v>102180758</v>
      </c>
      <c r="C5" s="2">
        <v>90121271</v>
      </c>
      <c r="D5" s="2">
        <v>101046332</v>
      </c>
      <c r="E5" s="2">
        <v>94667941</v>
      </c>
      <c r="F5" s="2">
        <v>103877144</v>
      </c>
      <c r="G5" s="2">
        <v>96513978</v>
      </c>
      <c r="H5" s="2">
        <v>106268999</v>
      </c>
    </row>
    <row r="6" spans="1:8">
      <c r="B6" s="2">
        <f>B4-B5</f>
        <v>2446556</v>
      </c>
      <c r="C6" s="2">
        <f t="shared" ref="C6" si="0">C4-C5</f>
        <v>-7698058</v>
      </c>
      <c r="D6" s="2">
        <f t="shared" ref="D6" si="1">D4-D5</f>
        <v>9616633</v>
      </c>
      <c r="E6" s="2">
        <f t="shared" ref="E6" si="2">E4-E5</f>
        <v>7386344</v>
      </c>
      <c r="F6" s="2">
        <f t="shared" ref="F6" si="3">F4-F5</f>
        <v>50501279</v>
      </c>
      <c r="G6" s="2">
        <f t="shared" ref="G6" si="4">G4-G5</f>
        <v>46073480</v>
      </c>
      <c r="H6" s="2">
        <f t="shared" ref="H6" si="5">H4-H5</f>
        <v>107056428</v>
      </c>
    </row>
    <row r="7" spans="1:8">
      <c r="B7" s="2"/>
      <c r="C7" s="2"/>
      <c r="D7" s="2"/>
      <c r="E7" s="2"/>
      <c r="F7" s="2"/>
      <c r="G7" s="2"/>
      <c r="H7" s="2"/>
    </row>
    <row r="9" spans="1:8">
      <c r="A9" t="s">
        <v>8</v>
      </c>
      <c r="B9" s="7">
        <v>4561641000</v>
      </c>
      <c r="C9" s="7">
        <v>4023271024</v>
      </c>
      <c r="D9" s="7">
        <v>4510996979</v>
      </c>
      <c r="E9" s="7">
        <v>4226247375</v>
      </c>
      <c r="F9" s="7">
        <v>4637372495</v>
      </c>
      <c r="G9" s="7">
        <v>4308659751</v>
      </c>
      <c r="H9" s="7">
        <v>4744151719</v>
      </c>
    </row>
    <row r="10" spans="1:8">
      <c r="B10" s="8"/>
      <c r="C10" s="8"/>
      <c r="D10" s="8"/>
      <c r="E10" s="8"/>
      <c r="F10" s="8"/>
      <c r="G10" s="8"/>
      <c r="H10" s="8"/>
    </row>
    <row r="11" spans="1:8">
      <c r="B11" s="7"/>
      <c r="C11" s="7"/>
      <c r="D11" s="7"/>
      <c r="E11" s="7"/>
      <c r="F11" s="7"/>
      <c r="G11" s="7"/>
      <c r="H11" s="7"/>
    </row>
    <row r="12" spans="1:8">
      <c r="B12" s="2"/>
      <c r="C12" s="2"/>
      <c r="D12" s="2"/>
      <c r="E12" s="2"/>
      <c r="F12" s="2"/>
      <c r="G12" s="2"/>
      <c r="H12" s="2"/>
    </row>
    <row r="13" spans="1:8">
      <c r="A13" t="s">
        <v>21</v>
      </c>
      <c r="B13" s="1">
        <v>43770</v>
      </c>
      <c r="C13" s="1">
        <v>43952</v>
      </c>
      <c r="D13" s="1">
        <v>44136</v>
      </c>
      <c r="E13" s="1">
        <v>44317</v>
      </c>
      <c r="F13" s="1">
        <v>44501</v>
      </c>
      <c r="G13" s="1">
        <v>44682</v>
      </c>
      <c r="H13" s="1">
        <v>44866</v>
      </c>
    </row>
    <row r="14" spans="1:8">
      <c r="A14" t="s">
        <v>0</v>
      </c>
      <c r="B14" s="2">
        <v>147957426.16126695</v>
      </c>
      <c r="C14" s="2">
        <v>121240761.8919564</v>
      </c>
      <c r="D14" s="2">
        <v>135775757.83500221</v>
      </c>
      <c r="E14" s="2">
        <v>59440114</v>
      </c>
      <c r="F14" s="2">
        <v>129091851.42999996</v>
      </c>
      <c r="G14" s="2">
        <v>125035807.33916318</v>
      </c>
      <c r="H14" s="2">
        <v>160580048.12825248</v>
      </c>
    </row>
    <row r="15" spans="1:8">
      <c r="A15" t="s">
        <v>1</v>
      </c>
      <c r="B15" s="2">
        <v>139387303.5</v>
      </c>
      <c r="C15" s="2">
        <v>117843838.25</v>
      </c>
      <c r="D15" s="2">
        <v>136131052.23324999</v>
      </c>
      <c r="E15" s="2">
        <v>121944556</v>
      </c>
      <c r="F15" s="2">
        <v>138927850</v>
      </c>
      <c r="G15" s="2">
        <v>124346874.5</v>
      </c>
      <c r="H15" s="2">
        <v>141858379.71649998</v>
      </c>
    </row>
    <row r="16" spans="1:8">
      <c r="B16" s="2">
        <f>B14-B15</f>
        <v>8570122.6612669528</v>
      </c>
      <c r="C16" s="2">
        <f t="shared" ref="C16:H16" si="6">C14-C15</f>
        <v>3396923.6419564039</v>
      </c>
      <c r="D16" s="2">
        <f t="shared" si="6"/>
        <v>-355294.39824777842</v>
      </c>
      <c r="E16" s="2">
        <f t="shared" si="6"/>
        <v>-62504442</v>
      </c>
      <c r="F16" s="2">
        <f t="shared" si="6"/>
        <v>-9835998.5700000376</v>
      </c>
      <c r="G16" s="2">
        <f t="shared" si="6"/>
        <v>688932.83916318417</v>
      </c>
      <c r="H16" s="2">
        <f t="shared" si="6"/>
        <v>18721668.411752492</v>
      </c>
    </row>
    <row r="17" spans="1:20">
      <c r="B17" s="2"/>
      <c r="C17" s="2"/>
      <c r="D17" s="2"/>
      <c r="E17" s="2"/>
      <c r="F17" s="2"/>
      <c r="G17" s="2"/>
      <c r="H17" s="2"/>
    </row>
    <row r="18" spans="1:20">
      <c r="A18" t="s">
        <v>8</v>
      </c>
      <c r="B18" s="7">
        <v>8321630000</v>
      </c>
      <c r="C18" s="7">
        <v>8232366000</v>
      </c>
      <c r="D18" s="7">
        <v>8127226999</v>
      </c>
      <c r="E18" s="7">
        <v>7280272000</v>
      </c>
      <c r="F18" s="7">
        <v>8294200000</v>
      </c>
      <c r="G18" s="7">
        <v>7423694000</v>
      </c>
      <c r="H18" s="7">
        <v>8469156998</v>
      </c>
    </row>
    <row r="19" spans="1:20">
      <c r="H19" s="2"/>
      <c r="K19">
        <v>25</v>
      </c>
      <c r="L19">
        <v>26</v>
      </c>
      <c r="M19">
        <v>27</v>
      </c>
      <c r="N19">
        <v>28</v>
      </c>
      <c r="O19">
        <v>29</v>
      </c>
      <c r="P19">
        <v>30</v>
      </c>
      <c r="Q19">
        <v>31</v>
      </c>
    </row>
    <row r="20" spans="1:20">
      <c r="B20" s="8"/>
      <c r="C20" s="8"/>
      <c r="D20" s="8"/>
      <c r="E20" s="8"/>
      <c r="F20" s="8"/>
      <c r="G20" s="8"/>
      <c r="H20" s="8"/>
      <c r="J20" t="s">
        <v>20</v>
      </c>
      <c r="K20" s="6" t="s">
        <v>13</v>
      </c>
      <c r="L20" s="6" t="s">
        <v>14</v>
      </c>
      <c r="M20" s="6" t="s">
        <v>17</v>
      </c>
      <c r="N20" s="6" t="s">
        <v>16</v>
      </c>
      <c r="O20" s="6" t="s">
        <v>15</v>
      </c>
      <c r="P20" s="6" t="s">
        <v>18</v>
      </c>
      <c r="Q20" s="6" t="s">
        <v>19</v>
      </c>
    </row>
    <row r="21" spans="1:20">
      <c r="J21" t="s">
        <v>0</v>
      </c>
      <c r="K21" s="2">
        <f t="shared" ref="K21:Q22" si="7">B4/1000000</f>
        <v>104.627314</v>
      </c>
      <c r="L21" s="2">
        <f t="shared" si="7"/>
        <v>82.423213000000004</v>
      </c>
      <c r="M21" s="2">
        <f t="shared" si="7"/>
        <v>110.662965</v>
      </c>
      <c r="N21" s="2">
        <f t="shared" si="7"/>
        <v>102.05428499999999</v>
      </c>
      <c r="O21" s="2">
        <f t="shared" si="7"/>
        <v>154.378423</v>
      </c>
      <c r="P21" s="2">
        <f t="shared" si="7"/>
        <v>142.587458</v>
      </c>
      <c r="Q21" s="2">
        <f t="shared" si="7"/>
        <v>213.32542699999999</v>
      </c>
      <c r="S21" s="10">
        <f>Q21/O21-1</f>
        <v>0.38183447436822182</v>
      </c>
    </row>
    <row r="22" spans="1:20">
      <c r="B22" s="9">
        <f>B18/B9-1</f>
        <v>0.82426236523216101</v>
      </c>
      <c r="C22" s="9">
        <f t="shared" ref="C22:H22" si="8">C18/C9-1</f>
        <v>1.0461872816649698</v>
      </c>
      <c r="D22" s="9">
        <f t="shared" si="8"/>
        <v>0.80164762619762331</v>
      </c>
      <c r="E22" s="9">
        <f t="shared" si="8"/>
        <v>0.72263271739979484</v>
      </c>
      <c r="F22" s="9">
        <f t="shared" si="8"/>
        <v>0.78855591370819988</v>
      </c>
      <c r="G22" s="9">
        <f t="shared" si="8"/>
        <v>0.72297058227376376</v>
      </c>
      <c r="H22" s="9">
        <f t="shared" si="8"/>
        <v>0.78517836267369168</v>
      </c>
      <c r="J22" t="s">
        <v>1</v>
      </c>
      <c r="K22" s="2">
        <f t="shared" si="7"/>
        <v>102.180758</v>
      </c>
      <c r="L22" s="2">
        <f t="shared" si="7"/>
        <v>90.121270999999993</v>
      </c>
      <c r="M22" s="2">
        <f t="shared" si="7"/>
        <v>101.04633200000001</v>
      </c>
      <c r="N22" s="2">
        <f t="shared" si="7"/>
        <v>94.667940999999999</v>
      </c>
      <c r="O22" s="2">
        <f t="shared" si="7"/>
        <v>103.877144</v>
      </c>
      <c r="P22" s="2">
        <f t="shared" si="7"/>
        <v>96.513977999999994</v>
      </c>
      <c r="Q22" s="2">
        <f t="shared" si="7"/>
        <v>106.26899899999999</v>
      </c>
      <c r="S22" s="10">
        <f>Q21/P21-1</f>
        <v>0.49610232198683279</v>
      </c>
    </row>
    <row r="23" spans="1:20">
      <c r="K23" s="2">
        <f>K21-K22</f>
        <v>2.4465560000000011</v>
      </c>
      <c r="L23" s="2">
        <f t="shared" ref="L23:Q23" si="9">L21-L22</f>
        <v>-7.698057999999989</v>
      </c>
      <c r="M23" s="2">
        <f t="shared" si="9"/>
        <v>9.6166329999999931</v>
      </c>
      <c r="N23" s="2">
        <f t="shared" si="9"/>
        <v>7.386343999999994</v>
      </c>
      <c r="O23" s="2">
        <f t="shared" si="9"/>
        <v>50.501278999999997</v>
      </c>
      <c r="P23" s="2">
        <f t="shared" si="9"/>
        <v>46.073480000000004</v>
      </c>
      <c r="Q23" s="2">
        <f t="shared" si="9"/>
        <v>107.056428</v>
      </c>
    </row>
    <row r="24" spans="1:20">
      <c r="J24" t="s">
        <v>21</v>
      </c>
    </row>
    <row r="25" spans="1:20">
      <c r="H25" s="3"/>
      <c r="J25" t="s">
        <v>0</v>
      </c>
      <c r="K25" s="2">
        <f t="shared" ref="K25:Q26" si="10">B14/1000000</f>
        <v>147.95742616126697</v>
      </c>
      <c r="L25" s="2">
        <f t="shared" si="10"/>
        <v>121.24076189195641</v>
      </c>
      <c r="M25" s="2">
        <f t="shared" si="10"/>
        <v>135.77575783500222</v>
      </c>
      <c r="N25" s="2">
        <f t="shared" si="10"/>
        <v>59.440114000000001</v>
      </c>
      <c r="O25" s="2">
        <f t="shared" si="10"/>
        <v>129.09185142999996</v>
      </c>
      <c r="P25" s="2">
        <f t="shared" si="10"/>
        <v>125.03580733916318</v>
      </c>
      <c r="Q25" s="2">
        <f t="shared" si="10"/>
        <v>160.58004812825249</v>
      </c>
      <c r="S25" s="2">
        <f>AVERAGE(K25:M25,O25:Q25)</f>
        <v>136.61360879760687</v>
      </c>
      <c r="T25" s="2">
        <f>Q25-S25</f>
        <v>23.966439330645613</v>
      </c>
    </row>
    <row r="26" spans="1:20">
      <c r="H26" s="9">
        <f>H9/H18</f>
        <v>0.56016811591995952</v>
      </c>
      <c r="J26" t="s">
        <v>1</v>
      </c>
      <c r="K26" s="2">
        <f t="shared" si="10"/>
        <v>139.3873035</v>
      </c>
      <c r="L26" s="2">
        <f t="shared" si="10"/>
        <v>117.84383825</v>
      </c>
      <c r="M26" s="2">
        <f t="shared" si="10"/>
        <v>136.13105223324999</v>
      </c>
      <c r="N26" s="2">
        <f t="shared" si="10"/>
        <v>121.94455600000001</v>
      </c>
      <c r="O26" s="2">
        <f t="shared" si="10"/>
        <v>138.92785000000001</v>
      </c>
      <c r="P26" s="2">
        <f t="shared" si="10"/>
        <v>124.3468745</v>
      </c>
      <c r="Q26" s="2">
        <f t="shared" si="10"/>
        <v>141.8583797165</v>
      </c>
      <c r="T26" s="2">
        <f>S25-L25</f>
        <v>15.372846905650462</v>
      </c>
    </row>
    <row r="27" spans="1:20">
      <c r="K27" s="2">
        <f>K25-K26</f>
        <v>8.5701226612669643</v>
      </c>
      <c r="L27" s="2">
        <f t="shared" ref="L27:Q27" si="11">L25-L26</f>
        <v>3.3969236419564055</v>
      </c>
      <c r="M27" s="2">
        <f t="shared" si="11"/>
        <v>-0.35529439824776432</v>
      </c>
      <c r="N27" s="2">
        <f t="shared" si="11"/>
        <v>-62.504442000000004</v>
      </c>
      <c r="O27" s="2">
        <f t="shared" si="11"/>
        <v>-9.8359985700000436</v>
      </c>
      <c r="P27" s="2">
        <f t="shared" si="11"/>
        <v>0.68893283916318637</v>
      </c>
      <c r="Q27" s="2">
        <f t="shared" si="11"/>
        <v>18.721668411752489</v>
      </c>
    </row>
    <row r="28" spans="1:20">
      <c r="K28" s="2"/>
      <c r="L28" s="2"/>
      <c r="M28" s="2"/>
      <c r="N28" s="2"/>
      <c r="O28" s="2"/>
      <c r="P28" s="2"/>
      <c r="Q28" s="2"/>
    </row>
    <row r="29" spans="1:20">
      <c r="K29" s="2"/>
      <c r="L29" s="2"/>
      <c r="M29" s="2"/>
      <c r="N29" s="2"/>
      <c r="O29" s="2"/>
      <c r="P29" s="2"/>
      <c r="Q29" s="10">
        <f>Q25/K25-1</f>
        <v>8.5312527356534495E-2</v>
      </c>
    </row>
    <row r="40" spans="15:21">
      <c r="O40" s="2"/>
      <c r="P40" s="2"/>
      <c r="Q40" s="2"/>
      <c r="R40" s="2"/>
      <c r="S40" s="2"/>
      <c r="T40" s="2"/>
      <c r="U40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56"/>
  <sheetViews>
    <sheetView workbookViewId="0">
      <pane xSplit="1" ySplit="2" topLeftCell="B33" activePane="bottomRight" state="frozen"/>
      <selection pane="topRight" activeCell="B1" sqref="B1"/>
      <selection pane="bottomLeft" activeCell="A2" sqref="A2"/>
      <selection pane="bottomRight" activeCell="B45" sqref="B45:H46"/>
    </sheetView>
  </sheetViews>
  <sheetFormatPr defaultRowHeight="15"/>
  <cols>
    <col min="1" max="1" width="35" bestFit="1" customWidth="1"/>
    <col min="2" max="3" width="16.28515625" bestFit="1" customWidth="1"/>
    <col min="4" max="8" width="15.28515625" bestFit="1" customWidth="1"/>
    <col min="9" max="9" width="14.7109375" bestFit="1" customWidth="1"/>
    <col min="10" max="11" width="14.140625" bestFit="1" customWidth="1"/>
    <col min="12" max="12" width="14" bestFit="1" customWidth="1"/>
    <col min="13" max="21" width="14.140625" bestFit="1" customWidth="1"/>
    <col min="22" max="22" width="15.7109375" bestFit="1" customWidth="1"/>
    <col min="23" max="44" width="14.140625" bestFit="1" customWidth="1"/>
  </cols>
  <sheetData>
    <row r="1" spans="1:44">
      <c r="A1" s="95" t="s">
        <v>68</v>
      </c>
    </row>
    <row r="2" spans="1:44">
      <c r="B2" s="12" t="s">
        <v>28</v>
      </c>
      <c r="C2" s="12" t="s">
        <v>29</v>
      </c>
      <c r="D2" s="12" t="s">
        <v>29</v>
      </c>
      <c r="E2" s="12" t="s">
        <v>29</v>
      </c>
      <c r="F2" s="12" t="s">
        <v>29</v>
      </c>
      <c r="G2" s="12" t="s">
        <v>29</v>
      </c>
      <c r="H2" s="12" t="s">
        <v>29</v>
      </c>
      <c r="I2" s="12" t="s">
        <v>30</v>
      </c>
      <c r="J2" s="12" t="s">
        <v>30</v>
      </c>
      <c r="K2" s="12" t="s">
        <v>30</v>
      </c>
      <c r="L2" s="12" t="s">
        <v>30</v>
      </c>
      <c r="M2" s="12" t="s">
        <v>30</v>
      </c>
      <c r="N2" s="12" t="s">
        <v>30</v>
      </c>
      <c r="O2" s="12" t="s">
        <v>31</v>
      </c>
      <c r="P2" s="12" t="s">
        <v>31</v>
      </c>
      <c r="Q2" s="12" t="s">
        <v>31</v>
      </c>
      <c r="R2" s="12" t="s">
        <v>31</v>
      </c>
      <c r="S2" s="12" t="s">
        <v>31</v>
      </c>
      <c r="T2" s="12" t="s">
        <v>31</v>
      </c>
      <c r="U2" s="12" t="s">
        <v>32</v>
      </c>
      <c r="V2" s="12" t="s">
        <v>32</v>
      </c>
      <c r="W2" s="12" t="s">
        <v>32</v>
      </c>
      <c r="X2" s="12" t="s">
        <v>32</v>
      </c>
      <c r="Y2" s="12" t="s">
        <v>32</v>
      </c>
      <c r="Z2" s="12" t="s">
        <v>32</v>
      </c>
      <c r="AA2" s="12" t="s">
        <v>33</v>
      </c>
      <c r="AB2" s="12" t="s">
        <v>33</v>
      </c>
      <c r="AC2" s="12" t="s">
        <v>33</v>
      </c>
      <c r="AD2" s="12" t="s">
        <v>33</v>
      </c>
      <c r="AE2" s="12" t="s">
        <v>33</v>
      </c>
      <c r="AF2" s="12" t="s">
        <v>33</v>
      </c>
      <c r="AG2" s="12" t="s">
        <v>34</v>
      </c>
      <c r="AH2" s="12" t="s">
        <v>34</v>
      </c>
      <c r="AI2" s="12" t="s">
        <v>34</v>
      </c>
      <c r="AJ2" s="12" t="s">
        <v>34</v>
      </c>
      <c r="AK2" s="12" t="s">
        <v>34</v>
      </c>
      <c r="AL2" s="12" t="s">
        <v>34</v>
      </c>
      <c r="AM2" s="12" t="s">
        <v>35</v>
      </c>
      <c r="AN2" s="12" t="s">
        <v>35</v>
      </c>
      <c r="AO2" s="12" t="s">
        <v>35</v>
      </c>
      <c r="AP2" s="12" t="s">
        <v>35</v>
      </c>
      <c r="AQ2" s="12" t="s">
        <v>35</v>
      </c>
      <c r="AR2" s="12" t="s">
        <v>35</v>
      </c>
    </row>
    <row r="3" spans="1:44">
      <c r="A3" s="13"/>
      <c r="B3" s="14">
        <v>43646</v>
      </c>
      <c r="C3" s="15">
        <v>45126</v>
      </c>
      <c r="D3" s="15">
        <v>45157</v>
      </c>
      <c r="E3" s="15">
        <v>45188</v>
      </c>
      <c r="F3" s="15">
        <v>45218</v>
      </c>
      <c r="G3" s="15">
        <v>45249</v>
      </c>
      <c r="H3" s="15">
        <v>45279</v>
      </c>
      <c r="I3" s="16">
        <v>43831</v>
      </c>
      <c r="J3" s="16">
        <v>43862</v>
      </c>
      <c r="K3" s="16">
        <v>43891</v>
      </c>
      <c r="L3" s="16">
        <v>43922</v>
      </c>
      <c r="M3" s="16">
        <v>43952</v>
      </c>
      <c r="N3" s="16">
        <v>44012</v>
      </c>
      <c r="O3" s="17">
        <v>44043</v>
      </c>
      <c r="P3" s="17">
        <v>44074</v>
      </c>
      <c r="Q3" s="17">
        <v>44104</v>
      </c>
      <c r="R3" s="17">
        <v>44135</v>
      </c>
      <c r="S3" s="17">
        <v>44165</v>
      </c>
      <c r="T3" s="17">
        <v>44196</v>
      </c>
      <c r="U3" s="18">
        <v>44227</v>
      </c>
      <c r="V3" s="18">
        <v>44978</v>
      </c>
      <c r="W3" s="18">
        <v>44286</v>
      </c>
      <c r="X3" s="18">
        <v>44316</v>
      </c>
      <c r="Y3" s="18">
        <v>44346</v>
      </c>
      <c r="Z3" s="18">
        <v>44377</v>
      </c>
      <c r="AA3" s="19">
        <v>44378</v>
      </c>
      <c r="AB3" s="19">
        <v>44409</v>
      </c>
      <c r="AC3" s="19">
        <v>44440</v>
      </c>
      <c r="AD3" s="19">
        <v>44470</v>
      </c>
      <c r="AE3" s="19">
        <v>44501</v>
      </c>
      <c r="AF3" s="19">
        <v>44531</v>
      </c>
      <c r="AG3" s="20">
        <v>44562</v>
      </c>
      <c r="AH3" s="20">
        <v>44593</v>
      </c>
      <c r="AI3" s="20">
        <v>44621</v>
      </c>
      <c r="AJ3" s="20">
        <v>44652</v>
      </c>
      <c r="AK3" s="20">
        <v>44682</v>
      </c>
      <c r="AL3" s="20">
        <v>44713</v>
      </c>
      <c r="AM3" s="21">
        <v>44743</v>
      </c>
      <c r="AN3" s="21">
        <v>44774</v>
      </c>
      <c r="AO3" s="21">
        <v>44805</v>
      </c>
      <c r="AP3" s="21">
        <v>44835</v>
      </c>
      <c r="AQ3" s="21">
        <v>44866</v>
      </c>
      <c r="AR3" s="21">
        <v>44896</v>
      </c>
    </row>
    <row r="4" spans="1:44">
      <c r="A4" s="13"/>
      <c r="B4" s="22"/>
      <c r="C4" s="23"/>
      <c r="D4" s="15"/>
      <c r="E4" s="15"/>
      <c r="F4" s="15"/>
      <c r="G4" s="15"/>
      <c r="H4" s="24"/>
      <c r="I4" s="25"/>
      <c r="J4" s="25"/>
      <c r="K4" s="25"/>
      <c r="L4" s="25"/>
      <c r="M4" s="25"/>
      <c r="N4" s="25"/>
      <c r="O4" s="26"/>
      <c r="P4" s="26"/>
      <c r="Q4" s="26"/>
      <c r="R4" s="26"/>
      <c r="S4" s="26"/>
      <c r="T4" s="26"/>
      <c r="U4" s="27"/>
      <c r="V4" s="27"/>
      <c r="W4" s="27"/>
      <c r="X4" s="27"/>
      <c r="Y4" s="27"/>
      <c r="Z4" s="27"/>
      <c r="AA4" s="28"/>
      <c r="AB4" s="28"/>
      <c r="AC4" s="28"/>
      <c r="AD4" s="28"/>
      <c r="AE4" s="28"/>
      <c r="AF4" s="28"/>
      <c r="AG4" s="29"/>
      <c r="AH4" s="29"/>
      <c r="AI4" s="29"/>
      <c r="AJ4" s="29"/>
      <c r="AK4" s="29"/>
      <c r="AL4" s="29"/>
      <c r="AM4" s="30"/>
      <c r="AN4" s="30"/>
      <c r="AO4" s="30"/>
      <c r="AP4" s="30"/>
      <c r="AQ4" s="30"/>
      <c r="AR4" s="30"/>
    </row>
    <row r="5" spans="1:44">
      <c r="A5" s="13" t="s">
        <v>36</v>
      </c>
      <c r="B5" s="31"/>
      <c r="C5" s="32"/>
      <c r="D5" s="32"/>
      <c r="E5" s="32"/>
      <c r="F5" s="32"/>
      <c r="G5" s="32"/>
      <c r="H5" s="32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</row>
    <row r="6" spans="1:44">
      <c r="A6" s="13" t="s">
        <v>37</v>
      </c>
      <c r="B6" s="33"/>
      <c r="C6" s="34"/>
      <c r="D6" s="34"/>
      <c r="E6" s="34"/>
      <c r="F6" s="34"/>
      <c r="G6" s="34"/>
      <c r="H6" s="34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</row>
    <row r="7" spans="1:44">
      <c r="A7" s="13" t="s">
        <v>38</v>
      </c>
      <c r="B7" s="33"/>
      <c r="C7" s="35"/>
      <c r="D7" s="35"/>
      <c r="E7" s="35"/>
      <c r="F7" s="35"/>
      <c r="G7" s="35"/>
      <c r="H7" s="35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</row>
    <row r="8" spans="1:44">
      <c r="A8" s="13" t="s">
        <v>39</v>
      </c>
      <c r="B8" s="33"/>
      <c r="C8" s="35"/>
      <c r="D8" s="35"/>
      <c r="E8" s="35"/>
      <c r="F8" s="35"/>
      <c r="G8" s="35"/>
      <c r="H8" s="35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</row>
    <row r="9" spans="1:44">
      <c r="A9" s="13" t="s">
        <v>40</v>
      </c>
      <c r="B9" s="33"/>
      <c r="C9" s="35"/>
      <c r="D9" s="35"/>
      <c r="E9" s="35"/>
      <c r="F9" s="35"/>
      <c r="G9" s="35"/>
      <c r="H9" s="35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</row>
    <row r="10" spans="1:44">
      <c r="A10" s="13" t="s">
        <v>41</v>
      </c>
      <c r="B10" s="36"/>
      <c r="C10" s="35"/>
      <c r="D10" s="35"/>
      <c r="E10" s="35"/>
      <c r="F10" s="35"/>
      <c r="G10" s="35"/>
      <c r="H10" s="35"/>
      <c r="I10" s="37"/>
      <c r="J10" s="37"/>
      <c r="K10" s="37"/>
      <c r="L10" s="37"/>
      <c r="M10" s="37"/>
      <c r="N10" s="37"/>
      <c r="O10" s="38"/>
      <c r="P10" s="38"/>
      <c r="Q10" s="38"/>
      <c r="R10" s="38"/>
      <c r="S10" s="38"/>
      <c r="T10" s="38"/>
      <c r="U10" s="39"/>
      <c r="V10" s="39"/>
      <c r="W10" s="39"/>
      <c r="X10" s="39"/>
      <c r="Y10" s="39"/>
      <c r="Z10" s="39"/>
      <c r="AA10" s="40"/>
      <c r="AB10" s="40"/>
      <c r="AC10" s="40"/>
      <c r="AD10" s="40"/>
      <c r="AE10" s="40"/>
      <c r="AF10" s="40"/>
      <c r="AG10" s="41"/>
      <c r="AH10" s="41"/>
      <c r="AI10" s="41"/>
      <c r="AJ10" s="41"/>
      <c r="AK10" s="41"/>
      <c r="AL10" s="41"/>
      <c r="AM10" s="42"/>
      <c r="AN10" s="42"/>
      <c r="AO10" s="42"/>
      <c r="AP10" s="42"/>
      <c r="AQ10" s="42"/>
      <c r="AR10" s="42"/>
    </row>
    <row r="11" spans="1:44">
      <c r="A11" s="43" t="s">
        <v>42</v>
      </c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8"/>
      <c r="P11" s="38"/>
      <c r="Q11" s="38"/>
      <c r="R11" s="38"/>
      <c r="S11" s="38"/>
      <c r="T11" s="38"/>
      <c r="U11" s="39"/>
      <c r="V11" s="39"/>
      <c r="W11" s="39"/>
      <c r="X11" s="39"/>
      <c r="Y11" s="39"/>
      <c r="Z11" s="39"/>
      <c r="AA11" s="40"/>
      <c r="AB11" s="40"/>
      <c r="AC11" s="40"/>
      <c r="AD11" s="40"/>
      <c r="AE11" s="40"/>
      <c r="AF11" s="40"/>
      <c r="AG11" s="41"/>
      <c r="AH11" s="41"/>
      <c r="AI11" s="41"/>
      <c r="AJ11" s="41"/>
      <c r="AK11" s="41"/>
      <c r="AL11" s="41"/>
      <c r="AM11" s="42"/>
      <c r="AN11" s="42"/>
      <c r="AO11" s="42"/>
      <c r="AP11" s="42"/>
      <c r="AQ11" s="42"/>
      <c r="AR11" s="42"/>
    </row>
    <row r="12" spans="1:44">
      <c r="A12" s="43" t="s">
        <v>43</v>
      </c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  <c r="P12" s="46"/>
      <c r="Q12" s="46"/>
      <c r="R12" s="46"/>
      <c r="S12" s="46"/>
      <c r="T12" s="46"/>
      <c r="U12" s="47"/>
      <c r="V12" s="47"/>
      <c r="W12" s="47"/>
      <c r="X12" s="47"/>
      <c r="Y12" s="47"/>
      <c r="Z12" s="47"/>
      <c r="AA12" s="48"/>
      <c r="AB12" s="48"/>
      <c r="AC12" s="48"/>
      <c r="AD12" s="48"/>
      <c r="AE12" s="48"/>
      <c r="AF12" s="48"/>
      <c r="AG12" s="49"/>
      <c r="AH12" s="49"/>
      <c r="AI12" s="49"/>
      <c r="AJ12" s="49"/>
      <c r="AK12" s="49"/>
      <c r="AL12" s="49"/>
      <c r="AM12" s="50"/>
      <c r="AN12" s="50"/>
      <c r="AO12" s="50"/>
      <c r="AP12" s="50"/>
      <c r="AQ12" s="50"/>
      <c r="AR12" s="50"/>
    </row>
    <row r="13" spans="1:44">
      <c r="A13" s="13" t="s">
        <v>44</v>
      </c>
      <c r="B13" s="51">
        <v>25906739.161266919</v>
      </c>
      <c r="C13" s="51">
        <v>26481106</v>
      </c>
      <c r="D13" s="51">
        <v>23153276</v>
      </c>
      <c r="E13" s="51">
        <v>27806460</v>
      </c>
      <c r="F13" s="51">
        <v>27228574</v>
      </c>
      <c r="G13" s="51">
        <v>17381271</v>
      </c>
      <c r="H13" s="51">
        <v>22794246</v>
      </c>
      <c r="I13" s="51">
        <v>23646553.88936932</v>
      </c>
      <c r="J13" s="51">
        <v>21630056.026373636</v>
      </c>
      <c r="K13" s="51">
        <v>21076752.303156238</v>
      </c>
      <c r="L13" s="51">
        <v>18981991.899759263</v>
      </c>
      <c r="M13" s="51">
        <v>13111161.773297952</v>
      </c>
      <c r="N13" s="51">
        <v>28430247.595002219</v>
      </c>
      <c r="O13" s="51">
        <v>28710899.129999995</v>
      </c>
      <c r="P13" s="51">
        <v>23569810.830000002</v>
      </c>
      <c r="Q13" s="51">
        <v>16619279.839999992</v>
      </c>
      <c r="R13" s="51">
        <v>18764625.589999992</v>
      </c>
      <c r="S13" s="51">
        <v>19680894.849999998</v>
      </c>
      <c r="T13" s="51">
        <v>19439342.289999995</v>
      </c>
      <c r="U13" s="51">
        <v>15955050.599999988</v>
      </c>
      <c r="V13" s="51">
        <v>-14293832.720000001</v>
      </c>
      <c r="W13" s="51">
        <v>626981.74</v>
      </c>
      <c r="X13" s="51">
        <v>22262922</v>
      </c>
      <c r="Y13" s="51">
        <v>15449650.17</v>
      </c>
      <c r="Z13" s="51">
        <v>27095860.429999985</v>
      </c>
      <c r="AA13" s="51">
        <v>23954288.509999979</v>
      </c>
      <c r="AB13" s="51">
        <v>22239997.320000011</v>
      </c>
      <c r="AC13" s="51">
        <v>19577595.380000003</v>
      </c>
      <c r="AD13" s="51">
        <v>10978885.520000003</v>
      </c>
      <c r="AE13" s="51">
        <v>25245224.27</v>
      </c>
      <c r="AF13" s="51">
        <v>28300829.160000004</v>
      </c>
      <c r="AG13" s="51">
        <v>27760225.219999995</v>
      </c>
      <c r="AH13" s="51">
        <v>19854508.079999994</v>
      </c>
      <c r="AI13" s="51">
        <v>26224182.320000008</v>
      </c>
      <c r="AJ13" s="51">
        <v>13710047.299163166</v>
      </c>
      <c r="AK13" s="51">
        <v>9186015.2600000072</v>
      </c>
      <c r="AL13" s="51">
        <v>35697168.319999963</v>
      </c>
      <c r="AM13" s="51">
        <v>33970523.434006706</v>
      </c>
      <c r="AN13" s="51">
        <v>11906802.528589604</v>
      </c>
      <c r="AO13" s="51">
        <v>16583153.028389784</v>
      </c>
      <c r="AP13" s="51">
        <v>29592290.331132222</v>
      </c>
      <c r="AQ13" s="51">
        <v>32830110.48613416</v>
      </c>
      <c r="AR13" s="51">
        <v>32102888.550100595</v>
      </c>
    </row>
    <row r="14" spans="1:44">
      <c r="A14" s="13"/>
      <c r="B14" s="52"/>
      <c r="C14" s="53"/>
      <c r="D14" s="53"/>
      <c r="E14" s="53"/>
      <c r="F14" s="53"/>
      <c r="G14" s="53"/>
      <c r="H14" s="53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1:44">
      <c r="A15" s="13" t="s">
        <v>45</v>
      </c>
      <c r="B15" s="54">
        <v>23019558.5</v>
      </c>
      <c r="C15" s="32">
        <v>27471156</v>
      </c>
      <c r="D15" s="32">
        <v>25810377</v>
      </c>
      <c r="E15" s="32">
        <v>24320849</v>
      </c>
      <c r="F15" s="32">
        <v>18961704</v>
      </c>
      <c r="G15" s="32">
        <v>19803659</v>
      </c>
      <c r="H15" s="32">
        <v>21524387</v>
      </c>
      <c r="I15" s="54">
        <v>22728008</v>
      </c>
      <c r="J15" s="54">
        <v>20560491</v>
      </c>
      <c r="K15" s="54">
        <v>18665446.25</v>
      </c>
      <c r="L15" s="54">
        <v>16677975.000000002</v>
      </c>
      <c r="M15" s="54">
        <v>17687531</v>
      </c>
      <c r="N15" s="54">
        <v>25494823.25</v>
      </c>
      <c r="O15" s="54">
        <v>27602593</v>
      </c>
      <c r="P15" s="54">
        <v>25241362.25</v>
      </c>
      <c r="Q15" s="54">
        <v>20039817.25</v>
      </c>
      <c r="R15" s="54">
        <v>19201044.25</v>
      </c>
      <c r="S15" s="54">
        <v>18551412.23325</v>
      </c>
      <c r="T15" s="54">
        <v>21768266.5</v>
      </c>
      <c r="U15" s="54">
        <v>22394951</v>
      </c>
      <c r="V15" s="54">
        <v>22979593</v>
      </c>
      <c r="W15" s="54">
        <v>18927064.5</v>
      </c>
      <c r="X15" s="54">
        <v>17515659.25</v>
      </c>
      <c r="Y15" s="54">
        <v>18359021.75</v>
      </c>
      <c r="Z15" s="54">
        <v>24457998.25</v>
      </c>
      <c r="AA15" s="54">
        <v>26657156</v>
      </c>
      <c r="AB15" s="54">
        <v>27600013.5</v>
      </c>
      <c r="AC15" s="54">
        <v>22674759.75</v>
      </c>
      <c r="AD15" s="54">
        <v>18844520.5</v>
      </c>
      <c r="AE15" s="54">
        <v>18693402</v>
      </c>
      <c r="AF15" s="54">
        <v>20381467</v>
      </c>
      <c r="AG15" s="54">
        <v>23933807</v>
      </c>
      <c r="AH15" s="54">
        <v>20812176.5</v>
      </c>
      <c r="AI15" s="54">
        <v>20287315.25</v>
      </c>
      <c r="AJ15" s="54">
        <v>17846455</v>
      </c>
      <c r="AK15" s="54">
        <v>21085653.75</v>
      </c>
      <c r="AL15" s="54">
        <v>25559193.5</v>
      </c>
      <c r="AM15" s="54">
        <v>28526305.216500003</v>
      </c>
      <c r="AN15" s="54">
        <v>27495761.51675</v>
      </c>
      <c r="AO15" s="54">
        <v>21965648.5</v>
      </c>
      <c r="AP15" s="54">
        <v>18449723</v>
      </c>
      <c r="AQ15" s="54">
        <v>19861747.98325</v>
      </c>
      <c r="AR15" s="54">
        <v>23819237</v>
      </c>
    </row>
    <row r="16" spans="1:44">
      <c r="A16" s="13" t="s">
        <v>46</v>
      </c>
      <c r="B16" s="55">
        <v>1.6750000000000001E-2</v>
      </c>
      <c r="C16" s="56">
        <v>1.6750000000000001E-2</v>
      </c>
      <c r="D16" s="56">
        <v>1.6750000000000001E-2</v>
      </c>
      <c r="E16" s="56">
        <v>1.6750000000000001E-2</v>
      </c>
      <c r="F16" s="56">
        <v>1.6750000000000001E-2</v>
      </c>
      <c r="G16" s="56">
        <v>1.6750000000000001E-2</v>
      </c>
      <c r="H16" s="56">
        <v>1.6750000000000001E-2</v>
      </c>
      <c r="I16" s="55">
        <v>1.6750000000000001E-2</v>
      </c>
      <c r="J16" s="55">
        <v>1.6750000000000001E-2</v>
      </c>
      <c r="K16" s="55">
        <v>1.6750000000000001E-2</v>
      </c>
      <c r="L16" s="55">
        <v>1.6750000000000001E-2</v>
      </c>
      <c r="M16" s="55">
        <v>1.6750000000000001E-2</v>
      </c>
      <c r="N16" s="55">
        <v>1.6750000000000001E-2</v>
      </c>
      <c r="O16" s="55">
        <v>1.6750000000000001E-2</v>
      </c>
      <c r="P16" s="55">
        <v>1.6750000000000001E-2</v>
      </c>
      <c r="Q16" s="55">
        <v>1.6750000000000001E-2</v>
      </c>
      <c r="R16" s="55">
        <v>1.6750000000000001E-2</v>
      </c>
      <c r="S16" s="55">
        <v>1.6750000000000001E-2</v>
      </c>
      <c r="T16" s="55">
        <v>1.6750000000000001E-2</v>
      </c>
      <c r="U16" s="55">
        <v>1.6750000000000001E-2</v>
      </c>
      <c r="V16" s="55">
        <v>1.6750000000000001E-2</v>
      </c>
      <c r="W16" s="55">
        <v>1.6750000000000001E-2</v>
      </c>
      <c r="X16" s="55">
        <v>1.6750000000000001E-2</v>
      </c>
      <c r="Y16" s="55">
        <v>1.6750000000000001E-2</v>
      </c>
      <c r="Z16" s="55">
        <v>1.6750000000000001E-2</v>
      </c>
      <c r="AA16" s="55">
        <v>1.6750000000000001E-2</v>
      </c>
      <c r="AB16" s="55">
        <v>1.6750000000000001E-2</v>
      </c>
      <c r="AC16" s="55">
        <v>1.6750000000000001E-2</v>
      </c>
      <c r="AD16" s="55">
        <v>1.6750000000000001E-2</v>
      </c>
      <c r="AE16" s="55">
        <v>1.6750000000000001E-2</v>
      </c>
      <c r="AF16" s="55">
        <v>1.6750000000000001E-2</v>
      </c>
      <c r="AG16" s="55">
        <v>1.6750000000000001E-2</v>
      </c>
      <c r="AH16" s="55">
        <v>1.6750000000000001E-2</v>
      </c>
      <c r="AI16" s="55">
        <v>1.6750000000000001E-2</v>
      </c>
      <c r="AJ16" s="55">
        <v>1.6750000000000001E-2</v>
      </c>
      <c r="AK16" s="55">
        <v>1.6750000000000001E-2</v>
      </c>
      <c r="AL16" s="55">
        <v>1.6750000000000001E-2</v>
      </c>
      <c r="AM16" s="55">
        <v>1.6750000000000001E-2</v>
      </c>
      <c r="AN16" s="55">
        <v>1.6750000000000001E-2</v>
      </c>
      <c r="AO16" s="55">
        <v>1.6750000000000001E-2</v>
      </c>
      <c r="AP16" s="55">
        <v>1.6750000000000001E-2</v>
      </c>
      <c r="AQ16" s="55">
        <v>1.6750000000000001E-2</v>
      </c>
      <c r="AR16" s="55">
        <v>1.6750000000000001E-2</v>
      </c>
    </row>
    <row r="17" spans="1:44" ht="15.75">
      <c r="A17" s="13" t="s">
        <v>47</v>
      </c>
      <c r="B17" s="36">
        <v>1374302000</v>
      </c>
      <c r="C17" s="35">
        <v>1640069000</v>
      </c>
      <c r="D17" s="35">
        <v>1540918000</v>
      </c>
      <c r="E17" s="35">
        <v>1451991000</v>
      </c>
      <c r="F17" s="35">
        <v>1132042000</v>
      </c>
      <c r="G17" s="35">
        <v>1182308000</v>
      </c>
      <c r="H17" s="35">
        <v>1285038000</v>
      </c>
      <c r="I17" s="37">
        <v>1356896000</v>
      </c>
      <c r="J17" s="37">
        <v>1227492000</v>
      </c>
      <c r="K17" s="37">
        <v>1114355000</v>
      </c>
      <c r="L17" s="37">
        <v>995700000</v>
      </c>
      <c r="M17" s="37">
        <v>1055972000</v>
      </c>
      <c r="N17" s="37">
        <v>1522079000</v>
      </c>
      <c r="O17" s="38">
        <v>1647916000</v>
      </c>
      <c r="P17" s="38">
        <v>1506947000</v>
      </c>
      <c r="Q17" s="38">
        <v>1196407000</v>
      </c>
      <c r="R17" s="38">
        <v>1146331000</v>
      </c>
      <c r="S17" s="38">
        <v>1107546999</v>
      </c>
      <c r="T17" s="38">
        <v>1299598000</v>
      </c>
      <c r="U17" s="39">
        <v>1337012000</v>
      </c>
      <c r="V17" s="39">
        <v>1371916000</v>
      </c>
      <c r="W17" s="39">
        <v>1129974000</v>
      </c>
      <c r="X17" s="39">
        <v>1045711000</v>
      </c>
      <c r="Y17" s="39">
        <v>1096061000</v>
      </c>
      <c r="Z17" s="39">
        <v>1460179000</v>
      </c>
      <c r="AA17" s="40">
        <v>1591472000</v>
      </c>
      <c r="AB17" s="40">
        <v>1647762000</v>
      </c>
      <c r="AC17" s="40">
        <v>1353717000</v>
      </c>
      <c r="AD17" s="40">
        <v>1125046000</v>
      </c>
      <c r="AE17" s="40">
        <v>1116024000</v>
      </c>
      <c r="AF17" s="40">
        <v>1216804000</v>
      </c>
      <c r="AG17" s="41">
        <v>1428884000</v>
      </c>
      <c r="AH17" s="41">
        <v>1242518000</v>
      </c>
      <c r="AI17" s="41">
        <v>1211183000</v>
      </c>
      <c r="AJ17" s="41">
        <v>1065460000</v>
      </c>
      <c r="AK17" s="41">
        <v>1258845000</v>
      </c>
      <c r="AL17" s="41">
        <v>1525922000</v>
      </c>
      <c r="AM17" s="42">
        <v>1703062998</v>
      </c>
      <c r="AN17" s="42">
        <v>1641538001</v>
      </c>
      <c r="AO17" s="42">
        <v>1311382000</v>
      </c>
      <c r="AP17" s="42">
        <v>1101476000</v>
      </c>
      <c r="AQ17" s="42">
        <v>1185775999</v>
      </c>
      <c r="AR17" s="42">
        <v>1422044000</v>
      </c>
    </row>
    <row r="18" spans="1:44">
      <c r="A18" s="13" t="s">
        <v>48</v>
      </c>
      <c r="B18" s="31">
        <v>2887180.6612669192</v>
      </c>
      <c r="C18" s="32">
        <v>-990050</v>
      </c>
      <c r="D18" s="32">
        <v>-2657100</v>
      </c>
      <c r="E18" s="32">
        <v>3485610</v>
      </c>
      <c r="F18" s="32">
        <v>8266870</v>
      </c>
      <c r="G18" s="32">
        <v>-2422388</v>
      </c>
      <c r="H18" s="32">
        <v>1269860</v>
      </c>
      <c r="I18" s="31">
        <v>918545.88936932012</v>
      </c>
      <c r="J18" s="31">
        <v>1069565.026373636</v>
      </c>
      <c r="K18" s="31">
        <v>2411306.053156238</v>
      </c>
      <c r="L18" s="31">
        <v>2304016.8997592609</v>
      </c>
      <c r="M18" s="31">
        <v>-4576369.2267020475</v>
      </c>
      <c r="N18" s="31">
        <v>2935424.3450022191</v>
      </c>
      <c r="O18" s="31">
        <v>1108306.1299999952</v>
      </c>
      <c r="P18" s="31">
        <v>-1671551.4199999981</v>
      </c>
      <c r="Q18" s="31">
        <v>-3420537.4100000076</v>
      </c>
      <c r="R18" s="31">
        <v>-436418.6600000076</v>
      </c>
      <c r="S18" s="31">
        <v>1129482.6167499982</v>
      </c>
      <c r="T18" s="31">
        <v>-2328924.2100000046</v>
      </c>
      <c r="U18" s="31">
        <v>-6439900.4000000115</v>
      </c>
      <c r="V18" s="31">
        <f>V13-V15</f>
        <v>-37273425.719999999</v>
      </c>
      <c r="W18" s="31">
        <v>1785129.6600000001</v>
      </c>
      <c r="X18" s="31">
        <v>4747262.75</v>
      </c>
      <c r="Y18" s="31">
        <v>-2909371.58</v>
      </c>
      <c r="Z18" s="31">
        <v>2637862.1799999848</v>
      </c>
      <c r="AA18" s="31">
        <v>-2702867.4900000207</v>
      </c>
      <c r="AB18" s="31">
        <v>-5360016.1799999885</v>
      </c>
      <c r="AC18" s="31">
        <v>-3097164.3699999973</v>
      </c>
      <c r="AD18" s="31">
        <v>-7865634.9799999967</v>
      </c>
      <c r="AE18" s="31">
        <v>6551822.2699999996</v>
      </c>
      <c r="AF18" s="31">
        <v>7919362.1600000039</v>
      </c>
      <c r="AG18" s="31">
        <v>3826418.2199999951</v>
      </c>
      <c r="AH18" s="31">
        <v>-957668.42000000551</v>
      </c>
      <c r="AI18" s="31">
        <v>5936867.0700000077</v>
      </c>
      <c r="AJ18" s="31">
        <v>-4136407.7008368336</v>
      </c>
      <c r="AK18" s="31">
        <v>-11899638.489999993</v>
      </c>
      <c r="AL18" s="31">
        <v>10137974.819999963</v>
      </c>
      <c r="AM18" s="31">
        <v>5444218.217506703</v>
      </c>
      <c r="AN18" s="31">
        <v>-15588958.988160396</v>
      </c>
      <c r="AO18" s="31">
        <v>-5382495.4716102164</v>
      </c>
      <c r="AP18" s="31">
        <v>11142567.331132222</v>
      </c>
      <c r="AQ18" s="31">
        <v>12968362.502884161</v>
      </c>
      <c r="AR18" s="31">
        <v>8283651.5501005948</v>
      </c>
    </row>
    <row r="19" spans="1:44">
      <c r="A19" s="13" t="s">
        <v>49</v>
      </c>
      <c r="B19" s="57">
        <v>0.55249999999999999</v>
      </c>
      <c r="C19" s="58">
        <v>0.53510000000000002</v>
      </c>
      <c r="D19" s="58">
        <v>0.56779999999999997</v>
      </c>
      <c r="E19" s="58">
        <v>0.55630000000000002</v>
      </c>
      <c r="F19" s="58">
        <v>0.5827</v>
      </c>
      <c r="G19" s="58">
        <v>0.57889999999999997</v>
      </c>
      <c r="H19" s="58">
        <v>0.55410000000000004</v>
      </c>
      <c r="I19" s="59">
        <v>0.56850000000000001</v>
      </c>
      <c r="J19" s="59">
        <v>0.57950000000000002</v>
      </c>
      <c r="K19" s="59">
        <v>0.57399999999999995</v>
      </c>
      <c r="L19" s="59">
        <v>0.57379999999999998</v>
      </c>
      <c r="M19" s="59">
        <v>0.53820000000000001</v>
      </c>
      <c r="N19" s="59">
        <v>0.54910000000000003</v>
      </c>
      <c r="O19" s="60">
        <v>0.54679999999999995</v>
      </c>
      <c r="P19" s="60">
        <v>0.56230000000000002</v>
      </c>
      <c r="Q19" s="60">
        <v>0.5716</v>
      </c>
      <c r="R19" s="60">
        <v>0.54820000000000002</v>
      </c>
      <c r="S19" s="60">
        <v>0.59370000000000001</v>
      </c>
      <c r="T19" s="60">
        <v>0.5534</v>
      </c>
      <c r="U19" s="61">
        <v>0.56610000000000005</v>
      </c>
      <c r="V19" s="61">
        <v>0.55900000000000005</v>
      </c>
      <c r="W19" s="61">
        <v>0.5877</v>
      </c>
      <c r="X19" s="61">
        <v>0.57140000000000002</v>
      </c>
      <c r="Y19" s="61">
        <v>0.55810000000000004</v>
      </c>
      <c r="Z19" s="61">
        <v>0.53820000000000001</v>
      </c>
      <c r="AA19" s="62">
        <v>0.56730000000000003</v>
      </c>
      <c r="AB19" s="62">
        <v>0.54320000000000002</v>
      </c>
      <c r="AC19" s="62">
        <v>0.55269999999999997</v>
      </c>
      <c r="AD19" s="62">
        <v>0.58860000000000001</v>
      </c>
      <c r="AE19" s="62">
        <v>0.5736</v>
      </c>
      <c r="AF19" s="62">
        <v>0.5645</v>
      </c>
      <c r="AG19" s="63">
        <v>0.56459999999999999</v>
      </c>
      <c r="AH19" s="63">
        <v>0.57010000000000005</v>
      </c>
      <c r="AI19" s="63">
        <v>0.57869999999999999</v>
      </c>
      <c r="AJ19" s="63">
        <v>0.5736</v>
      </c>
      <c r="AK19" s="63">
        <v>0.55349999999999999</v>
      </c>
      <c r="AL19" s="63">
        <v>0.54879999999999995</v>
      </c>
      <c r="AM19" s="64">
        <v>0.54420000000000002</v>
      </c>
      <c r="AN19" s="64">
        <v>0.55300000000000005</v>
      </c>
      <c r="AO19" s="64">
        <v>0.5726</v>
      </c>
      <c r="AP19" s="64">
        <v>0.58160000000000001</v>
      </c>
      <c r="AQ19" s="64">
        <v>0.56579999999999997</v>
      </c>
      <c r="AR19" s="64">
        <v>0.56459999999999999</v>
      </c>
    </row>
    <row r="20" spans="1:44">
      <c r="A20" s="65" t="s">
        <v>50</v>
      </c>
      <c r="B20" s="31">
        <v>1595167.3153499728</v>
      </c>
      <c r="C20" s="32">
        <v>-529776</v>
      </c>
      <c r="D20" s="32">
        <v>-1508702</v>
      </c>
      <c r="E20" s="32">
        <v>1939045</v>
      </c>
      <c r="F20" s="32">
        <v>4817105</v>
      </c>
      <c r="G20" s="32">
        <v>-1402320</v>
      </c>
      <c r="H20" s="32">
        <v>703629</v>
      </c>
      <c r="I20" s="31">
        <v>522193.33810645848</v>
      </c>
      <c r="J20" s="31">
        <v>619812.93278352206</v>
      </c>
      <c r="K20" s="31">
        <v>1384089.6745116806</v>
      </c>
      <c r="L20" s="31">
        <v>1322044.8970818638</v>
      </c>
      <c r="M20" s="31">
        <v>-2463001.9178110422</v>
      </c>
      <c r="N20" s="31">
        <v>1611841.5078407186</v>
      </c>
      <c r="O20" s="31">
        <v>606021.79188399739</v>
      </c>
      <c r="P20" s="31">
        <v>-939913.3634659989</v>
      </c>
      <c r="Q20" s="31">
        <v>-1955179.1835560044</v>
      </c>
      <c r="R20" s="31">
        <v>-239244.70941200419</v>
      </c>
      <c r="S20" s="31">
        <v>670573.82956447394</v>
      </c>
      <c r="T20" s="31">
        <v>-1288826.6578140026</v>
      </c>
      <c r="U20" s="31">
        <v>-3645627.616440007</v>
      </c>
      <c r="V20" s="31">
        <f>V18*V19</f>
        <v>-20835844.977480002</v>
      </c>
      <c r="W20" s="31">
        <v>1049120.7011820001</v>
      </c>
      <c r="X20" s="31">
        <v>2712585.9353499999</v>
      </c>
      <c r="Y20" s="31">
        <v>-1623720.2787980002</v>
      </c>
      <c r="Z20" s="31">
        <v>1419697.4252759919</v>
      </c>
      <c r="AA20" s="31">
        <v>-1533336.7270770117</v>
      </c>
      <c r="AB20" s="31">
        <v>-2911560.7889759936</v>
      </c>
      <c r="AC20" s="31">
        <v>-1711802.7472989985</v>
      </c>
      <c r="AD20" s="31">
        <v>-4629712.7492279978</v>
      </c>
      <c r="AE20" s="31">
        <v>3758125.2540719998</v>
      </c>
      <c r="AF20" s="31">
        <v>4470479.9393200018</v>
      </c>
      <c r="AG20" s="31">
        <v>2160395.7270119973</v>
      </c>
      <c r="AH20" s="31">
        <v>-545966.76624200318</v>
      </c>
      <c r="AI20" s="31">
        <v>3435664.9734090045</v>
      </c>
      <c r="AJ20" s="31">
        <v>-2372643.4572000075</v>
      </c>
      <c r="AK20" s="31">
        <v>-6586449.9042149959</v>
      </c>
      <c r="AL20" s="31">
        <v>5563720.5812159795</v>
      </c>
      <c r="AM20" s="31">
        <v>2962743.5539671481</v>
      </c>
      <c r="AN20" s="31">
        <v>-8620694.3204526994</v>
      </c>
      <c r="AO20" s="31">
        <v>-3082016.9070440098</v>
      </c>
      <c r="AP20" s="31">
        <v>6480517.1597865</v>
      </c>
      <c r="AQ20" s="31">
        <v>7337499.5041318573</v>
      </c>
      <c r="AR20" s="31">
        <v>4676949.6651867954</v>
      </c>
    </row>
    <row r="21" spans="1:44">
      <c r="A21" s="13"/>
      <c r="B21" s="33"/>
      <c r="C21" s="53"/>
      <c r="D21" s="53"/>
      <c r="E21" s="53"/>
      <c r="F21" s="53"/>
      <c r="G21" s="53"/>
      <c r="H21" s="5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</row>
    <row r="22" spans="1:44">
      <c r="A22" s="65" t="s">
        <v>51</v>
      </c>
      <c r="B22" s="31">
        <v>1515408.9495824741</v>
      </c>
      <c r="C22" s="32">
        <v>-503287</v>
      </c>
      <c r="D22" s="32">
        <v>-1433267</v>
      </c>
      <c r="E22" s="32">
        <v>1842093</v>
      </c>
      <c r="F22" s="32">
        <v>4576250</v>
      </c>
      <c r="G22" s="32">
        <v>-1332204</v>
      </c>
      <c r="H22" s="32">
        <v>668448</v>
      </c>
      <c r="I22" s="31">
        <v>496083.67120113556</v>
      </c>
      <c r="J22" s="31">
        <v>588822.28614434588</v>
      </c>
      <c r="K22" s="31">
        <v>1314885.1907860965</v>
      </c>
      <c r="L22" s="31">
        <v>1255942.6522277705</v>
      </c>
      <c r="M22" s="31">
        <v>-2339851.8219204899</v>
      </c>
      <c r="N22" s="31">
        <v>1531249.4324486826</v>
      </c>
      <c r="O22" s="31">
        <v>575720.70228979748</v>
      </c>
      <c r="P22" s="31">
        <v>-892917.69529269892</v>
      </c>
      <c r="Q22" s="31">
        <v>-1857420.2243782042</v>
      </c>
      <c r="R22" s="31">
        <v>-227282.47394140397</v>
      </c>
      <c r="S22" s="31">
        <v>637045.13808625017</v>
      </c>
      <c r="T22" s="31">
        <v>-1224385.3249233025</v>
      </c>
      <c r="U22" s="31">
        <v>-3463346.2356180064</v>
      </c>
      <c r="V22" s="31">
        <f>V20*0.95</f>
        <v>-19794052.728606001</v>
      </c>
      <c r="W22" s="31">
        <v>996664.66612290009</v>
      </c>
      <c r="X22" s="31">
        <v>2576956.6385824997</v>
      </c>
      <c r="Y22" s="31">
        <v>-1542534.2648581001</v>
      </c>
      <c r="Z22" s="31">
        <v>1348712.5540121922</v>
      </c>
      <c r="AA22" s="31">
        <v>-1456669.8907231612</v>
      </c>
      <c r="AB22" s="31">
        <v>-2765982.7495271936</v>
      </c>
      <c r="AC22" s="31">
        <v>-1626212.6099340485</v>
      </c>
      <c r="AD22" s="31">
        <v>-4398227.1117665982</v>
      </c>
      <c r="AE22" s="31">
        <v>3570218.9913683995</v>
      </c>
      <c r="AF22" s="31">
        <v>4246955.9423540011</v>
      </c>
      <c r="AG22" s="31">
        <v>2052375.9406613973</v>
      </c>
      <c r="AH22" s="31">
        <v>-518668.42792990297</v>
      </c>
      <c r="AI22" s="31">
        <v>3263881.7247385541</v>
      </c>
      <c r="AJ22" s="31">
        <v>-2254011.2843400072</v>
      </c>
      <c r="AK22" s="31">
        <v>-6257127.4090042459</v>
      </c>
      <c r="AL22" s="31">
        <v>5285534.5521551799</v>
      </c>
      <c r="AM22" s="31">
        <v>2814606.3762687906</v>
      </c>
      <c r="AN22" s="31">
        <v>-8189659.6044300636</v>
      </c>
      <c r="AO22" s="31">
        <v>-2927916.061691809</v>
      </c>
      <c r="AP22" s="31">
        <v>6156491.3017971748</v>
      </c>
      <c r="AQ22" s="31">
        <v>6970624.5289252643</v>
      </c>
      <c r="AR22" s="31">
        <v>4443102.1819274556</v>
      </c>
    </row>
    <row r="23" spans="1:44">
      <c r="C23" s="53"/>
      <c r="D23" s="53"/>
      <c r="E23" s="53"/>
      <c r="F23" s="53"/>
      <c r="G23" s="53"/>
      <c r="H23" s="53"/>
    </row>
    <row r="24" spans="1:44">
      <c r="C24" s="53"/>
      <c r="D24" s="53"/>
      <c r="E24" s="53"/>
      <c r="F24" s="53"/>
      <c r="G24" s="53"/>
      <c r="H24" s="53"/>
    </row>
    <row r="25" spans="1:44">
      <c r="B25" s="1">
        <v>43770</v>
      </c>
      <c r="C25" s="66">
        <v>43952</v>
      </c>
      <c r="D25" s="66">
        <v>44136</v>
      </c>
      <c r="E25" s="66">
        <v>44317</v>
      </c>
      <c r="F25" s="66">
        <v>44501</v>
      </c>
      <c r="G25" s="66">
        <v>44682</v>
      </c>
      <c r="H25" s="66">
        <v>44866</v>
      </c>
    </row>
    <row r="26" spans="1:44">
      <c r="C26" s="53"/>
      <c r="D26" s="53"/>
      <c r="E26" s="53"/>
      <c r="F26" s="53"/>
      <c r="G26" s="53"/>
      <c r="H26" s="53"/>
    </row>
    <row r="27" spans="1:44">
      <c r="A27" s="13" t="s">
        <v>36</v>
      </c>
      <c r="B27" s="67"/>
      <c r="C27" s="67"/>
      <c r="D27" s="67"/>
      <c r="E27" s="67"/>
      <c r="F27" s="67"/>
      <c r="G27" s="67"/>
      <c r="H27" s="67"/>
      <c r="I27" s="67"/>
      <c r="J27" s="68"/>
    </row>
    <row r="28" spans="1:44">
      <c r="A28" s="13" t="s">
        <v>37</v>
      </c>
      <c r="B28" s="67"/>
      <c r="C28" s="67"/>
      <c r="D28" s="67"/>
      <c r="E28" s="67"/>
      <c r="F28" s="67"/>
      <c r="G28" s="67"/>
      <c r="H28" s="67"/>
      <c r="I28" s="67"/>
      <c r="J28" s="68"/>
    </row>
    <row r="29" spans="1:44">
      <c r="A29" s="13" t="s">
        <v>38</v>
      </c>
      <c r="B29" s="67"/>
      <c r="C29" s="67"/>
      <c r="D29" s="67"/>
      <c r="E29" s="67"/>
      <c r="F29" s="67"/>
      <c r="G29" s="67"/>
      <c r="H29" s="67"/>
      <c r="I29" s="67"/>
      <c r="J29" s="68"/>
    </row>
    <row r="30" spans="1:44">
      <c r="A30" s="13" t="s">
        <v>39</v>
      </c>
      <c r="B30" s="67"/>
      <c r="C30" s="67"/>
      <c r="D30" s="67"/>
      <c r="E30" s="67"/>
      <c r="F30" s="67"/>
      <c r="G30" s="67"/>
      <c r="H30" s="67"/>
      <c r="I30" s="67"/>
      <c r="J30" s="68"/>
    </row>
    <row r="31" spans="1:44">
      <c r="A31" s="13" t="s">
        <v>40</v>
      </c>
      <c r="B31" s="67"/>
      <c r="C31" s="67"/>
      <c r="D31" s="67"/>
      <c r="E31" s="67"/>
      <c r="F31" s="67"/>
      <c r="G31" s="67"/>
      <c r="H31" s="67"/>
      <c r="I31" s="67"/>
      <c r="J31" s="68"/>
    </row>
    <row r="32" spans="1:44">
      <c r="A32" s="13" t="s">
        <v>41</v>
      </c>
      <c r="B32" s="67"/>
      <c r="C32" s="67"/>
      <c r="D32" s="67"/>
      <c r="E32" s="67"/>
      <c r="F32" s="67"/>
      <c r="G32" s="67"/>
      <c r="H32" s="67"/>
      <c r="I32" s="67"/>
      <c r="J32" s="68"/>
    </row>
    <row r="33" spans="1:10">
      <c r="A33" s="43" t="s">
        <v>42</v>
      </c>
      <c r="B33" s="67"/>
      <c r="C33" s="67"/>
      <c r="D33" s="67"/>
      <c r="E33" s="67"/>
      <c r="F33" s="67"/>
      <c r="G33" s="67"/>
      <c r="H33" s="67"/>
      <c r="I33" s="67"/>
      <c r="J33" s="68"/>
    </row>
    <row r="34" spans="1:10">
      <c r="A34" s="43" t="s">
        <v>43</v>
      </c>
      <c r="B34" s="67"/>
      <c r="C34" s="67"/>
      <c r="D34" s="67"/>
      <c r="E34" s="67"/>
      <c r="F34" s="67"/>
      <c r="G34" s="67"/>
      <c r="H34" s="67"/>
      <c r="I34" s="67"/>
      <c r="J34" s="68"/>
    </row>
    <row r="35" spans="1:10">
      <c r="A35" s="13" t="s">
        <v>44</v>
      </c>
      <c r="B35" s="67">
        <f>SUM(B13:G13)</f>
        <v>147957426.16126692</v>
      </c>
      <c r="C35" s="67">
        <f>SUM(H13:M13)</f>
        <v>121240761.89195642</v>
      </c>
      <c r="D35" s="67">
        <f>SUM(N13:S13)</f>
        <v>135775757.83500218</v>
      </c>
      <c r="E35" s="67">
        <f>SUM(T13:Y13)</f>
        <v>59440114.079999983</v>
      </c>
      <c r="F35" s="67">
        <f>SUM(Z13:AE13)</f>
        <v>129091851.42999999</v>
      </c>
      <c r="G35" s="67">
        <f>SUM(AF13:AK13)</f>
        <v>125035807.33916317</v>
      </c>
      <c r="H35" s="67">
        <f>SUM(AL13:AQ13)</f>
        <v>160580048.12825245</v>
      </c>
      <c r="I35" s="67"/>
      <c r="J35" s="68"/>
    </row>
    <row r="36" spans="1:10">
      <c r="A36" s="13"/>
      <c r="B36" s="69"/>
      <c r="C36" s="53"/>
      <c r="D36" s="53"/>
      <c r="E36" s="53"/>
      <c r="F36" s="53"/>
      <c r="G36" s="53"/>
      <c r="H36" s="53"/>
      <c r="I36" s="69"/>
      <c r="J36" s="68"/>
    </row>
    <row r="37" spans="1:10">
      <c r="A37" s="13" t="s">
        <v>45</v>
      </c>
      <c r="B37" s="67">
        <f>SUM(B15:G15)</f>
        <v>139387303.5</v>
      </c>
      <c r="C37" s="67">
        <f>SUM(H15:M15)</f>
        <v>117843838.25</v>
      </c>
      <c r="D37" s="67">
        <f>SUM(N15:S15)</f>
        <v>136131052.23324999</v>
      </c>
      <c r="E37" s="67">
        <f>SUM(T15:Y15)</f>
        <v>121944556</v>
      </c>
      <c r="F37" s="67">
        <f>SUM(Z15:AE15)</f>
        <v>138927850</v>
      </c>
      <c r="G37" s="67">
        <f>SUM(AF15:AK15)</f>
        <v>124346874.5</v>
      </c>
      <c r="H37" s="67">
        <f>SUM(AL15:AQ15)</f>
        <v>141858379.71649998</v>
      </c>
      <c r="I37" s="69"/>
      <c r="J37" s="68"/>
    </row>
    <row r="38" spans="1:10">
      <c r="A38" s="13" t="s">
        <v>46</v>
      </c>
      <c r="B38" s="67"/>
      <c r="C38" s="67"/>
      <c r="D38" s="67"/>
      <c r="E38" s="67"/>
      <c r="F38" s="67"/>
      <c r="G38" s="67"/>
      <c r="H38" s="67"/>
      <c r="I38" s="69"/>
      <c r="J38" s="68"/>
    </row>
    <row r="39" spans="1:10" ht="15.75">
      <c r="A39" s="13" t="s">
        <v>47</v>
      </c>
      <c r="B39" s="67">
        <f>SUM(B17:G17)</f>
        <v>8321630000</v>
      </c>
      <c r="C39" s="67">
        <f>SUM(C17:H17)</f>
        <v>8232366000</v>
      </c>
      <c r="D39" s="67">
        <f>SUM(N17:S17)</f>
        <v>8127226999</v>
      </c>
      <c r="E39" s="67">
        <f>SUM(T17:Y17)</f>
        <v>7280272000</v>
      </c>
      <c r="F39" s="67">
        <f>SUM(Z17:AE17)</f>
        <v>8294200000</v>
      </c>
      <c r="G39" s="67">
        <f>SUM(AF17:AK17)</f>
        <v>7423694000</v>
      </c>
      <c r="H39" s="67">
        <f>SUM(AL17:AQ17)</f>
        <v>8469156998</v>
      </c>
      <c r="I39" s="69"/>
      <c r="J39" s="68"/>
    </row>
    <row r="40" spans="1:10">
      <c r="A40" s="13" t="s">
        <v>48</v>
      </c>
      <c r="B40" s="67">
        <f>SUM(B18:G18)</f>
        <v>8570122.6612669192</v>
      </c>
      <c r="C40" s="67">
        <f>SUM(H18:M18)</f>
        <v>3396924.6419564076</v>
      </c>
      <c r="D40" s="67">
        <f>SUM(N18:S18)</f>
        <v>-355294.39824780077</v>
      </c>
      <c r="E40" s="67">
        <f>SUM(T18:Y18)</f>
        <v>-42419229.500000015</v>
      </c>
      <c r="F40" s="67">
        <f>SUM(Z18:AE18)</f>
        <v>-9835998.5700000189</v>
      </c>
      <c r="G40" s="67">
        <f>SUM(AF18:AK18)</f>
        <v>688932.83916317485</v>
      </c>
      <c r="H40" s="67">
        <f>SUM(AL18:AQ18)</f>
        <v>18721668.411752436</v>
      </c>
      <c r="I40" s="69"/>
      <c r="J40" s="68"/>
    </row>
    <row r="41" spans="1:10">
      <c r="A41" s="13" t="s">
        <v>49</v>
      </c>
      <c r="B41" s="70"/>
      <c r="C41" s="70"/>
      <c r="D41" s="70"/>
      <c r="E41" s="70"/>
      <c r="F41" s="70"/>
      <c r="G41" s="70"/>
      <c r="H41" s="70"/>
    </row>
    <row r="42" spans="1:10">
      <c r="A42" s="65" t="s">
        <v>50</v>
      </c>
      <c r="B42" s="70"/>
      <c r="C42" s="70"/>
      <c r="D42" s="53"/>
      <c r="E42" s="53"/>
      <c r="F42" s="53"/>
      <c r="G42" s="53"/>
      <c r="H42" s="53"/>
    </row>
    <row r="43" spans="1:10">
      <c r="A43" s="13"/>
      <c r="C43" s="53"/>
      <c r="D43" s="53"/>
      <c r="E43" s="53"/>
      <c r="F43" s="53"/>
      <c r="G43" s="53"/>
      <c r="H43" s="53"/>
    </row>
    <row r="44" spans="1:10">
      <c r="A44" s="13"/>
      <c r="C44" s="53"/>
      <c r="D44" s="53"/>
      <c r="E44" s="53"/>
      <c r="F44" s="53"/>
      <c r="G44" s="53"/>
      <c r="H44" s="53"/>
    </row>
    <row r="45" spans="1:10">
      <c r="A45" s="65" t="s">
        <v>61</v>
      </c>
      <c r="B45" s="84">
        <v>86578933.647939503</v>
      </c>
      <c r="C45" s="84">
        <v>78475930.781590834</v>
      </c>
      <c r="D45" s="84">
        <v>80020379.821797073</v>
      </c>
      <c r="E45" s="84">
        <v>183460526.65000001</v>
      </c>
      <c r="F45" s="84">
        <v>89218279.359999985</v>
      </c>
      <c r="G45" s="84">
        <v>139297880.13</v>
      </c>
      <c r="H45" s="84">
        <v>140768278.39000005</v>
      </c>
    </row>
    <row r="46" spans="1:10">
      <c r="A46" s="65" t="s">
        <v>62</v>
      </c>
      <c r="B46" s="84">
        <v>-49371331.359999999</v>
      </c>
      <c r="C46" s="84">
        <v>-40886297.400000006</v>
      </c>
      <c r="D46" s="84">
        <v>-57003812.919999994</v>
      </c>
      <c r="E46" s="84">
        <v>-266613398.37</v>
      </c>
      <c r="F46" s="84">
        <v>-86497721.74000001</v>
      </c>
      <c r="G46" s="84">
        <v>-113364822.81</v>
      </c>
      <c r="H46" s="84">
        <v>-165927999.62</v>
      </c>
    </row>
    <row r="47" spans="1:10">
      <c r="A47" s="65" t="s">
        <v>63</v>
      </c>
      <c r="B47" s="84">
        <f>B45+B46</f>
        <v>37207602.287939504</v>
      </c>
      <c r="C47" s="84">
        <f t="shared" ref="C47:H47" si="0">C45+C46</f>
        <v>37589633.381590828</v>
      </c>
      <c r="D47" s="84">
        <f t="shared" si="0"/>
        <v>23016566.901797079</v>
      </c>
      <c r="E47" s="84">
        <f t="shared" si="0"/>
        <v>-83152871.719999999</v>
      </c>
      <c r="F47" s="84">
        <f t="shared" si="0"/>
        <v>2720557.619999975</v>
      </c>
      <c r="G47" s="84">
        <f t="shared" si="0"/>
        <v>25933057.319999993</v>
      </c>
      <c r="H47" s="84">
        <f t="shared" si="0"/>
        <v>-25159721.229999959</v>
      </c>
    </row>
    <row r="49" spans="1:8">
      <c r="A49" s="65"/>
      <c r="B49" s="67"/>
      <c r="C49" s="67"/>
      <c r="D49" s="67"/>
      <c r="E49" s="67"/>
      <c r="F49" s="67"/>
      <c r="G49" s="67"/>
      <c r="H49" s="67"/>
    </row>
    <row r="50" spans="1:8">
      <c r="A50" s="65"/>
      <c r="B50" s="84"/>
      <c r="C50" s="84"/>
      <c r="D50" s="84"/>
      <c r="E50" s="84"/>
      <c r="F50" s="84"/>
      <c r="G50" s="84"/>
      <c r="H50" s="84"/>
    </row>
    <row r="52" spans="1:8">
      <c r="A52" s="65"/>
      <c r="B52" s="67"/>
      <c r="C52" s="67"/>
      <c r="D52" s="67"/>
      <c r="E52" s="67"/>
      <c r="F52" s="67"/>
      <c r="G52" s="67"/>
      <c r="H52" s="67"/>
    </row>
    <row r="53" spans="1:8">
      <c r="A53" s="65"/>
      <c r="B53" s="84"/>
      <c r="C53" s="84"/>
      <c r="D53" s="84"/>
      <c r="E53" s="84"/>
      <c r="F53" s="84"/>
      <c r="G53" s="84"/>
      <c r="H53" s="84"/>
    </row>
    <row r="55" spans="1:8">
      <c r="A55" s="65"/>
      <c r="B55" s="84"/>
      <c r="C55" s="84"/>
      <c r="D55" s="84"/>
      <c r="E55" s="84"/>
      <c r="F55" s="84"/>
      <c r="G55" s="84"/>
      <c r="H55" s="84"/>
    </row>
    <row r="56" spans="1:8">
      <c r="A56" s="65"/>
      <c r="B56" s="84"/>
      <c r="C56" s="84"/>
      <c r="D56" s="84"/>
      <c r="E56" s="84"/>
      <c r="F56" s="84"/>
      <c r="G56" s="84"/>
      <c r="H56" s="84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51"/>
  <sheetViews>
    <sheetView workbookViewId="0">
      <pane xSplit="1" ySplit="2" topLeftCell="B15" activePane="bottomRight" state="frozen"/>
      <selection pane="topRight" activeCell="B1" sqref="B1"/>
      <selection pane="bottomLeft" activeCell="A3" sqref="A3"/>
      <selection pane="bottomRight" activeCell="B26" sqref="B26:H32"/>
    </sheetView>
  </sheetViews>
  <sheetFormatPr defaultRowHeight="15"/>
  <cols>
    <col min="1" max="1" width="35" bestFit="1" customWidth="1"/>
    <col min="2" max="3" width="16.28515625" bestFit="1" customWidth="1"/>
    <col min="4" max="8" width="15.28515625" bestFit="1" customWidth="1"/>
    <col min="9" max="9" width="14.7109375" bestFit="1" customWidth="1"/>
    <col min="10" max="11" width="14.140625" bestFit="1" customWidth="1"/>
    <col min="12" max="12" width="12.42578125" bestFit="1" customWidth="1"/>
    <col min="13" max="21" width="14.140625" bestFit="1" customWidth="1"/>
    <col min="22" max="22" width="15.7109375" bestFit="1" customWidth="1"/>
    <col min="23" max="43" width="14.140625" bestFit="1" customWidth="1"/>
    <col min="44" max="44" width="13.7109375" bestFit="1" customWidth="1"/>
  </cols>
  <sheetData>
    <row r="1" spans="1:43">
      <c r="A1" s="95" t="s">
        <v>68</v>
      </c>
    </row>
    <row r="2" spans="1:43">
      <c r="B2" s="12" t="s">
        <v>52</v>
      </c>
      <c r="C2" s="12" t="s">
        <v>52</v>
      </c>
      <c r="D2" s="12" t="s">
        <v>52</v>
      </c>
      <c r="E2" s="12" t="s">
        <v>52</v>
      </c>
      <c r="F2" s="12" t="s">
        <v>52</v>
      </c>
      <c r="G2" s="12" t="s">
        <v>52</v>
      </c>
      <c r="H2" s="12" t="s">
        <v>53</v>
      </c>
      <c r="I2" s="12" t="s">
        <v>53</v>
      </c>
      <c r="J2" s="12" t="s">
        <v>53</v>
      </c>
      <c r="K2" s="12" t="s">
        <v>53</v>
      </c>
      <c r="L2" s="12" t="s">
        <v>53</v>
      </c>
      <c r="M2" s="12" t="s">
        <v>53</v>
      </c>
      <c r="N2" s="12" t="s">
        <v>54</v>
      </c>
      <c r="O2" s="12" t="s">
        <v>54</v>
      </c>
      <c r="P2" s="12" t="s">
        <v>54</v>
      </c>
      <c r="Q2" s="12" t="s">
        <v>54</v>
      </c>
      <c r="R2" s="12" t="s">
        <v>54</v>
      </c>
      <c r="S2" s="12" t="s">
        <v>54</v>
      </c>
      <c r="T2" s="12" t="s">
        <v>55</v>
      </c>
      <c r="U2" s="12" t="s">
        <v>55</v>
      </c>
      <c r="V2" s="12" t="s">
        <v>55</v>
      </c>
      <c r="W2" s="12" t="s">
        <v>55</v>
      </c>
      <c r="X2" s="12" t="s">
        <v>55</v>
      </c>
      <c r="Y2" s="12" t="s">
        <v>55</v>
      </c>
      <c r="Z2" s="12" t="s">
        <v>56</v>
      </c>
      <c r="AA2" s="12" t="s">
        <v>56</v>
      </c>
      <c r="AB2" s="12" t="s">
        <v>56</v>
      </c>
      <c r="AC2" s="12" t="s">
        <v>56</v>
      </c>
      <c r="AD2" s="12" t="s">
        <v>56</v>
      </c>
      <c r="AE2" s="12" t="s">
        <v>56</v>
      </c>
      <c r="AF2" s="12" t="s">
        <v>57</v>
      </c>
      <c r="AG2" s="12" t="s">
        <v>57</v>
      </c>
      <c r="AH2" s="12" t="s">
        <v>57</v>
      </c>
      <c r="AI2" s="12" t="s">
        <v>57</v>
      </c>
      <c r="AJ2" s="12" t="s">
        <v>57</v>
      </c>
      <c r="AK2" s="12" t="s">
        <v>57</v>
      </c>
      <c r="AL2" s="12" t="s">
        <v>58</v>
      </c>
      <c r="AM2" s="12" t="s">
        <v>58</v>
      </c>
      <c r="AN2" s="12" t="s">
        <v>58</v>
      </c>
      <c r="AO2" s="12" t="s">
        <v>58</v>
      </c>
      <c r="AP2" s="12" t="s">
        <v>58</v>
      </c>
      <c r="AQ2" s="12" t="s">
        <v>58</v>
      </c>
    </row>
    <row r="3" spans="1:43">
      <c r="A3" s="13"/>
      <c r="B3" s="14">
        <v>43646</v>
      </c>
      <c r="C3" s="15">
        <v>45126</v>
      </c>
      <c r="D3" s="15">
        <v>45157</v>
      </c>
      <c r="E3" s="15">
        <v>45188</v>
      </c>
      <c r="F3" s="15">
        <v>45218</v>
      </c>
      <c r="G3" s="15">
        <v>45249</v>
      </c>
      <c r="H3" s="15">
        <v>45279</v>
      </c>
      <c r="I3" s="16">
        <v>43831</v>
      </c>
      <c r="J3" s="16">
        <v>43862</v>
      </c>
      <c r="K3" s="16">
        <v>43891</v>
      </c>
      <c r="L3" s="16">
        <v>43922</v>
      </c>
      <c r="M3" s="16">
        <v>43952</v>
      </c>
      <c r="N3" s="16">
        <v>44012</v>
      </c>
      <c r="O3" s="17">
        <v>44043</v>
      </c>
      <c r="P3" s="17">
        <v>44074</v>
      </c>
      <c r="Q3" s="17">
        <v>44104</v>
      </c>
      <c r="R3" s="17">
        <v>44135</v>
      </c>
      <c r="S3" s="17">
        <v>44165</v>
      </c>
      <c r="T3" s="17">
        <v>44196</v>
      </c>
      <c r="U3" s="18">
        <v>44227</v>
      </c>
      <c r="V3" s="18" t="s">
        <v>60</v>
      </c>
      <c r="W3" s="18">
        <v>44286</v>
      </c>
      <c r="X3" s="18">
        <v>44316</v>
      </c>
      <c r="Y3" s="18">
        <v>44346</v>
      </c>
      <c r="Z3" s="18">
        <v>44377</v>
      </c>
      <c r="AA3" s="19">
        <v>44378</v>
      </c>
      <c r="AB3" s="19">
        <v>44409</v>
      </c>
      <c r="AC3" s="19">
        <v>44440</v>
      </c>
      <c r="AD3" s="19">
        <v>44470</v>
      </c>
      <c r="AE3" s="19">
        <v>44501</v>
      </c>
      <c r="AF3" s="19">
        <v>44531</v>
      </c>
      <c r="AG3" s="20">
        <v>44562</v>
      </c>
      <c r="AH3" s="20">
        <v>44593</v>
      </c>
      <c r="AI3" s="20">
        <v>44621</v>
      </c>
      <c r="AJ3" s="20">
        <v>44652</v>
      </c>
      <c r="AK3" s="20">
        <v>44682</v>
      </c>
      <c r="AL3" s="20">
        <v>44713</v>
      </c>
      <c r="AM3" s="21">
        <v>44743</v>
      </c>
      <c r="AN3" s="21">
        <v>44774</v>
      </c>
      <c r="AO3" s="21">
        <v>44805</v>
      </c>
      <c r="AP3" s="21">
        <v>44835</v>
      </c>
      <c r="AQ3" s="21">
        <v>44866</v>
      </c>
    </row>
    <row r="4" spans="1:43">
      <c r="A4" s="13"/>
      <c r="B4" s="22"/>
      <c r="C4" s="23"/>
      <c r="D4" s="15"/>
      <c r="E4" s="15"/>
      <c r="F4" s="15"/>
      <c r="G4" s="15"/>
      <c r="H4" s="24"/>
      <c r="I4" s="25"/>
      <c r="J4" s="25"/>
      <c r="K4" s="25"/>
      <c r="L4" s="25"/>
      <c r="M4" s="25"/>
      <c r="N4" s="25"/>
      <c r="O4" s="26"/>
      <c r="P4" s="26"/>
      <c r="Q4" s="26"/>
      <c r="R4" s="26"/>
      <c r="S4" s="26"/>
      <c r="T4" s="26"/>
      <c r="U4" s="27"/>
      <c r="V4" s="27"/>
      <c r="W4" s="27"/>
      <c r="X4" s="27"/>
      <c r="Y4" s="27"/>
      <c r="Z4" s="27"/>
      <c r="AA4" s="28"/>
      <c r="AB4" s="28"/>
      <c r="AC4" s="28"/>
      <c r="AD4" s="28"/>
      <c r="AE4" s="28"/>
      <c r="AF4" s="28"/>
      <c r="AG4" s="29"/>
      <c r="AH4" s="29"/>
      <c r="AI4" s="29"/>
      <c r="AJ4" s="29"/>
      <c r="AK4" s="29"/>
      <c r="AL4" s="29"/>
      <c r="AM4" s="30"/>
      <c r="AN4" s="30"/>
      <c r="AO4" s="30"/>
      <c r="AP4" s="30"/>
      <c r="AQ4" s="30"/>
    </row>
    <row r="5" spans="1:43">
      <c r="A5" s="13" t="s">
        <v>36</v>
      </c>
      <c r="B5" s="88"/>
      <c r="C5" s="88"/>
      <c r="D5" s="88"/>
      <c r="E5" s="88"/>
      <c r="F5" s="88"/>
      <c r="G5" s="88"/>
      <c r="H5" s="32"/>
      <c r="I5" s="32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71"/>
      <c r="AM5" s="71"/>
      <c r="AN5" s="71"/>
      <c r="AO5" s="71"/>
      <c r="AP5" s="71"/>
      <c r="AQ5" s="71"/>
    </row>
    <row r="6" spans="1:43">
      <c r="A6" s="13" t="s">
        <v>59</v>
      </c>
      <c r="B6" s="87"/>
      <c r="C6" s="87"/>
      <c r="D6" s="87"/>
      <c r="E6" s="87"/>
      <c r="F6" s="87"/>
      <c r="G6" s="87"/>
      <c r="H6" s="87"/>
      <c r="I6" s="87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72"/>
      <c r="AM6" s="72"/>
      <c r="AN6" s="72"/>
      <c r="AO6" s="72"/>
      <c r="AP6" s="72"/>
      <c r="AQ6" s="72"/>
    </row>
    <row r="7" spans="1:43">
      <c r="A7" s="13" t="s">
        <v>37</v>
      </c>
      <c r="B7" s="87"/>
      <c r="C7" s="87"/>
      <c r="D7" s="87"/>
      <c r="E7" s="87"/>
      <c r="F7" s="87"/>
      <c r="G7" s="87"/>
      <c r="H7" s="87"/>
      <c r="I7" s="87"/>
      <c r="J7" s="33"/>
      <c r="K7" s="33"/>
      <c r="L7" s="33"/>
      <c r="M7" s="33"/>
      <c r="N7" s="33"/>
      <c r="O7" s="87"/>
      <c r="P7" s="87"/>
      <c r="Q7" s="87"/>
      <c r="R7" s="87"/>
      <c r="S7" s="87"/>
      <c r="T7" s="33"/>
      <c r="U7" s="33"/>
      <c r="V7" s="33"/>
      <c r="W7" s="33"/>
      <c r="X7" s="33"/>
      <c r="Y7" s="33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72"/>
      <c r="AM7" s="72"/>
      <c r="AN7" s="72"/>
      <c r="AO7" s="72"/>
      <c r="AP7" s="72"/>
      <c r="AQ7" s="72"/>
    </row>
    <row r="8" spans="1:43">
      <c r="A8" s="13" t="s">
        <v>39</v>
      </c>
      <c r="B8" s="87"/>
      <c r="C8" s="87"/>
      <c r="D8" s="87"/>
      <c r="E8" s="87"/>
      <c r="F8" s="87"/>
      <c r="G8" s="87"/>
      <c r="H8" s="87"/>
      <c r="I8" s="87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72"/>
      <c r="AM8" s="72"/>
      <c r="AN8" s="72"/>
      <c r="AO8" s="72"/>
      <c r="AP8" s="72"/>
      <c r="AQ8" s="72"/>
    </row>
    <row r="9" spans="1:43">
      <c r="A9" s="13" t="s">
        <v>40</v>
      </c>
      <c r="B9" s="87"/>
      <c r="C9" s="87"/>
      <c r="D9" s="87"/>
      <c r="E9" s="87"/>
      <c r="F9" s="87"/>
      <c r="G9" s="87"/>
      <c r="H9" s="87"/>
      <c r="I9" s="87"/>
      <c r="J9" s="37"/>
      <c r="K9" s="37"/>
      <c r="L9" s="37"/>
      <c r="M9" s="37"/>
      <c r="N9" s="37"/>
      <c r="O9" s="38"/>
      <c r="P9" s="38"/>
      <c r="Q9" s="38"/>
      <c r="R9" s="38"/>
      <c r="S9" s="38"/>
      <c r="T9" s="38"/>
      <c r="U9" s="39"/>
      <c r="V9" s="39"/>
      <c r="W9" s="39"/>
      <c r="X9" s="39"/>
      <c r="Y9" s="39"/>
      <c r="Z9" s="40"/>
      <c r="AA9" s="40"/>
      <c r="AB9" s="40"/>
      <c r="AC9" s="40"/>
      <c r="AD9" s="40"/>
      <c r="AE9" s="40"/>
      <c r="AF9" s="87"/>
      <c r="AG9" s="87"/>
      <c r="AH9" s="87"/>
      <c r="AI9" s="87"/>
      <c r="AJ9" s="87"/>
      <c r="AK9" s="87"/>
      <c r="AL9" s="72"/>
      <c r="AM9" s="72"/>
      <c r="AN9" s="72"/>
      <c r="AO9" s="72"/>
      <c r="AP9" s="72"/>
      <c r="AQ9" s="72"/>
    </row>
    <row r="10" spans="1:43">
      <c r="A10" s="13" t="s">
        <v>41</v>
      </c>
      <c r="B10" s="92"/>
      <c r="C10" s="92"/>
      <c r="D10" s="92"/>
      <c r="E10" s="92"/>
      <c r="F10" s="92"/>
      <c r="G10" s="92"/>
      <c r="H10" s="87"/>
      <c r="I10" s="87"/>
      <c r="J10" s="37"/>
      <c r="K10" s="37"/>
      <c r="L10" s="37"/>
      <c r="M10" s="37"/>
      <c r="N10" s="37"/>
      <c r="O10" s="38"/>
      <c r="P10" s="38"/>
      <c r="Q10" s="38"/>
      <c r="R10" s="38"/>
      <c r="S10" s="38"/>
      <c r="T10" s="38"/>
      <c r="U10" s="39"/>
      <c r="V10" s="39"/>
      <c r="W10" s="39"/>
      <c r="X10" s="39"/>
      <c r="Y10" s="39"/>
      <c r="Z10" s="40"/>
      <c r="AA10" s="40"/>
      <c r="AB10" s="40"/>
      <c r="AC10" s="40"/>
      <c r="AD10" s="40"/>
      <c r="AE10" s="40"/>
      <c r="AF10" s="41"/>
      <c r="AG10" s="41"/>
      <c r="AH10" s="41"/>
      <c r="AI10" s="41"/>
      <c r="AJ10" s="41"/>
      <c r="AK10" s="41"/>
      <c r="AL10" s="73"/>
      <c r="AM10" s="73"/>
      <c r="AN10" s="73"/>
      <c r="AO10" s="73"/>
      <c r="AP10" s="73"/>
      <c r="AQ10" s="73"/>
    </row>
    <row r="11" spans="1:43">
      <c r="A11" s="43" t="s">
        <v>42</v>
      </c>
      <c r="B11" s="92"/>
      <c r="C11" s="92"/>
      <c r="D11" s="92"/>
      <c r="E11" s="92"/>
      <c r="F11" s="92"/>
      <c r="G11" s="92"/>
      <c r="H11" s="87"/>
      <c r="I11" s="87"/>
      <c r="J11" s="45"/>
      <c r="K11" s="45"/>
      <c r="L11" s="45"/>
      <c r="M11" s="45"/>
      <c r="N11" s="45"/>
      <c r="O11" s="46"/>
      <c r="P11" s="46"/>
      <c r="Q11" s="46"/>
      <c r="R11" s="46"/>
      <c r="S11" s="46"/>
      <c r="T11" s="46"/>
      <c r="U11" s="47"/>
      <c r="V11" s="47"/>
      <c r="W11" s="47"/>
      <c r="X11" s="47"/>
      <c r="Y11" s="47"/>
      <c r="Z11" s="48"/>
      <c r="AA11" s="48"/>
      <c r="AB11" s="48"/>
      <c r="AC11" s="48"/>
      <c r="AD11" s="48"/>
      <c r="AE11" s="48"/>
      <c r="AF11" s="41"/>
      <c r="AG11" s="41"/>
      <c r="AH11" s="41"/>
      <c r="AI11" s="41"/>
      <c r="AJ11" s="41"/>
      <c r="AK11" s="41"/>
      <c r="AL11" s="73"/>
      <c r="AM11" s="73"/>
      <c r="AN11" s="73"/>
      <c r="AO11" s="73"/>
      <c r="AP11" s="73"/>
      <c r="AQ11" s="73"/>
    </row>
    <row r="12" spans="1:43">
      <c r="A12" s="13" t="s">
        <v>44</v>
      </c>
      <c r="B12" s="90">
        <v>17996972.199999992</v>
      </c>
      <c r="C12" s="90">
        <v>20073258.509999998</v>
      </c>
      <c r="D12" s="90">
        <v>18934957.610000007</v>
      </c>
      <c r="E12" s="90">
        <v>18389331.400000002</v>
      </c>
      <c r="F12" s="90">
        <v>13971590.530000001</v>
      </c>
      <c r="G12" s="90">
        <v>15261203.59</v>
      </c>
      <c r="H12" s="51">
        <v>15794710</v>
      </c>
      <c r="I12" s="90">
        <v>16977533</v>
      </c>
      <c r="J12" s="90">
        <v>19775396</v>
      </c>
      <c r="K12" s="90">
        <v>9665774</v>
      </c>
      <c r="L12" s="90">
        <v>10365625</v>
      </c>
      <c r="M12" s="90">
        <v>9844174</v>
      </c>
      <c r="N12" s="90">
        <v>18137079</v>
      </c>
      <c r="O12" s="90">
        <v>22270364</v>
      </c>
      <c r="P12" s="90">
        <v>17559459</v>
      </c>
      <c r="Q12" s="90">
        <v>19445561</v>
      </c>
      <c r="R12" s="90">
        <v>17634714</v>
      </c>
      <c r="S12" s="90">
        <v>15615788</v>
      </c>
      <c r="T12" s="51">
        <v>16850411</v>
      </c>
      <c r="U12" s="51">
        <v>19971476</v>
      </c>
      <c r="V12" s="51">
        <v>18587218.234645329</v>
      </c>
      <c r="W12" s="51">
        <v>16746409.16</v>
      </c>
      <c r="X12" s="51">
        <v>15813476</v>
      </c>
      <c r="Y12" s="51">
        <v>14085294.65</v>
      </c>
      <c r="Z12" s="90">
        <v>22714003.738239996</v>
      </c>
      <c r="AA12" s="90">
        <v>27914808.570000004</v>
      </c>
      <c r="AB12" s="90">
        <v>33432715.949999996</v>
      </c>
      <c r="AC12" s="90">
        <v>25448516.880479999</v>
      </c>
      <c r="AD12" s="90">
        <v>18889388.686480012</v>
      </c>
      <c r="AE12" s="90">
        <v>25978989.760000002</v>
      </c>
      <c r="AF12" s="90">
        <v>19794289.629439998</v>
      </c>
      <c r="AG12" s="90">
        <v>30703442.773520004</v>
      </c>
      <c r="AH12" s="90">
        <v>25013911.070000004</v>
      </c>
      <c r="AI12" s="90">
        <v>19708800.207680002</v>
      </c>
      <c r="AJ12" s="90">
        <v>20856569.16</v>
      </c>
      <c r="AK12" s="90">
        <v>26510445.461759992</v>
      </c>
      <c r="AL12" s="74">
        <v>34008449.056720003</v>
      </c>
      <c r="AM12" s="74">
        <v>53583742.985120006</v>
      </c>
      <c r="AN12" s="74">
        <v>45782136.20544</v>
      </c>
      <c r="AO12" s="74">
        <v>29642245.47000001</v>
      </c>
      <c r="AP12" s="74">
        <v>25363745.983599998</v>
      </c>
      <c r="AQ12" s="74">
        <v>24945106.669279993</v>
      </c>
    </row>
    <row r="13" spans="1:43">
      <c r="A13" s="13"/>
      <c r="B13" s="91"/>
      <c r="C13" s="91"/>
      <c r="D13" s="91"/>
      <c r="E13" s="91"/>
      <c r="F13" s="91"/>
      <c r="G13" s="91"/>
      <c r="H13" s="53"/>
      <c r="I13" s="52"/>
      <c r="J13" s="52"/>
      <c r="K13" s="52"/>
      <c r="L13" s="52"/>
      <c r="M13" s="52"/>
      <c r="N13" s="91"/>
      <c r="O13" s="91"/>
      <c r="P13" s="91"/>
      <c r="Q13" s="91"/>
      <c r="R13" s="91"/>
      <c r="S13" s="91"/>
      <c r="T13" s="52"/>
      <c r="U13" s="52"/>
      <c r="V13" s="52"/>
      <c r="W13" s="52"/>
      <c r="X13" s="52"/>
      <c r="Y13" s="52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75"/>
      <c r="AM13" s="75"/>
      <c r="AN13" s="75"/>
      <c r="AO13" s="75"/>
      <c r="AP13" s="75"/>
      <c r="AQ13" s="75"/>
    </row>
    <row r="14" spans="1:43">
      <c r="A14" s="13" t="s">
        <v>45</v>
      </c>
      <c r="B14" s="85">
        <v>16881155.199999999</v>
      </c>
      <c r="C14" s="85">
        <v>19738768</v>
      </c>
      <c r="D14" s="85">
        <v>18544534.399999999</v>
      </c>
      <c r="E14" s="85">
        <v>17714278.399999999</v>
      </c>
      <c r="F14" s="85">
        <v>14193827.199999999</v>
      </c>
      <c r="G14" s="85">
        <v>15108195.199999999</v>
      </c>
      <c r="H14" s="32">
        <f>H15*H16</f>
        <v>16494576</v>
      </c>
      <c r="I14" s="32">
        <f t="shared" ref="I14:M14" si="0">I15*I16</f>
        <v>17577347.199999999</v>
      </c>
      <c r="J14" s="32">
        <f t="shared" si="0"/>
        <v>16078294.4</v>
      </c>
      <c r="K14" s="32">
        <f t="shared" si="0"/>
        <v>14243545.500800001</v>
      </c>
      <c r="L14" s="32">
        <f t="shared" si="0"/>
        <v>12617937.785599999</v>
      </c>
      <c r="M14" s="32">
        <f t="shared" si="0"/>
        <v>13109570.051200001</v>
      </c>
      <c r="N14" s="32">
        <f t="shared" ref="N14" si="1">N15*N16</f>
        <v>18665198.272</v>
      </c>
      <c r="O14" s="32">
        <f t="shared" ref="O14" si="2">O15*O16</f>
        <v>20452429.827199999</v>
      </c>
      <c r="P14" s="32">
        <f t="shared" ref="P14" si="3">P15*P16</f>
        <v>18632634.227200001</v>
      </c>
      <c r="Q14" s="32">
        <f t="shared" ref="Q14" si="4">Q15*Q16</f>
        <v>14792906.2848</v>
      </c>
      <c r="R14" s="32">
        <f t="shared" ref="R14" si="5">R15*R16</f>
        <v>14365577.0496</v>
      </c>
      <c r="S14" s="32">
        <f t="shared" ref="S14" si="6">S15*S16</f>
        <v>14137586.6688</v>
      </c>
      <c r="T14" s="54">
        <v>16931275.110399999</v>
      </c>
      <c r="U14" s="54">
        <v>17568649.436799999</v>
      </c>
      <c r="V14" s="54">
        <v>16324448.000000002</v>
      </c>
      <c r="W14" s="54">
        <v>14485980.544</v>
      </c>
      <c r="X14" s="54">
        <v>13441783.823999999</v>
      </c>
      <c r="Y14" s="54">
        <v>13726645.7664</v>
      </c>
      <c r="Z14" s="85">
        <v>18169186.223999999</v>
      </c>
      <c r="AA14" s="85">
        <v>19756998.867199998</v>
      </c>
      <c r="AB14" s="85">
        <v>20498662.576000001</v>
      </c>
      <c r="AC14" s="85">
        <v>16916392.214400001</v>
      </c>
      <c r="AD14" s="85">
        <v>14216475.907199999</v>
      </c>
      <c r="AE14" s="85">
        <v>14319428.099199999</v>
      </c>
      <c r="AF14" s="85">
        <f>AF16*AF15</f>
        <v>15664595.587199999</v>
      </c>
      <c r="AG14" s="85">
        <f t="shared" ref="AG14:AJ14" si="7">AG16*AG15</f>
        <v>19227950.112</v>
      </c>
      <c r="AH14" s="85">
        <f>AH16*AH15</f>
        <v>16644671.747199999</v>
      </c>
      <c r="AI14" s="85">
        <f t="shared" si="7"/>
        <v>15484386.0416</v>
      </c>
      <c r="AJ14" s="85">
        <f t="shared" si="7"/>
        <v>13732452.0032</v>
      </c>
      <c r="AK14" s="85">
        <f>AK16*AK15</f>
        <v>15759922.9312</v>
      </c>
      <c r="AL14" s="76">
        <v>18837812.582400002</v>
      </c>
      <c r="AM14" s="76">
        <v>20923141.388799999</v>
      </c>
      <c r="AN14" s="76">
        <v>20421688.447999999</v>
      </c>
      <c r="AO14" s="76">
        <v>16380022.624</v>
      </c>
      <c r="AP14" s="76">
        <v>14039900.246400001</v>
      </c>
      <c r="AQ14" s="76">
        <v>15666433.216</v>
      </c>
    </row>
    <row r="15" spans="1:43">
      <c r="A15" s="13" t="s">
        <v>46</v>
      </c>
      <c r="B15" s="86">
        <v>2.24E-2</v>
      </c>
      <c r="C15" s="86">
        <v>2.24E-2</v>
      </c>
      <c r="D15" s="86">
        <v>2.24E-2</v>
      </c>
      <c r="E15" s="86">
        <v>2.24E-2</v>
      </c>
      <c r="F15" s="86">
        <v>2.24E-2</v>
      </c>
      <c r="G15" s="86">
        <v>2.24E-2</v>
      </c>
      <c r="H15" s="86">
        <v>2.24E-2</v>
      </c>
      <c r="I15" s="86">
        <v>2.24E-2</v>
      </c>
      <c r="J15" s="86">
        <v>2.24E-2</v>
      </c>
      <c r="K15" s="86">
        <v>2.24E-2</v>
      </c>
      <c r="L15" s="86">
        <v>2.24E-2</v>
      </c>
      <c r="M15" s="86">
        <v>2.24E-2</v>
      </c>
      <c r="N15" s="86">
        <v>2.24E-2</v>
      </c>
      <c r="O15" s="86">
        <v>2.24E-2</v>
      </c>
      <c r="P15" s="86">
        <v>2.24E-2</v>
      </c>
      <c r="Q15" s="86">
        <v>2.24E-2</v>
      </c>
      <c r="R15" s="86">
        <v>2.24E-2</v>
      </c>
      <c r="S15" s="86">
        <v>2.24E-2</v>
      </c>
      <c r="T15" s="55">
        <v>2.24E-2</v>
      </c>
      <c r="U15" s="55">
        <v>2.24E-2</v>
      </c>
      <c r="V15" s="55">
        <v>2.24E-2</v>
      </c>
      <c r="W15" s="55">
        <v>2.24E-2</v>
      </c>
      <c r="X15" s="55">
        <v>2.24E-2</v>
      </c>
      <c r="Y15" s="55">
        <v>2.24E-2</v>
      </c>
      <c r="Z15" s="86">
        <v>2.24E-2</v>
      </c>
      <c r="AA15" s="86">
        <v>2.24E-2</v>
      </c>
      <c r="AB15" s="86">
        <v>2.24E-2</v>
      </c>
      <c r="AC15" s="86">
        <v>2.24E-2</v>
      </c>
      <c r="AD15" s="86">
        <v>2.24E-2</v>
      </c>
      <c r="AE15" s="86">
        <v>2.24E-2</v>
      </c>
      <c r="AF15" s="86">
        <v>2.24E-2</v>
      </c>
      <c r="AG15" s="86">
        <v>2.24E-2</v>
      </c>
      <c r="AH15" s="86">
        <v>2.24E-2</v>
      </c>
      <c r="AI15" s="86">
        <v>2.24E-2</v>
      </c>
      <c r="AJ15" s="86">
        <v>2.24E-2</v>
      </c>
      <c r="AK15" s="86">
        <v>2.24E-2</v>
      </c>
      <c r="AL15" s="77">
        <v>2.24E-2</v>
      </c>
      <c r="AM15" s="77">
        <v>2.24E-2</v>
      </c>
      <c r="AN15" s="77">
        <v>2.24E-2</v>
      </c>
      <c r="AO15" s="77">
        <v>2.24E-2</v>
      </c>
      <c r="AP15" s="77">
        <v>2.24E-2</v>
      </c>
      <c r="AQ15" s="77">
        <v>2.24E-2</v>
      </c>
    </row>
    <row r="16" spans="1:43" ht="15.75">
      <c r="A16" s="13" t="s">
        <v>47</v>
      </c>
      <c r="B16" s="89">
        <v>753623000</v>
      </c>
      <c r="C16" s="89">
        <v>881195000</v>
      </c>
      <c r="D16" s="89">
        <v>827881000</v>
      </c>
      <c r="E16" s="89">
        <v>790816000</v>
      </c>
      <c r="F16" s="92">
        <v>633653000</v>
      </c>
      <c r="G16" s="92">
        <v>674473000</v>
      </c>
      <c r="H16" s="35">
        <v>736365000</v>
      </c>
      <c r="I16" s="37">
        <v>784703000</v>
      </c>
      <c r="J16" s="37">
        <v>717781000</v>
      </c>
      <c r="K16" s="37">
        <v>635872567</v>
      </c>
      <c r="L16" s="37">
        <v>563300794</v>
      </c>
      <c r="M16" s="37">
        <v>585248663</v>
      </c>
      <c r="N16" s="37">
        <v>833267780</v>
      </c>
      <c r="O16" s="37">
        <v>913054903</v>
      </c>
      <c r="P16" s="37">
        <v>831814028</v>
      </c>
      <c r="Q16" s="37">
        <v>660397602</v>
      </c>
      <c r="R16" s="37">
        <v>641320404</v>
      </c>
      <c r="S16" s="37">
        <v>631142262</v>
      </c>
      <c r="T16" s="38">
        <v>755860496</v>
      </c>
      <c r="U16" s="39">
        <v>784314707</v>
      </c>
      <c r="V16" s="39">
        <v>728770000.00000012</v>
      </c>
      <c r="W16" s="39">
        <v>646695560</v>
      </c>
      <c r="X16" s="39">
        <v>600079635</v>
      </c>
      <c r="Y16" s="39">
        <v>612796686</v>
      </c>
      <c r="Z16" s="40">
        <v>811124385</v>
      </c>
      <c r="AA16" s="40">
        <v>882008878</v>
      </c>
      <c r="AB16" s="40">
        <v>915118865</v>
      </c>
      <c r="AC16" s="40">
        <v>755196081</v>
      </c>
      <c r="AD16" s="40">
        <v>634664103</v>
      </c>
      <c r="AE16" s="40">
        <v>639260183</v>
      </c>
      <c r="AF16" s="81">
        <v>699312303</v>
      </c>
      <c r="AG16" s="81">
        <v>858390630</v>
      </c>
      <c r="AH16" s="81">
        <v>743065703</v>
      </c>
      <c r="AI16" s="81">
        <v>691267234</v>
      </c>
      <c r="AJ16" s="41">
        <v>613055893</v>
      </c>
      <c r="AK16" s="41">
        <v>703567988</v>
      </c>
      <c r="AL16" s="78">
        <v>840973776</v>
      </c>
      <c r="AM16" s="78">
        <v>934068812</v>
      </c>
      <c r="AN16" s="78">
        <v>911682520</v>
      </c>
      <c r="AO16" s="78">
        <v>731251010</v>
      </c>
      <c r="AP16" s="73">
        <v>626781261</v>
      </c>
      <c r="AQ16" s="73">
        <v>699394340</v>
      </c>
    </row>
    <row r="17" spans="1:44">
      <c r="A17" s="13" t="s">
        <v>48</v>
      </c>
      <c r="B17" s="88">
        <v>1115816.9999999925</v>
      </c>
      <c r="C17" s="88">
        <v>334490.50999999791</v>
      </c>
      <c r="D17" s="88">
        <v>390423.21000000834</v>
      </c>
      <c r="E17" s="88">
        <v>675053.00000000373</v>
      </c>
      <c r="F17" s="88">
        <v>-222236.66999999806</v>
      </c>
      <c r="G17" s="88">
        <v>153008.3900000006</v>
      </c>
      <c r="H17" s="82">
        <f>H12-H14</f>
        <v>-699866</v>
      </c>
      <c r="I17" s="82">
        <f t="shared" ref="I17:M17" si="8">I12-I14</f>
        <v>-599814.19999999925</v>
      </c>
      <c r="J17" s="82">
        <f t="shared" si="8"/>
        <v>3697101.5999999996</v>
      </c>
      <c r="K17" s="82">
        <f t="shared" si="8"/>
        <v>-4577771.5008000005</v>
      </c>
      <c r="L17" s="82">
        <f t="shared" si="8"/>
        <v>-2252312.7855999991</v>
      </c>
      <c r="M17" s="82">
        <f t="shared" si="8"/>
        <v>-3265396.0512000006</v>
      </c>
      <c r="N17" s="82">
        <f t="shared" ref="N17:S17" si="9">N12-N14</f>
        <v>-528119.27199999988</v>
      </c>
      <c r="O17" s="82">
        <f t="shared" si="9"/>
        <v>1817934.1728000008</v>
      </c>
      <c r="P17" s="82">
        <f t="shared" si="9"/>
        <v>-1073175.2272000015</v>
      </c>
      <c r="Q17" s="82">
        <f t="shared" si="9"/>
        <v>4652654.7151999995</v>
      </c>
      <c r="R17" s="82">
        <f t="shared" si="9"/>
        <v>3269136.9504000004</v>
      </c>
      <c r="S17" s="82">
        <f t="shared" si="9"/>
        <v>1478201.3311999999</v>
      </c>
      <c r="T17" s="31">
        <v>-80864.110399998724</v>
      </c>
      <c r="U17" s="31">
        <v>2402826.5632000007</v>
      </c>
      <c r="V17" s="31">
        <v>2262770.2346453276</v>
      </c>
      <c r="W17" s="31">
        <v>2260428.6160000004</v>
      </c>
      <c r="X17" s="31">
        <v>2371692.1760000009</v>
      </c>
      <c r="Y17" s="31">
        <v>358648.88360000029</v>
      </c>
      <c r="Z17" s="88">
        <v>4544817.5142399967</v>
      </c>
      <c r="AA17" s="88">
        <v>8157809.7028000057</v>
      </c>
      <c r="AB17" s="88">
        <v>12934053.373999994</v>
      </c>
      <c r="AC17" s="88">
        <v>8532124.666079998</v>
      </c>
      <c r="AD17" s="88">
        <v>4672912.7792800125</v>
      </c>
      <c r="AE17" s="88">
        <v>11659561.660800003</v>
      </c>
      <c r="AF17" s="88">
        <f t="shared" ref="AF17:AK17" si="10">AF12-AF14</f>
        <v>4129694.0422399994</v>
      </c>
      <c r="AG17" s="88">
        <f t="shared" si="10"/>
        <v>11475492.661520004</v>
      </c>
      <c r="AH17" s="88">
        <f>AH12-AH14</f>
        <v>8369239.3228000049</v>
      </c>
      <c r="AI17" s="88">
        <f t="shared" si="10"/>
        <v>4224414.1660800017</v>
      </c>
      <c r="AJ17" s="88">
        <f t="shared" si="10"/>
        <v>7124117.1568</v>
      </c>
      <c r="AK17" s="88">
        <f t="shared" si="10"/>
        <v>10750522.530559992</v>
      </c>
      <c r="AL17" s="71">
        <v>15170636.474320002</v>
      </c>
      <c r="AM17" s="71">
        <v>32660601.596320007</v>
      </c>
      <c r="AN17" s="71">
        <v>25360447.757440001</v>
      </c>
      <c r="AO17" s="71">
        <v>13262222.84600001</v>
      </c>
      <c r="AP17" s="71">
        <v>11323845.737199998</v>
      </c>
      <c r="AQ17" s="71">
        <v>9278673.4532799926</v>
      </c>
    </row>
    <row r="18" spans="1:44">
      <c r="A18" s="13" t="s">
        <v>49</v>
      </c>
      <c r="B18" s="93">
        <v>0.99690615310676622</v>
      </c>
      <c r="C18" s="93">
        <v>0.99672256513201929</v>
      </c>
      <c r="D18" s="93">
        <v>0.99554482634479724</v>
      </c>
      <c r="E18" s="93">
        <v>0.99672151527889963</v>
      </c>
      <c r="F18" s="93">
        <v>0.99601115628085246</v>
      </c>
      <c r="G18" s="93">
        <v>0.99738549939427779</v>
      </c>
      <c r="H18" s="58">
        <v>0.99582159999999997</v>
      </c>
      <c r="I18" s="59">
        <v>0.99621859999999995</v>
      </c>
      <c r="J18" s="59">
        <v>0.9959884</v>
      </c>
      <c r="K18" s="59">
        <v>0.99758630000000004</v>
      </c>
      <c r="L18" s="59">
        <v>0.99494879999999997</v>
      </c>
      <c r="M18" s="59">
        <v>0.99709950000000003</v>
      </c>
      <c r="N18" s="59">
        <v>0.99759580000000003</v>
      </c>
      <c r="O18" s="59">
        <v>0.99609639999999999</v>
      </c>
      <c r="P18" s="59">
        <v>0.99165040000000004</v>
      </c>
      <c r="Q18" s="59">
        <v>0.99605600000000005</v>
      </c>
      <c r="R18" s="59">
        <v>0.99758550000000001</v>
      </c>
      <c r="S18" s="59">
        <v>0.99611830000000001</v>
      </c>
      <c r="T18" s="60">
        <v>0.99692431568989126</v>
      </c>
      <c r="U18" s="61">
        <v>0.99529005651330404</v>
      </c>
      <c r="V18" s="61">
        <v>0.99535161369221781</v>
      </c>
      <c r="W18" s="61">
        <v>0.99451807067265119</v>
      </c>
      <c r="X18" s="61">
        <v>0.9978259702882365</v>
      </c>
      <c r="Y18" s="61">
        <v>0.99720450504361946</v>
      </c>
      <c r="Z18" s="62">
        <v>0.9975462687361768</v>
      </c>
      <c r="AA18" s="62">
        <v>0.99590537953607028</v>
      </c>
      <c r="AB18" s="62">
        <v>0.99763574311842185</v>
      </c>
      <c r="AC18" s="62">
        <v>0.99723089575698842</v>
      </c>
      <c r="AD18" s="62">
        <v>0.99811600283428947</v>
      </c>
      <c r="AE18" s="62">
        <v>0.99863877585104233</v>
      </c>
      <c r="AF18" s="93">
        <v>0.99782164664005646</v>
      </c>
      <c r="AG18" s="93">
        <v>0.99823557792230733</v>
      </c>
      <c r="AH18" s="93">
        <v>0.99782164664005646</v>
      </c>
      <c r="AI18" s="93">
        <v>0.99805763656031687</v>
      </c>
      <c r="AJ18" s="93">
        <v>0.99804289105178279</v>
      </c>
      <c r="AK18" s="93">
        <v>0.9986882508536129</v>
      </c>
      <c r="AL18" s="79">
        <v>0.99825430506000601</v>
      </c>
      <c r="AM18" s="79">
        <v>0.99787771693642879</v>
      </c>
      <c r="AN18" s="79">
        <v>0.997519480129756</v>
      </c>
      <c r="AO18" s="79">
        <v>0.99763180535911811</v>
      </c>
      <c r="AP18" s="79">
        <v>0.99838825230192041</v>
      </c>
      <c r="AQ18" s="79">
        <v>0.99855577480106072</v>
      </c>
    </row>
    <row r="19" spans="1:44">
      <c r="A19" s="65" t="s">
        <v>50</v>
      </c>
      <c r="B19" s="88">
        <v>1112364.8330411252</v>
      </c>
      <c r="C19" s="88">
        <v>333394.23913951527</v>
      </c>
      <c r="D19" s="88">
        <v>388683.80680043664</v>
      </c>
      <c r="E19" s="88">
        <v>672839.84905357077</v>
      </c>
      <c r="F19" s="88">
        <v>-221350.20265470431</v>
      </c>
      <c r="G19" s="88">
        <v>152608.34947166502</v>
      </c>
      <c r="H19" s="32">
        <f>H18*H17</f>
        <v>-696941.67990560003</v>
      </c>
      <c r="I19" s="32">
        <f t="shared" ref="I19:M19" si="11">I18*I17</f>
        <v>-597546.06258411927</v>
      </c>
      <c r="J19" s="32">
        <f t="shared" si="11"/>
        <v>3682270.3072214397</v>
      </c>
      <c r="K19" s="32">
        <f t="shared" si="11"/>
        <v>-4566722.13372852</v>
      </c>
      <c r="L19" s="32">
        <f t="shared" si="11"/>
        <v>-2240935.9032573765</v>
      </c>
      <c r="M19" s="32">
        <f t="shared" si="11"/>
        <v>-3255924.7699534949</v>
      </c>
      <c r="N19" s="32">
        <f t="shared" ref="N19" si="12">N18*N17</f>
        <v>-526849.56764625746</v>
      </c>
      <c r="O19" s="32">
        <f t="shared" ref="O19" si="13">O18*O17</f>
        <v>1810837.6849630587</v>
      </c>
      <c r="P19" s="32">
        <f t="shared" ref="P19" si="14">P18*P17</f>
        <v>-1064214.6433229723</v>
      </c>
      <c r="Q19" s="32">
        <f t="shared" ref="Q19" si="15">Q18*Q17</f>
        <v>4634304.6450032508</v>
      </c>
      <c r="R19" s="32">
        <f t="shared" ref="R19" si="16">R18*R17</f>
        <v>3261243.6192332595</v>
      </c>
      <c r="S19" s="32">
        <f t="shared" ref="S19" si="17">S18*S17</f>
        <v>1472463.3970926809</v>
      </c>
      <c r="T19" s="31">
        <v>-80615.397924390549</v>
      </c>
      <c r="U19" s="31">
        <v>2391509.3858789969</v>
      </c>
      <c r="V19" s="31">
        <v>2252252.0044689453</v>
      </c>
      <c r="W19" s="31">
        <v>2248037.1060775714</v>
      </c>
      <c r="X19" s="31">
        <v>2366536.0467422199</v>
      </c>
      <c r="Y19" s="31">
        <v>357646.28245478496</v>
      </c>
      <c r="Z19" s="88">
        <v>4533665.753416935</v>
      </c>
      <c r="AA19" s="88">
        <v>8124406.5682500759</v>
      </c>
      <c r="AB19" s="88">
        <v>12903473.949303815</v>
      </c>
      <c r="AC19" s="88">
        <v>8508498.3234652523</v>
      </c>
      <c r="AD19" s="88">
        <v>4664109.0248482367</v>
      </c>
      <c r="AE19" s="88">
        <v>11643690.38390106</v>
      </c>
      <c r="AF19" s="88">
        <f t="shared" ref="AF19:AK19" si="18">+AF17*AF18</f>
        <v>4120698.1093475469</v>
      </c>
      <c r="AG19" s="88">
        <f t="shared" si="18"/>
        <v>11455245.048915619</v>
      </c>
      <c r="AH19" s="88">
        <f t="shared" si="18"/>
        <v>8351008.1622010116</v>
      </c>
      <c r="AI19" s="88">
        <f t="shared" si="18"/>
        <v>4216208.8184497282</v>
      </c>
      <c r="AJ19" s="88">
        <f t="shared" si="18"/>
        <v>7110174.4833642794</v>
      </c>
      <c r="AK19" s="88">
        <f t="shared" si="18"/>
        <v>10736420.541807314</v>
      </c>
      <c r="AL19" s="71">
        <v>15144153.170990294</v>
      </c>
      <c r="AM19" s="71">
        <v>32591286.554706089</v>
      </c>
      <c r="AN19" s="71">
        <v>25297540.662859388</v>
      </c>
      <c r="AO19" s="71">
        <v>13230815.320929931</v>
      </c>
      <c r="AP19" s="71">
        <v>11305594.554899657</v>
      </c>
      <c r="AQ19" s="71">
        <v>9265272.9592660367</v>
      </c>
    </row>
    <row r="20" spans="1:44">
      <c r="A20" s="13"/>
      <c r="B20" s="87"/>
      <c r="C20" s="87"/>
      <c r="D20" s="87"/>
      <c r="E20" s="87"/>
      <c r="F20" s="87"/>
      <c r="G20" s="87"/>
      <c r="H20" s="53"/>
      <c r="I20" s="33"/>
      <c r="J20" s="33"/>
      <c r="K20" s="33"/>
      <c r="L20" s="33"/>
      <c r="M20" s="33"/>
      <c r="N20" s="87"/>
      <c r="O20" s="87"/>
      <c r="P20" s="87"/>
      <c r="Q20" s="87"/>
      <c r="R20" s="87"/>
      <c r="S20" s="87"/>
      <c r="T20" s="33"/>
      <c r="U20" s="33"/>
      <c r="V20" s="33"/>
      <c r="W20" s="33"/>
      <c r="X20" s="33"/>
      <c r="Y20" s="33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72"/>
      <c r="AM20" s="72"/>
      <c r="AN20" s="72"/>
      <c r="AO20" s="72"/>
      <c r="AP20" s="72"/>
      <c r="AQ20" s="72"/>
    </row>
    <row r="21" spans="1:44">
      <c r="A21" s="65" t="s">
        <v>51</v>
      </c>
      <c r="B21" s="88">
        <v>1056746.5913890689</v>
      </c>
      <c r="C21" s="88">
        <v>316724.52718253946</v>
      </c>
      <c r="D21" s="88">
        <v>369249.61646041478</v>
      </c>
      <c r="E21" s="88">
        <v>639197.85660089215</v>
      </c>
      <c r="F21" s="88">
        <v>-210282.69252196909</v>
      </c>
      <c r="G21" s="88">
        <v>144977.93199808177</v>
      </c>
      <c r="H21" s="32">
        <f>H19*0.95</f>
        <v>-662094.59591031994</v>
      </c>
      <c r="I21" s="32">
        <f t="shared" ref="I21:M21" si="19">I19*0.95</f>
        <v>-567668.75945491332</v>
      </c>
      <c r="J21" s="32">
        <f t="shared" si="19"/>
        <v>3498156.7918603676</v>
      </c>
      <c r="K21" s="32">
        <f t="shared" si="19"/>
        <v>-4338386.0270420937</v>
      </c>
      <c r="L21" s="32">
        <f t="shared" si="19"/>
        <v>-2128889.1080945074</v>
      </c>
      <c r="M21" s="32">
        <f t="shared" si="19"/>
        <v>-3093128.53145582</v>
      </c>
      <c r="N21" s="32">
        <f t="shared" ref="N21:S21" si="20">N19*0.95</f>
        <v>-500507.08926394454</v>
      </c>
      <c r="O21" s="32">
        <f t="shared" si="20"/>
        <v>1720295.8007149056</v>
      </c>
      <c r="P21" s="32">
        <f t="shared" si="20"/>
        <v>-1011003.9111568236</v>
      </c>
      <c r="Q21" s="32">
        <f t="shared" si="20"/>
        <v>4402589.4127530884</v>
      </c>
      <c r="R21" s="32">
        <f t="shared" si="20"/>
        <v>3098181.4382715966</v>
      </c>
      <c r="S21" s="32">
        <f t="shared" si="20"/>
        <v>1398840.2272380467</v>
      </c>
      <c r="T21" s="31">
        <v>-76584.628028171021</v>
      </c>
      <c r="U21" s="31">
        <v>2271933.9165850468</v>
      </c>
      <c r="V21" s="31">
        <v>2139639.4042454981</v>
      </c>
      <c r="W21" s="31">
        <v>2135635.2507736925</v>
      </c>
      <c r="X21" s="31">
        <v>2248209.244405109</v>
      </c>
      <c r="Y21" s="31">
        <v>339763.96833204571</v>
      </c>
      <c r="Z21" s="88">
        <v>4306982.465746088</v>
      </c>
      <c r="AA21" s="88">
        <v>7718186.239837572</v>
      </c>
      <c r="AB21" s="88">
        <v>12258300.251838624</v>
      </c>
      <c r="AC21" s="88">
        <v>8083073.4072919888</v>
      </c>
      <c r="AD21" s="88">
        <v>4430903.5736058243</v>
      </c>
      <c r="AE21" s="88">
        <v>11061505.864706006</v>
      </c>
      <c r="AF21" s="88">
        <f t="shared" ref="AF21:AJ21" si="21">+AF19*0.95</f>
        <v>3914663.2038801694</v>
      </c>
      <c r="AG21" s="88">
        <f t="shared" si="21"/>
        <v>10882482.796469837</v>
      </c>
      <c r="AH21" s="88">
        <f t="shared" si="21"/>
        <v>7933457.7540909611</v>
      </c>
      <c r="AI21" s="88">
        <f>+AI19*0.95</f>
        <v>4005398.3775272416</v>
      </c>
      <c r="AJ21" s="88">
        <f t="shared" si="21"/>
        <v>6754665.7591960654</v>
      </c>
      <c r="AK21" s="88">
        <f>+AK19*0.95</f>
        <v>10199599.514716947</v>
      </c>
      <c r="AL21" s="71">
        <v>14386945.512440778</v>
      </c>
      <c r="AM21" s="71">
        <v>30961722.226970784</v>
      </c>
      <c r="AN21" s="71">
        <v>24032663.629716419</v>
      </c>
      <c r="AO21" s="71">
        <v>12569274.554883434</v>
      </c>
      <c r="AP21" s="71">
        <v>10740314.827154674</v>
      </c>
      <c r="AQ21" s="71">
        <v>8802009.3113027345</v>
      </c>
      <c r="AR21" s="80"/>
    </row>
    <row r="22" spans="1:44">
      <c r="A22" s="88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</row>
    <row r="23" spans="1:44">
      <c r="A23" s="88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</row>
    <row r="24" spans="1:44">
      <c r="A24" s="88"/>
      <c r="B24" s="66">
        <v>43770</v>
      </c>
      <c r="C24" s="66">
        <v>43952</v>
      </c>
      <c r="D24" s="66">
        <v>44136</v>
      </c>
      <c r="E24" s="66">
        <v>44317</v>
      </c>
      <c r="F24" s="66">
        <v>44501</v>
      </c>
      <c r="G24" s="66">
        <v>44682</v>
      </c>
      <c r="H24" s="66">
        <v>44866</v>
      </c>
    </row>
    <row r="25" spans="1:44">
      <c r="A25" s="88"/>
      <c r="B25" s="88"/>
      <c r="C25" s="53"/>
      <c r="D25" s="53"/>
      <c r="E25" s="53"/>
      <c r="F25" s="53"/>
      <c r="G25" s="53"/>
      <c r="H25" s="53"/>
    </row>
    <row r="26" spans="1:44">
      <c r="A26" s="88" t="s">
        <v>36</v>
      </c>
      <c r="B26" s="88"/>
      <c r="C26" s="67"/>
      <c r="D26" s="67"/>
      <c r="E26" s="67"/>
      <c r="F26" s="67"/>
      <c r="G26" s="67"/>
      <c r="H26" s="67"/>
      <c r="I26" s="67"/>
      <c r="J26" s="68"/>
    </row>
    <row r="27" spans="1:44">
      <c r="A27" s="88" t="s">
        <v>59</v>
      </c>
      <c r="B27" s="88"/>
      <c r="C27" s="67"/>
      <c r="D27" s="67"/>
      <c r="E27" s="67"/>
      <c r="F27" s="67"/>
      <c r="G27" s="67"/>
      <c r="H27" s="67"/>
      <c r="I27" s="67"/>
      <c r="J27" s="68"/>
    </row>
    <row r="28" spans="1:44">
      <c r="A28" s="88" t="s">
        <v>37</v>
      </c>
      <c r="B28" s="88"/>
      <c r="C28" s="67"/>
      <c r="D28" s="67"/>
      <c r="E28" s="67"/>
      <c r="F28" s="67"/>
      <c r="G28" s="67"/>
      <c r="H28" s="67"/>
      <c r="I28" s="67"/>
      <c r="J28" s="68"/>
    </row>
    <row r="29" spans="1:44">
      <c r="A29" s="88" t="s">
        <v>39</v>
      </c>
      <c r="B29" s="88"/>
      <c r="C29" s="67"/>
      <c r="D29" s="67"/>
      <c r="E29" s="67"/>
      <c r="F29" s="67"/>
      <c r="G29" s="67"/>
      <c r="H29" s="67"/>
      <c r="I29" s="67"/>
      <c r="J29" s="68"/>
    </row>
    <row r="30" spans="1:44">
      <c r="A30" s="88" t="s">
        <v>40</v>
      </c>
      <c r="B30" s="88"/>
      <c r="C30" s="67"/>
      <c r="D30" s="67"/>
      <c r="E30" s="67"/>
      <c r="F30" s="67"/>
      <c r="G30" s="67"/>
      <c r="H30" s="67"/>
      <c r="I30" s="67"/>
      <c r="J30" s="68"/>
    </row>
    <row r="31" spans="1:44">
      <c r="A31" s="88" t="s">
        <v>41</v>
      </c>
      <c r="B31" s="88"/>
      <c r="C31" s="67"/>
      <c r="D31" s="67"/>
      <c r="E31" s="67"/>
      <c r="F31" s="67"/>
      <c r="G31" s="67"/>
      <c r="H31" s="67"/>
      <c r="I31" s="67"/>
      <c r="J31" s="68"/>
    </row>
    <row r="32" spans="1:44">
      <c r="A32" s="88" t="s">
        <v>42</v>
      </c>
      <c r="B32" s="88"/>
      <c r="C32" s="67"/>
      <c r="D32" s="67"/>
      <c r="E32" s="67"/>
      <c r="F32" s="67"/>
      <c r="G32" s="67"/>
      <c r="H32" s="67"/>
      <c r="I32" s="67"/>
      <c r="J32" s="68"/>
    </row>
    <row r="33" spans="1:10">
      <c r="A33" s="88" t="s">
        <v>44</v>
      </c>
      <c r="B33" s="88">
        <f>SUM(B12:G12)</f>
        <v>104627313.84</v>
      </c>
      <c r="C33" s="67">
        <f>SUM(H12:M12)</f>
        <v>82423212</v>
      </c>
      <c r="D33" s="67">
        <f>SUM(N12:S12)</f>
        <v>110662965</v>
      </c>
      <c r="E33" s="67">
        <f>SUM(T12:Y12)</f>
        <v>102054285.04464534</v>
      </c>
      <c r="F33" s="67">
        <f>SUM(Z12:AE12)</f>
        <v>154378423.58519998</v>
      </c>
      <c r="G33" s="67">
        <f>SUM(AF12:AK12)</f>
        <v>142587458.30239999</v>
      </c>
      <c r="H33" s="67">
        <f>SUM(AL12:AQ12)</f>
        <v>213325426.37016001</v>
      </c>
      <c r="J33" s="68"/>
    </row>
    <row r="34" spans="1:10">
      <c r="A34" s="88"/>
      <c r="B34" s="88"/>
      <c r="C34" s="53"/>
      <c r="D34" s="53"/>
      <c r="E34" s="53"/>
      <c r="F34" s="53"/>
      <c r="G34" s="53"/>
      <c r="H34" s="53"/>
      <c r="I34" s="69"/>
      <c r="J34" s="68"/>
    </row>
    <row r="35" spans="1:10">
      <c r="A35" s="88" t="s">
        <v>45</v>
      </c>
      <c r="B35" s="88">
        <f>SUM(B14:G14)</f>
        <v>102180758.40000001</v>
      </c>
      <c r="C35" s="67">
        <f>SUM(H14:M14)</f>
        <v>90121270.937600002</v>
      </c>
      <c r="D35" s="67">
        <f>SUM(N14:S14)</f>
        <v>101046332.32960001</v>
      </c>
      <c r="E35" s="67">
        <f>SUM(T14:Y14)</f>
        <v>92478782.68159999</v>
      </c>
      <c r="F35" s="67">
        <f>SUM(Z14:AE14)</f>
        <v>103877143.88799998</v>
      </c>
      <c r="G35" s="67">
        <f>SUM(AF14:AK14)</f>
        <v>96513978.422399983</v>
      </c>
      <c r="H35" s="67">
        <f>SUM(AL14:AQ14)</f>
        <v>106268998.50560001</v>
      </c>
      <c r="I35" s="69"/>
      <c r="J35" s="68"/>
    </row>
    <row r="36" spans="1:10">
      <c r="A36" s="13" t="s">
        <v>46</v>
      </c>
      <c r="B36" s="67"/>
      <c r="C36" s="67"/>
      <c r="D36" s="67"/>
      <c r="E36" s="67"/>
      <c r="F36" s="67"/>
      <c r="G36" s="67"/>
      <c r="H36" s="67"/>
      <c r="I36" s="69"/>
      <c r="J36" s="68"/>
    </row>
    <row r="37" spans="1:10" ht="15.75">
      <c r="A37" s="13" t="s">
        <v>47</v>
      </c>
      <c r="B37" s="83">
        <f>SUM(B16:G16)</f>
        <v>4561641000</v>
      </c>
      <c r="C37" s="83">
        <f>SUM(C16:H16)</f>
        <v>4544383000</v>
      </c>
      <c r="D37" s="83">
        <f>SUM(N16:S16)</f>
        <v>4510996979</v>
      </c>
      <c r="E37" s="83">
        <f>SUM(T16:Y16)</f>
        <v>4128517084</v>
      </c>
      <c r="F37" s="83">
        <f>SUM(Z16:AE16)</f>
        <v>4637372495</v>
      </c>
      <c r="G37" s="83">
        <f>SUM(AF16:AK16)</f>
        <v>4308659751</v>
      </c>
      <c r="H37" s="83">
        <f>SUM(AL16:AQ16)</f>
        <v>4744151719</v>
      </c>
      <c r="I37" s="69"/>
      <c r="J37" s="68"/>
    </row>
    <row r="38" spans="1:10">
      <c r="A38" s="13" t="s">
        <v>48</v>
      </c>
      <c r="B38" s="67">
        <f>SUM(B17:G17)</f>
        <v>2446555.4400000051</v>
      </c>
      <c r="C38" s="67">
        <f>SUM(H17:M17)</f>
        <v>-7698058.9375999998</v>
      </c>
      <c r="D38" s="67">
        <f>SUM(N17:S17)</f>
        <v>9616632.6703999992</v>
      </c>
      <c r="E38" s="67">
        <f>SUM(T17:Y17)</f>
        <v>9575502.3630453311</v>
      </c>
      <c r="F38" s="67">
        <f>SUM(Z17:AE17)</f>
        <v>50501279.697200015</v>
      </c>
      <c r="G38" s="67">
        <f>SUM(AF17:AK17)</f>
        <v>46073479.880000003</v>
      </c>
      <c r="H38" s="67">
        <f>SUM(AL17:AQ17)</f>
        <v>107056427.86456001</v>
      </c>
      <c r="I38" s="69"/>
      <c r="J38" s="68"/>
    </row>
    <row r="39" spans="1:10">
      <c r="A39" s="13" t="s">
        <v>49</v>
      </c>
      <c r="B39" s="70"/>
      <c r="C39" s="70"/>
      <c r="D39" s="70"/>
      <c r="E39" s="70"/>
      <c r="F39" s="70"/>
      <c r="G39" s="70"/>
      <c r="H39" s="70"/>
    </row>
    <row r="40" spans="1:10">
      <c r="A40" s="65" t="s">
        <v>50</v>
      </c>
      <c r="B40" s="70"/>
      <c r="C40" s="70"/>
      <c r="D40" s="53"/>
      <c r="E40" s="53"/>
      <c r="F40" s="53"/>
      <c r="G40" s="53"/>
      <c r="H40" s="53"/>
    </row>
    <row r="42" spans="1:10">
      <c r="A42" s="65" t="s">
        <v>61</v>
      </c>
      <c r="B42" s="84">
        <v>85830409.5</v>
      </c>
      <c r="C42" s="84">
        <v>67272261</v>
      </c>
      <c r="D42" s="84">
        <v>93866677</v>
      </c>
      <c r="E42" s="84">
        <v>85722223.629999995</v>
      </c>
      <c r="F42" s="84">
        <v>132152513.41000001</v>
      </c>
      <c r="G42" s="84">
        <v>123065144.24000001</v>
      </c>
      <c r="H42" s="84">
        <v>172176093.84999999</v>
      </c>
    </row>
    <row r="43" spans="1:10">
      <c r="A43" s="65" t="s">
        <v>62</v>
      </c>
      <c r="B43" s="84">
        <v>-9044785.0099999998</v>
      </c>
      <c r="C43" s="84">
        <v>-5798009</v>
      </c>
      <c r="D43" s="84">
        <v>-10956661</v>
      </c>
      <c r="E43" s="84">
        <v>-6006873.4966666661</v>
      </c>
      <c r="F43" s="84">
        <v>-11171671.09</v>
      </c>
      <c r="G43" s="84">
        <v>-3299153.1099999989</v>
      </c>
      <c r="H43" s="84">
        <v>-34348797.409999989</v>
      </c>
    </row>
    <row r="44" spans="1:10">
      <c r="A44" s="65" t="s">
        <v>63</v>
      </c>
      <c r="B44" s="84">
        <f>B42+B43</f>
        <v>76785624.489999995</v>
      </c>
      <c r="C44" s="84">
        <f t="shared" ref="C44:H44" si="22">C42+C43</f>
        <v>61474252</v>
      </c>
      <c r="D44" s="84">
        <f t="shared" si="22"/>
        <v>82910016</v>
      </c>
      <c r="E44" s="84">
        <f t="shared" si="22"/>
        <v>79715350.133333325</v>
      </c>
      <c r="F44" s="84">
        <f t="shared" si="22"/>
        <v>120980842.32000001</v>
      </c>
      <c r="G44" s="84">
        <f t="shared" si="22"/>
        <v>119765991.13000001</v>
      </c>
      <c r="H44" s="84">
        <f t="shared" si="22"/>
        <v>137827296.44</v>
      </c>
    </row>
    <row r="47" spans="1:10">
      <c r="D47" t="s">
        <v>64</v>
      </c>
      <c r="E47" s="84">
        <v>305333686</v>
      </c>
    </row>
    <row r="48" spans="1:10">
      <c r="E48" s="84">
        <v>-14979799</v>
      </c>
    </row>
    <row r="49" spans="4:5">
      <c r="D49" t="s">
        <v>65</v>
      </c>
      <c r="E49" s="84">
        <v>391055909.63</v>
      </c>
    </row>
    <row r="50" spans="4:5">
      <c r="E50" s="84">
        <f>E48+E43</f>
        <v>-20986672.496666666</v>
      </c>
    </row>
    <row r="51" spans="4:5">
      <c r="E51" s="84">
        <f>E49+E50</f>
        <v>370069237.13333333</v>
      </c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B9" sqref="B9:H10"/>
    </sheetView>
  </sheetViews>
  <sheetFormatPr defaultRowHeight="15"/>
  <cols>
    <col min="1" max="1" width="23" bestFit="1" customWidth="1"/>
    <col min="2" max="2" width="12.42578125" bestFit="1" customWidth="1"/>
    <col min="3" max="3" width="12.5703125" bestFit="1" customWidth="1"/>
    <col min="4" max="4" width="12.42578125" bestFit="1" customWidth="1"/>
    <col min="5" max="5" width="13.7109375" bestFit="1" customWidth="1"/>
    <col min="6" max="6" width="12.85546875" bestFit="1" customWidth="1"/>
    <col min="7" max="8" width="13.7109375" bestFit="1" customWidth="1"/>
  </cols>
  <sheetData>
    <row r="1" spans="1:8">
      <c r="A1" s="94" t="s">
        <v>67</v>
      </c>
    </row>
    <row r="2" spans="1:8">
      <c r="A2" t="s">
        <v>20</v>
      </c>
      <c r="B2" s="66">
        <v>43770</v>
      </c>
      <c r="C2" s="66">
        <v>43952</v>
      </c>
      <c r="D2" s="66">
        <v>44136</v>
      </c>
      <c r="E2" s="66">
        <v>44317</v>
      </c>
      <c r="F2" s="66">
        <v>44501</v>
      </c>
      <c r="G2" s="66">
        <v>44682</v>
      </c>
      <c r="H2" s="66">
        <v>44866</v>
      </c>
    </row>
    <row r="3" spans="1:8">
      <c r="A3" s="65" t="s">
        <v>61</v>
      </c>
      <c r="B3" s="84">
        <v>85830409.5</v>
      </c>
      <c r="C3" s="84">
        <v>67272261</v>
      </c>
      <c r="D3" s="84">
        <v>93866677</v>
      </c>
      <c r="E3" s="84">
        <v>85722223.629999995</v>
      </c>
      <c r="F3" s="84">
        <v>132152513.41000001</v>
      </c>
      <c r="G3" s="84">
        <v>123065144.24000001</v>
      </c>
      <c r="H3" s="84">
        <v>172176093.84999999</v>
      </c>
    </row>
    <row r="4" spans="1:8">
      <c r="A4" s="65" t="s">
        <v>62</v>
      </c>
      <c r="B4" s="84">
        <v>-9044785.0099999998</v>
      </c>
      <c r="C4" s="84">
        <v>-5798009</v>
      </c>
      <c r="D4" s="84">
        <v>-10956661</v>
      </c>
      <c r="E4" s="84">
        <v>-6006873.4966666661</v>
      </c>
      <c r="F4" s="84">
        <v>-11171671.09</v>
      </c>
      <c r="G4" s="84">
        <v>-3299153.1099999989</v>
      </c>
      <c r="H4" s="84">
        <v>-34348797.409999989</v>
      </c>
    </row>
    <row r="5" spans="1:8">
      <c r="A5" s="65" t="s">
        <v>63</v>
      </c>
      <c r="B5" s="84">
        <f>West!B44</f>
        <v>76785624.489999995</v>
      </c>
      <c r="C5" s="84">
        <f>West!C44</f>
        <v>61474252</v>
      </c>
      <c r="D5" s="84">
        <f>West!D44</f>
        <v>82910016</v>
      </c>
      <c r="E5" s="84">
        <f>West!E44</f>
        <v>79715350.133333325</v>
      </c>
      <c r="F5" s="84">
        <f>West!F44</f>
        <v>120980842.32000001</v>
      </c>
      <c r="G5" s="84">
        <f>West!G44</f>
        <v>119765991.13000001</v>
      </c>
      <c r="H5" s="84">
        <f>West!H44</f>
        <v>137827296.44</v>
      </c>
    </row>
    <row r="8" spans="1:8">
      <c r="A8" t="s">
        <v>21</v>
      </c>
      <c r="B8" s="66">
        <v>43770</v>
      </c>
      <c r="C8" s="66">
        <v>43952</v>
      </c>
      <c r="D8" s="66">
        <v>44136</v>
      </c>
      <c r="E8" s="66">
        <v>44317</v>
      </c>
      <c r="F8" s="66">
        <v>44501</v>
      </c>
      <c r="G8" s="66">
        <v>44682</v>
      </c>
      <c r="H8" s="66">
        <v>44866</v>
      </c>
    </row>
    <row r="9" spans="1:8">
      <c r="A9" s="65" t="s">
        <v>61</v>
      </c>
      <c r="B9" s="84">
        <v>86578933.647939503</v>
      </c>
      <c r="C9" s="84">
        <v>78475930.781590834</v>
      </c>
      <c r="D9" s="84">
        <v>80020379.821797073</v>
      </c>
      <c r="E9" s="84">
        <v>183460526.65000001</v>
      </c>
      <c r="F9" s="84">
        <v>89218279.359999985</v>
      </c>
      <c r="G9" s="84">
        <v>139297880.13</v>
      </c>
      <c r="H9" s="84">
        <v>140768278.39000005</v>
      </c>
    </row>
    <row r="10" spans="1:8">
      <c r="A10" s="65" t="s">
        <v>62</v>
      </c>
      <c r="B10" s="84">
        <v>-49371331.359999999</v>
      </c>
      <c r="C10" s="84">
        <v>-40886297.400000006</v>
      </c>
      <c r="D10" s="84">
        <v>-57003812.919999994</v>
      </c>
      <c r="E10" s="84">
        <v>-266613398.37</v>
      </c>
      <c r="F10" s="84">
        <v>-86497721.74000001</v>
      </c>
      <c r="G10" s="84">
        <v>-113364822.81</v>
      </c>
      <c r="H10" s="84">
        <v>-165927999.62</v>
      </c>
    </row>
    <row r="11" spans="1:8">
      <c r="A11" s="65" t="s">
        <v>63</v>
      </c>
      <c r="B11" s="84">
        <f>Metro!B47</f>
        <v>37207602.287939504</v>
      </c>
      <c r="C11" s="84">
        <f>Metro!C47</f>
        <v>37589633.381590828</v>
      </c>
      <c r="D11" s="84">
        <f>Metro!D47</f>
        <v>23016566.901797079</v>
      </c>
      <c r="E11" s="84">
        <f>Metro!E47</f>
        <v>-83152871.719999999</v>
      </c>
      <c r="F11" s="84">
        <f>Metro!F47</f>
        <v>2720557.619999975</v>
      </c>
      <c r="G11" s="84">
        <f>Metro!G47</f>
        <v>25933057.319999993</v>
      </c>
      <c r="H11" s="84">
        <f>Metro!H47</f>
        <v>-25159721.229999959</v>
      </c>
    </row>
    <row r="14" spans="1:8">
      <c r="A14" t="s">
        <v>20</v>
      </c>
      <c r="B14" s="66">
        <v>43770</v>
      </c>
      <c r="C14" s="66">
        <v>43952</v>
      </c>
      <c r="D14" s="66">
        <v>44136</v>
      </c>
      <c r="E14" s="66">
        <v>44317</v>
      </c>
      <c r="F14" s="66">
        <v>44501</v>
      </c>
      <c r="G14" s="66">
        <v>44682</v>
      </c>
      <c r="H14" s="66">
        <v>44866</v>
      </c>
    </row>
    <row r="15" spans="1:8">
      <c r="A15" s="65" t="s">
        <v>61</v>
      </c>
      <c r="B15" s="84">
        <f t="shared" ref="B15:H17" si="0">B3/1000000</f>
        <v>85.830409500000002</v>
      </c>
      <c r="C15" s="84">
        <f t="shared" si="0"/>
        <v>67.272261</v>
      </c>
      <c r="D15" s="84">
        <f t="shared" si="0"/>
        <v>93.866676999999996</v>
      </c>
      <c r="E15" s="84">
        <f t="shared" si="0"/>
        <v>85.722223630000002</v>
      </c>
      <c r="F15" s="84">
        <f t="shared" si="0"/>
        <v>132.15251341000001</v>
      </c>
      <c r="G15" s="84">
        <f t="shared" si="0"/>
        <v>123.06514424000001</v>
      </c>
      <c r="H15" s="84">
        <f t="shared" si="0"/>
        <v>172.17609385</v>
      </c>
    </row>
    <row r="16" spans="1:8">
      <c r="A16" s="65" t="s">
        <v>62</v>
      </c>
      <c r="B16" s="84">
        <f t="shared" si="0"/>
        <v>-9.04478501</v>
      </c>
      <c r="C16" s="84">
        <f t="shared" si="0"/>
        <v>-5.7980090000000004</v>
      </c>
      <c r="D16" s="84">
        <f t="shared" si="0"/>
        <v>-10.956661</v>
      </c>
      <c r="E16" s="84">
        <f t="shared" si="0"/>
        <v>-6.0068734966666657</v>
      </c>
      <c r="F16" s="84">
        <f t="shared" si="0"/>
        <v>-11.17167109</v>
      </c>
      <c r="G16" s="84">
        <f t="shared" si="0"/>
        <v>-3.2991531099999989</v>
      </c>
      <c r="H16" s="84">
        <f t="shared" si="0"/>
        <v>-34.348797409999989</v>
      </c>
    </row>
    <row r="17" spans="1:8">
      <c r="A17" s="65" t="s">
        <v>63</v>
      </c>
      <c r="B17" s="84">
        <f t="shared" si="0"/>
        <v>76.785624489999989</v>
      </c>
      <c r="C17" s="84">
        <f t="shared" si="0"/>
        <v>61.474252</v>
      </c>
      <c r="D17" s="84">
        <f t="shared" si="0"/>
        <v>82.910015999999999</v>
      </c>
      <c r="E17" s="84">
        <f t="shared" si="0"/>
        <v>79.715350133333331</v>
      </c>
      <c r="F17" s="84">
        <f t="shared" si="0"/>
        <v>120.98084232000001</v>
      </c>
      <c r="G17" s="84">
        <f t="shared" si="0"/>
        <v>119.76599113</v>
      </c>
      <c r="H17" s="84">
        <f t="shared" si="0"/>
        <v>137.82729644</v>
      </c>
    </row>
    <row r="18" spans="1:8">
      <c r="A18" s="65"/>
      <c r="B18" s="84"/>
      <c r="C18" s="84"/>
      <c r="D18" s="84"/>
      <c r="E18" s="84"/>
      <c r="F18" s="84"/>
      <c r="G18" s="84"/>
      <c r="H18" s="84"/>
    </row>
    <row r="19" spans="1:8">
      <c r="A19" s="65"/>
      <c r="B19" s="84"/>
      <c r="C19" s="84"/>
      <c r="D19" s="84"/>
      <c r="E19" s="84"/>
      <c r="F19" s="84"/>
      <c r="G19" s="84"/>
      <c r="H19" s="84"/>
    </row>
    <row r="22" spans="1:8">
      <c r="A22" t="s">
        <v>21</v>
      </c>
      <c r="B22" s="66">
        <v>43770</v>
      </c>
      <c r="C22" s="66">
        <v>43952</v>
      </c>
      <c r="D22" s="66">
        <v>44136</v>
      </c>
      <c r="E22" s="66">
        <v>44317</v>
      </c>
      <c r="F22" s="66">
        <v>44501</v>
      </c>
      <c r="G22" s="66">
        <v>44682</v>
      </c>
      <c r="H22" s="66">
        <v>44866</v>
      </c>
    </row>
    <row r="23" spans="1:8">
      <c r="A23" s="65" t="s">
        <v>61</v>
      </c>
      <c r="B23" s="84">
        <f t="shared" ref="B23:H23" si="1">B9/1000000</f>
        <v>86.578933647939508</v>
      </c>
      <c r="C23" s="84">
        <f t="shared" si="1"/>
        <v>78.475930781590833</v>
      </c>
      <c r="D23" s="84">
        <f t="shared" si="1"/>
        <v>80.020379821797079</v>
      </c>
      <c r="E23" s="84">
        <f t="shared" si="1"/>
        <v>183.46052665000002</v>
      </c>
      <c r="F23" s="84">
        <f t="shared" si="1"/>
        <v>89.218279359999983</v>
      </c>
      <c r="G23" s="84">
        <f t="shared" si="1"/>
        <v>139.29788012999998</v>
      </c>
      <c r="H23" s="84">
        <f t="shared" si="1"/>
        <v>140.76827839000003</v>
      </c>
    </row>
    <row r="24" spans="1:8">
      <c r="A24" s="65" t="s">
        <v>62</v>
      </c>
      <c r="B24" s="84">
        <f t="shared" ref="B24:H24" si="2">B10/1000000</f>
        <v>-49.371331359999999</v>
      </c>
      <c r="C24" s="84">
        <f t="shared" si="2"/>
        <v>-40.886297400000004</v>
      </c>
      <c r="D24" s="84">
        <f t="shared" si="2"/>
        <v>-57.003812919999994</v>
      </c>
      <c r="E24" s="84">
        <f t="shared" si="2"/>
        <v>-266.61339837000003</v>
      </c>
      <c r="F24" s="84">
        <f t="shared" si="2"/>
        <v>-86.497721740000003</v>
      </c>
      <c r="G24" s="84">
        <f t="shared" si="2"/>
        <v>-113.36482281000001</v>
      </c>
      <c r="H24" s="84">
        <f t="shared" si="2"/>
        <v>-165.92799962000001</v>
      </c>
    </row>
    <row r="25" spans="1:8">
      <c r="A25" s="65" t="s">
        <v>63</v>
      </c>
      <c r="B25" s="2">
        <f t="shared" ref="B25:H25" si="3">B11/1000000</f>
        <v>37.207602287939501</v>
      </c>
      <c r="C25" s="2">
        <f t="shared" si="3"/>
        <v>37.589633381590829</v>
      </c>
      <c r="D25" s="2">
        <f t="shared" si="3"/>
        <v>23.016566901797077</v>
      </c>
      <c r="E25" s="2">
        <f t="shared" si="3"/>
        <v>-83.152871719999993</v>
      </c>
      <c r="F25" s="2">
        <f t="shared" si="3"/>
        <v>2.7205576199999748</v>
      </c>
      <c r="G25" s="2">
        <f t="shared" si="3"/>
        <v>25.933057319999993</v>
      </c>
      <c r="H25" s="2">
        <f t="shared" si="3"/>
        <v>-25.15972122999996</v>
      </c>
    </row>
    <row r="35" spans="8:8">
      <c r="H35" t="s">
        <v>66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20" sqref="C20:F20"/>
    </sheetView>
  </sheetViews>
  <sheetFormatPr defaultRowHeight="15"/>
  <cols>
    <col min="1" max="1" width="21.7109375" bestFit="1" customWidth="1"/>
    <col min="2" max="2" width="10" bestFit="1" customWidth="1"/>
    <col min="3" max="3" width="13.5703125" bestFit="1" customWidth="1"/>
    <col min="4" max="4" width="3.7109375" customWidth="1"/>
    <col min="5" max="5" width="13.5703125" bestFit="1" customWidth="1"/>
    <col min="6" max="6" width="12.28515625" bestFit="1" customWidth="1"/>
  </cols>
  <sheetData>
    <row r="1" spans="1:6">
      <c r="A1" s="95" t="s">
        <v>69</v>
      </c>
    </row>
    <row r="2" spans="1:6">
      <c r="A2" t="s">
        <v>9</v>
      </c>
      <c r="B2" t="s">
        <v>24</v>
      </c>
    </row>
    <row r="3" spans="1:6">
      <c r="B3" t="s">
        <v>25</v>
      </c>
      <c r="E3" t="s">
        <v>27</v>
      </c>
    </row>
    <row r="4" spans="1:6">
      <c r="B4" t="s">
        <v>22</v>
      </c>
      <c r="C4" t="s">
        <v>23</v>
      </c>
      <c r="E4" t="s">
        <v>22</v>
      </c>
      <c r="F4" t="s">
        <v>23</v>
      </c>
    </row>
    <row r="5" spans="1:6">
      <c r="A5" t="s">
        <v>10</v>
      </c>
      <c r="B5" t="s">
        <v>11</v>
      </c>
      <c r="C5" t="s">
        <v>12</v>
      </c>
      <c r="E5" t="s">
        <v>11</v>
      </c>
      <c r="F5" t="s">
        <v>26</v>
      </c>
    </row>
    <row r="6" spans="1:6">
      <c r="A6" t="s">
        <v>2</v>
      </c>
      <c r="B6" s="4"/>
      <c r="C6" s="4"/>
      <c r="E6" s="4"/>
      <c r="F6" s="4"/>
    </row>
    <row r="7" spans="1:6">
      <c r="A7" t="s">
        <v>3</v>
      </c>
      <c r="B7" s="4"/>
      <c r="C7" s="4"/>
      <c r="E7" s="4"/>
      <c r="F7" s="4"/>
    </row>
    <row r="8" spans="1:6">
      <c r="A8" t="s">
        <v>4</v>
      </c>
      <c r="B8" s="4"/>
      <c r="C8" s="4"/>
      <c r="E8" s="4"/>
      <c r="F8" s="4"/>
    </row>
    <row r="9" spans="1:6">
      <c r="A9" t="s">
        <v>5</v>
      </c>
      <c r="B9" s="4"/>
      <c r="C9" s="4"/>
      <c r="E9" s="4"/>
      <c r="F9" s="4"/>
    </row>
    <row r="10" spans="1:6">
      <c r="A10" t="s">
        <v>6</v>
      </c>
      <c r="B10" s="4"/>
      <c r="C10" s="4"/>
      <c r="E10" s="4"/>
      <c r="F10" s="4"/>
    </row>
    <row r="11" spans="1:6">
      <c r="A11" t="s">
        <v>7</v>
      </c>
      <c r="B11" s="4"/>
      <c r="C11" s="4"/>
      <c r="E11" s="4"/>
      <c r="F11" s="4"/>
    </row>
    <row r="12" spans="1:6">
      <c r="B12" s="5"/>
      <c r="C12" s="5"/>
      <c r="E12" s="4"/>
      <c r="F12" s="4"/>
    </row>
    <row r="13" spans="1:6">
      <c r="C13" s="5"/>
      <c r="F13" s="4"/>
    </row>
    <row r="15" spans="1:6">
      <c r="A15" t="s">
        <v>8</v>
      </c>
      <c r="B15" s="5"/>
      <c r="C15" s="4">
        <f>ANEC!H9/1000</f>
        <v>4744151.7189999996</v>
      </c>
      <c r="F15" s="7">
        <f>ANEC!H18/1000</f>
        <v>8469156.9979999997</v>
      </c>
    </row>
    <row r="16" spans="1:6">
      <c r="C16" s="5">
        <f>C13-C15</f>
        <v>-4744151.7189999996</v>
      </c>
      <c r="D16" s="11"/>
    </row>
    <row r="17" spans="3:6">
      <c r="F17" s="5">
        <f>F13-F15</f>
        <v>-8469156.9979999997</v>
      </c>
    </row>
    <row r="18" spans="3:6">
      <c r="C18" s="10"/>
    </row>
    <row r="20" spans="3:6">
      <c r="C20" s="9"/>
      <c r="F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ANEC</vt:lpstr>
      <vt:lpstr>Metro</vt:lpstr>
      <vt:lpstr>West</vt:lpstr>
      <vt:lpstr>Net Costs</vt:lpstr>
      <vt:lpstr>Generation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Hildebrand, Tiffany</cp:lastModifiedBy>
  <cp:lastPrinted>2023-04-12T20:25:14Z</cp:lastPrinted>
  <dcterms:created xsi:type="dcterms:W3CDTF">2023-04-04T18:45:10Z</dcterms:created>
  <dcterms:modified xsi:type="dcterms:W3CDTF">2023-04-14T18:16:27Z</dcterms:modified>
</cp:coreProperties>
</file>