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6600" activeTab="2"/>
  </bookViews>
  <sheets>
    <sheet name="Page 1" sheetId="1" r:id="rId1"/>
    <sheet name="Page 2" sheetId="2" r:id="rId2"/>
    <sheet name="Page 3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<sst xmlns="http://schemas.openxmlformats.org/spreadsheetml/2006/main" count="74" uniqueCount="37">
  <si>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Average</t>
  </si>
  <si>
    <t>Normal Hrs</t>
  </si>
  <si>
    <t>After Hrs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</si>
  <si>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</si>
  <si>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</si>
  <si>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</si>
  <si>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</si>
  <si>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</si>
  <si>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</si>
  <si>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</si>
  <si>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</si>
  <si>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</si>
  <si>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</si>
  <si>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</si>
  <si>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</si>
  <si>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 MPS</t>
  </si>
  <si>
    <t>Source:</t>
  </si>
  <si>
    <t>PSC Data Request MPSC 187</t>
  </si>
  <si>
    <t xml:space="preserve">Change </t>
  </si>
  <si>
    <t>Old fee</t>
  </si>
  <si>
    <t>Ave Reconnects</t>
  </si>
  <si>
    <t>Business Hrs</t>
  </si>
  <si>
    <t>Non-Bus. Hrs</t>
  </si>
  <si>
    <t>Collection Charge</t>
  </si>
  <si>
    <t>MPS</t>
  </si>
  <si>
    <t>SJLP</t>
  </si>
  <si>
    <t xml:space="preserve"> </t>
  </si>
  <si>
    <t>Total Reconnects</t>
  </si>
  <si>
    <t>Charge</t>
  </si>
  <si>
    <t>New Revenues</t>
  </si>
  <si>
    <t>Source:   DR No. MPSC-188</t>
  </si>
  <si>
    <t>Returned Check Charge</t>
  </si>
  <si>
    <t>Total</t>
  </si>
  <si>
    <t>Yrly Avg</t>
  </si>
  <si>
    <t>Change</t>
  </si>
  <si>
    <t>Revenue</t>
  </si>
  <si>
    <t>DR No. MPSC-189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</si>
</sst>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>
    <font>
      <sz val="10"/>
      <name val="Arial"/>
      <family val="0"/>
    </font>
    <font>
      <u val="single"/>
      <sz val="11"/>
      <name val="Arial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15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164" fontId="3" fillId="0" borderId="0" xfId="15" applyNumberFormat="1" applyFont="1" applyAlignment="1">
      <alignment/>
    </xf>
    <xf numFmtId="164" fontId="0" fillId="0" borderId="2" xfId="15" applyNumberFormat="1" applyBorder="1" applyAlignment="1">
      <alignment/>
    </xf>
    <xf numFmtId="165" fontId="0" fillId="0" borderId="0" xfId="17" applyNumberFormat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44" fontId="0" fillId="0" borderId="0" xfId="17" applyAlignment="1">
      <alignment/>
    </xf>
    <xf numFmtId="165" fontId="0" fillId="0" borderId="3" xfId="17" applyNumberFormat="1" applyBorder="1" applyAlignment="1">
      <alignment/>
    </xf>
    <xf numFmtId="0" fontId="4" fillId="0" borderId="0" xfId="0" applyFont="1" applyAlignment="1">
      <alignment horizontal="center"/>
    </xf>
    <xf numFmtId="6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7" applyNumberFormat="1" applyAlignment="1">
      <alignment horizontal="center"/>
    </xf>
    <xf numFmtId="165" fontId="3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workbookViewId="0" topLeftCell="A1">
      <selection activeCell="A1" sqref="A1:C1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4.7109375" style="0" customWidth="1"/>
    <col min="4" max="4" width="2.7109375" style="0" customWidth="1"/>
    <col min="5" max="5" width="6.421875" style="0" customWidth="1"/>
    <col min="6" max="6" width="6.57421875" style="0" customWidth="1"/>
    <col min="7" max="7" width="5.28125" style="0" customWidth="1"/>
    <col min="8" max="8" width="2.7109375" style="0" customWidth="1"/>
    <col min="9" max="9" width="4.8515625" style="0" customWidth="1"/>
    <col min="10" max="10" width="6.7109375" style="0" customWidth="1"/>
    <col min="11" max="11" width="5.00390625" style="0" customWidth="1"/>
    <col min="12" max="12" width="2.7109375" style="0" customWidth="1"/>
    <col min="13" max="13" width="4.57421875" style="0" customWidth="1"/>
    <col min="14" max="14" width="7.00390625" style="0" customWidth="1"/>
    <col min="15" max="15" width="6.57421875" style="0" customWidth="1"/>
    <col min="16" max="16" width="2.57421875" style="0" customWidth="1"/>
    <col min="17" max="17" width="6.57421875" style="4" customWidth="1"/>
    <col min="18" max="18" width="5.00390625" style="4" customWidth="1"/>
  </cols>
  <sheetData>
    <row r="1" spans="1:18" ht="12.75">
      <c r="A1" s="24">
        <v>2000</v>
      </c>
      <c r="B1" s="24"/>
      <c r="C1" s="24"/>
      <c r="D1" s="1"/>
      <c r="E1" s="24">
        <v>2001</v>
      </c>
      <c r="F1" s="24"/>
      <c r="G1" s="24"/>
      <c r="H1" s="1"/>
      <c r="I1" s="24">
        <v>2002</v>
      </c>
      <c r="J1" s="24"/>
      <c r="K1" s="24"/>
      <c r="L1" s="1"/>
      <c r="M1" s="24">
        <v>2003</v>
      </c>
      <c r="N1" s="24"/>
      <c r="O1" s="24"/>
      <c r="P1" s="1"/>
      <c r="Q1" s="22" t="s">
        <v>0</v>
      </c>
      <c r="R1" s="23"/>
    </row>
    <row r="2" spans="1:18" ht="38.25">
      <c r="A2" s="2"/>
      <c r="B2" s="3" t="s">
        <v>1</v>
      </c>
      <c r="C2" s="3" t="s">
        <v>2</v>
      </c>
      <c r="D2" s="3"/>
      <c r="E2" s="2"/>
      <c r="F2" s="3" t="s">
        <v>1</v>
      </c>
      <c r="G2" s="3" t="s">
        <v>2</v>
      </c>
      <c r="H2" s="3"/>
      <c r="I2" s="2"/>
      <c r="J2" s="3" t="s">
        <v>1</v>
      </c>
      <c r="K2" s="3" t="s">
        <v>2</v>
      </c>
      <c r="L2" s="3"/>
      <c r="M2" s="2"/>
      <c r="N2" s="3" t="s">
        <v>1</v>
      </c>
      <c r="O2" s="3" t="s">
        <v>2</v>
      </c>
      <c r="P2" s="3"/>
      <c r="Q2" s="3" t="s">
        <v>1</v>
      </c>
      <c r="R2" s="3" t="s">
        <v>2</v>
      </c>
    </row>
    <row r="3" spans="5:18" ht="12.75">
      <c r="E3" t="s">
        <v>3</v>
      </c>
      <c r="F3">
        <v>172</v>
      </c>
      <c r="G3">
        <v>3</v>
      </c>
      <c r="I3" t="s">
        <v>3</v>
      </c>
      <c r="J3">
        <v>316</v>
      </c>
      <c r="K3">
        <v>56</v>
      </c>
      <c r="M3" t="s">
        <v>3</v>
      </c>
      <c r="N3">
        <v>196</v>
      </c>
      <c r="O3">
        <v>55</v>
      </c>
      <c r="Q3" s="4">
        <f>(N3+J3+F3)/3</f>
        <v>228</v>
      </c>
      <c r="R3" s="4">
        <f>(O3+K3+G3)/3</f>
        <v>38</v>
      </c>
    </row>
    <row r="4" spans="5:18" ht="12.75">
      <c r="E4" t="s">
        <v>4</v>
      </c>
      <c r="F4">
        <v>292</v>
      </c>
      <c r="G4">
        <v>11</v>
      </c>
      <c r="I4" t="s">
        <v>4</v>
      </c>
      <c r="J4">
        <v>77</v>
      </c>
      <c r="K4">
        <v>9</v>
      </c>
      <c r="M4" t="s">
        <v>4</v>
      </c>
      <c r="N4">
        <v>298</v>
      </c>
      <c r="O4">
        <v>65</v>
      </c>
      <c r="Q4" s="4">
        <f aca="true" t="shared" si="0" ref="Q4:R10">(N4+J4+F4)/3</f>
        <v>222.33333333333334</v>
      </c>
      <c r="R4" s="4">
        <f t="shared" si="0"/>
        <v>28.333333333333332</v>
      </c>
    </row>
    <row r="5" spans="5:18" ht="12.75">
      <c r="E5" t="s">
        <v>5</v>
      </c>
      <c r="F5">
        <v>445</v>
      </c>
      <c r="G5">
        <v>10</v>
      </c>
      <c r="I5" t="s">
        <v>5</v>
      </c>
      <c r="J5">
        <v>671</v>
      </c>
      <c r="K5">
        <v>80</v>
      </c>
      <c r="M5" t="s">
        <v>5</v>
      </c>
      <c r="N5">
        <v>575</v>
      </c>
      <c r="O5">
        <v>127</v>
      </c>
      <c r="Q5" s="4">
        <f t="shared" si="0"/>
        <v>563.6666666666666</v>
      </c>
      <c r="R5" s="4">
        <f t="shared" si="0"/>
        <v>72.33333333333333</v>
      </c>
    </row>
    <row r="6" spans="5:18" ht="12.75">
      <c r="E6" t="s">
        <v>6</v>
      </c>
      <c r="F6">
        <v>1140</v>
      </c>
      <c r="G6">
        <v>30</v>
      </c>
      <c r="I6" t="s">
        <v>6</v>
      </c>
      <c r="J6">
        <v>808</v>
      </c>
      <c r="K6">
        <v>1</v>
      </c>
      <c r="M6" t="s">
        <v>6</v>
      </c>
      <c r="N6">
        <v>602</v>
      </c>
      <c r="O6">
        <v>135</v>
      </c>
      <c r="Q6" s="4">
        <f t="shared" si="0"/>
        <v>850</v>
      </c>
      <c r="R6" s="4">
        <f t="shared" si="0"/>
        <v>55.333333333333336</v>
      </c>
    </row>
    <row r="7" spans="5:18" ht="12.75">
      <c r="E7" t="s">
        <v>7</v>
      </c>
      <c r="F7">
        <v>1188</v>
      </c>
      <c r="G7">
        <v>32</v>
      </c>
      <c r="I7" t="s">
        <v>7</v>
      </c>
      <c r="J7">
        <v>277</v>
      </c>
      <c r="K7">
        <v>35</v>
      </c>
      <c r="M7" t="s">
        <v>7</v>
      </c>
      <c r="N7">
        <v>751</v>
      </c>
      <c r="O7">
        <v>215</v>
      </c>
      <c r="Q7" s="4">
        <f t="shared" si="0"/>
        <v>738.6666666666666</v>
      </c>
      <c r="R7" s="4">
        <f t="shared" si="0"/>
        <v>94</v>
      </c>
    </row>
    <row r="8" spans="5:18" ht="12.75">
      <c r="E8" t="s">
        <v>8</v>
      </c>
      <c r="F8">
        <v>1111</v>
      </c>
      <c r="G8">
        <v>26</v>
      </c>
      <c r="I8" t="s">
        <v>8</v>
      </c>
      <c r="J8">
        <v>625</v>
      </c>
      <c r="K8">
        <v>50</v>
      </c>
      <c r="M8" t="s">
        <v>8</v>
      </c>
      <c r="N8">
        <v>670</v>
      </c>
      <c r="O8">
        <v>206</v>
      </c>
      <c r="Q8" s="4">
        <f t="shared" si="0"/>
        <v>802</v>
      </c>
      <c r="R8" s="4">
        <f t="shared" si="0"/>
        <v>94</v>
      </c>
    </row>
    <row r="9" spans="5:18" ht="12.75">
      <c r="E9" t="s">
        <v>9</v>
      </c>
      <c r="F9">
        <v>623</v>
      </c>
      <c r="G9">
        <v>28</v>
      </c>
      <c r="I9" t="s">
        <v>9</v>
      </c>
      <c r="J9">
        <v>501</v>
      </c>
      <c r="K9">
        <v>39</v>
      </c>
      <c r="M9" t="s">
        <v>9</v>
      </c>
      <c r="N9">
        <v>546</v>
      </c>
      <c r="O9">
        <v>165</v>
      </c>
      <c r="Q9" s="4">
        <f t="shared" si="0"/>
        <v>556.6666666666666</v>
      </c>
      <c r="R9" s="4">
        <f t="shared" si="0"/>
        <v>77.33333333333333</v>
      </c>
    </row>
    <row r="10" spans="5:18" ht="12.75">
      <c r="E10" t="s">
        <v>10</v>
      </c>
      <c r="F10">
        <v>1020</v>
      </c>
      <c r="G10">
        <v>50</v>
      </c>
      <c r="I10" t="s">
        <v>10</v>
      </c>
      <c r="J10">
        <v>511</v>
      </c>
      <c r="K10">
        <v>29</v>
      </c>
      <c r="M10" t="s">
        <v>10</v>
      </c>
      <c r="N10" s="5">
        <v>237</v>
      </c>
      <c r="O10" s="5">
        <v>69</v>
      </c>
      <c r="P10" s="5"/>
      <c r="Q10" s="4">
        <f t="shared" si="0"/>
        <v>589.3333333333334</v>
      </c>
      <c r="R10" s="4">
        <f t="shared" si="0"/>
        <v>49.333333333333336</v>
      </c>
    </row>
    <row r="11" spans="1:18" ht="12.75">
      <c r="A11" t="s">
        <v>11</v>
      </c>
      <c r="B11">
        <v>856</v>
      </c>
      <c r="C11">
        <v>28</v>
      </c>
      <c r="E11" t="s">
        <v>11</v>
      </c>
      <c r="F11">
        <v>921</v>
      </c>
      <c r="G11">
        <v>44</v>
      </c>
      <c r="I11" t="s">
        <v>11</v>
      </c>
      <c r="J11">
        <v>1098</v>
      </c>
      <c r="K11">
        <v>97</v>
      </c>
      <c r="Q11" s="4">
        <f>(J11+F11+B11)/3</f>
        <v>958.3333333333334</v>
      </c>
      <c r="R11" s="4">
        <f>(K11+G11+C11)/3</f>
        <v>56.333333333333336</v>
      </c>
    </row>
    <row r="12" spans="1:18" ht="12.75">
      <c r="A12" t="s">
        <v>12</v>
      </c>
      <c r="B12">
        <v>1048</v>
      </c>
      <c r="C12">
        <v>33</v>
      </c>
      <c r="E12" t="s">
        <v>12</v>
      </c>
      <c r="F12">
        <v>1600</v>
      </c>
      <c r="G12">
        <v>124</v>
      </c>
      <c r="I12" t="s">
        <v>12</v>
      </c>
      <c r="J12">
        <v>1196</v>
      </c>
      <c r="K12">
        <v>131</v>
      </c>
      <c r="Q12" s="4">
        <f aca="true" t="shared" si="1" ref="Q12:R14">(J12+F12+B12)/3</f>
        <v>1281.3333333333333</v>
      </c>
      <c r="R12" s="4">
        <f t="shared" si="1"/>
        <v>96</v>
      </c>
    </row>
    <row r="13" spans="1:18" ht="12.75">
      <c r="A13" t="s">
        <v>13</v>
      </c>
      <c r="B13">
        <v>490</v>
      </c>
      <c r="C13">
        <v>21</v>
      </c>
      <c r="E13" t="s">
        <v>13</v>
      </c>
      <c r="F13">
        <v>822</v>
      </c>
      <c r="G13">
        <v>73</v>
      </c>
      <c r="I13" t="s">
        <v>13</v>
      </c>
      <c r="J13">
        <v>698</v>
      </c>
      <c r="K13">
        <v>149</v>
      </c>
      <c r="Q13" s="4">
        <f t="shared" si="1"/>
        <v>670</v>
      </c>
      <c r="R13" s="4">
        <f t="shared" si="1"/>
        <v>81</v>
      </c>
    </row>
    <row r="14" spans="1:18" ht="16.5">
      <c r="A14" t="s">
        <v>14</v>
      </c>
      <c r="B14" s="6">
        <v>59</v>
      </c>
      <c r="C14" s="6">
        <v>1</v>
      </c>
      <c r="D14" s="7"/>
      <c r="E14" t="s">
        <v>14</v>
      </c>
      <c r="F14">
        <v>331</v>
      </c>
      <c r="G14">
        <v>29</v>
      </c>
      <c r="I14" t="s">
        <v>14</v>
      </c>
      <c r="J14" s="8">
        <v>277</v>
      </c>
      <c r="K14" s="8">
        <v>69</v>
      </c>
      <c r="L14" s="5"/>
      <c r="N14" s="8"/>
      <c r="O14" s="8"/>
      <c r="Q14" s="9">
        <f t="shared" si="1"/>
        <v>222.33333333333334</v>
      </c>
      <c r="R14" s="9">
        <f t="shared" si="1"/>
        <v>33</v>
      </c>
    </row>
    <row r="15" spans="2:18" ht="12.75">
      <c r="B15" s="4">
        <f>SUM(B3:B14)</f>
        <v>2453</v>
      </c>
      <c r="C15" s="4">
        <f>SUM(C6:C14)</f>
        <v>83</v>
      </c>
      <c r="D15" s="4"/>
      <c r="E15" s="4"/>
      <c r="F15" s="4">
        <f>SUM(F3:F14)</f>
        <v>9665</v>
      </c>
      <c r="G15" s="4">
        <f>SUM(G3:G14)</f>
        <v>460</v>
      </c>
      <c r="H15" s="4"/>
      <c r="I15" s="4"/>
      <c r="J15" s="4">
        <f>SUM(J3:J14)</f>
        <v>7055</v>
      </c>
      <c r="K15" s="4">
        <f>SUM(K3:K14)</f>
        <v>745</v>
      </c>
      <c r="L15" s="4"/>
      <c r="M15" s="4"/>
      <c r="N15" s="4">
        <f>SUM(N3:N10)</f>
        <v>3875</v>
      </c>
      <c r="O15" s="4">
        <f>SUM(O3:O10)</f>
        <v>1037</v>
      </c>
      <c r="Q15" s="10">
        <f>SUM(Q3:Q14)</f>
        <v>7682.666666666665</v>
      </c>
      <c r="R15" s="10">
        <f>SUM(R3:R14)</f>
        <v>775</v>
      </c>
    </row>
    <row r="17" ht="12.75">
      <c r="A17" t="s">
        <v>15</v>
      </c>
    </row>
    <row r="18" spans="1:3" ht="12.75">
      <c r="A18" t="s">
        <v>16</v>
      </c>
      <c r="C18" t="s">
        <v>17</v>
      </c>
    </row>
    <row r="20" spans="5:7" ht="12.75">
      <c r="E20" t="s">
        <v>18</v>
      </c>
      <c r="G20" t="s">
        <v>19</v>
      </c>
    </row>
    <row r="21" spans="5:8" ht="12.75">
      <c r="E21" t="s">
        <v>1</v>
      </c>
      <c r="G21" s="11">
        <v>13</v>
      </c>
      <c r="H21" s="11"/>
    </row>
    <row r="22" spans="5:8" ht="12.75">
      <c r="E22" t="s">
        <v>2</v>
      </c>
      <c r="G22" s="11">
        <v>19</v>
      </c>
      <c r="H22" s="11"/>
    </row>
    <row r="24" spans="5:7" ht="12.75">
      <c r="E24" s="24" t="s">
        <v>20</v>
      </c>
      <c r="F24" s="24"/>
      <c r="G24" s="24"/>
    </row>
    <row r="25" spans="2:7" ht="12.75">
      <c r="B25" t="s">
        <v>21</v>
      </c>
      <c r="E25" s="12">
        <f>Q15</f>
        <v>7682.666666666665</v>
      </c>
      <c r="F25" s="25">
        <f>G21*E25</f>
        <v>99874.66666666664</v>
      </c>
      <c r="G25" s="25"/>
    </row>
    <row r="26" spans="2:7" ht="15.75" thickBot="1">
      <c r="B26" t="s">
        <v>22</v>
      </c>
      <c r="E26" s="12">
        <f>R15</f>
        <v>775</v>
      </c>
      <c r="F26" s="26">
        <f>G22*E26</f>
        <v>14725</v>
      </c>
      <c r="G26" s="26"/>
    </row>
    <row r="27" spans="6:7" ht="13.5" thickBot="1">
      <c r="F27" s="20">
        <f>SUM(F25:F26)</f>
        <v>114599.66666666664</v>
      </c>
      <c r="G27" s="21"/>
    </row>
  </sheetData>
  <mergeCells count="9">
    <mergeCell ref="A1:C1"/>
    <mergeCell ref="E1:G1"/>
    <mergeCell ref="I1:K1"/>
    <mergeCell ref="M1:O1"/>
    <mergeCell ref="F27:G27"/>
    <mergeCell ref="Q1:R1"/>
    <mergeCell ref="E24:G24"/>
    <mergeCell ref="F25:G25"/>
    <mergeCell ref="F26:G26"/>
  </mergeCells>
  <printOptions/>
  <pageMargins left="0.75" right="0.75" top="1.25" bottom="1" header="0.5" footer="0.5"/>
  <pageSetup horizontalDpi="300" verticalDpi="300" orientation="portrait" r:id="rId1"/>
  <headerFooter alignWithMargins="0">
    <oddHeader>&amp;COFFICE OF THE PUBLIC COUNSEL
Aquila, Inc
ER-2004-0034</oddHeader>
    <oddFooter>&amp;C&amp;P&amp;RSchedule JAB-RD!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A1" sqref="A1:D1"/>
    </sheetView>
  </sheetViews>
  <sheetFormatPr defaultColWidth="9.140625" defaultRowHeight="12.75"/>
  <cols>
    <col min="2" max="2" width="9.28125" style="0" bestFit="1" customWidth="1"/>
    <col min="3" max="3" width="9.8515625" style="0" bestFit="1" customWidth="1"/>
    <col min="4" max="4" width="9.28125" style="0" bestFit="1" customWidth="1"/>
  </cols>
  <sheetData>
    <row r="1" spans="1:4" ht="12.75">
      <c r="A1" s="24" t="s">
        <v>23</v>
      </c>
      <c r="B1" s="24"/>
      <c r="C1" s="24"/>
      <c r="D1" s="24"/>
    </row>
    <row r="3" spans="2:3" ht="12.75">
      <c r="B3" s="1" t="s">
        <v>24</v>
      </c>
      <c r="C3" s="1" t="s">
        <v>25</v>
      </c>
    </row>
    <row r="4" spans="1:3" ht="12.75">
      <c r="A4" s="13">
        <v>37469</v>
      </c>
      <c r="B4">
        <v>341</v>
      </c>
      <c r="C4">
        <v>108</v>
      </c>
    </row>
    <row r="5" spans="1:3" ht="12.75">
      <c r="A5" s="13">
        <v>37500</v>
      </c>
      <c r="B5">
        <v>940</v>
      </c>
      <c r="C5">
        <v>207</v>
      </c>
    </row>
    <row r="6" spans="1:3" ht="12.75">
      <c r="A6" s="13">
        <v>37530</v>
      </c>
      <c r="B6">
        <v>970</v>
      </c>
      <c r="C6">
        <v>274</v>
      </c>
    </row>
    <row r="7" spans="1:3" ht="12.75">
      <c r="A7" s="13">
        <v>37561</v>
      </c>
      <c r="B7">
        <v>604</v>
      </c>
      <c r="C7">
        <v>110</v>
      </c>
    </row>
    <row r="8" spans="1:3" ht="12.75">
      <c r="A8" s="13">
        <v>37591</v>
      </c>
      <c r="B8">
        <v>284</v>
      </c>
      <c r="C8">
        <v>88</v>
      </c>
    </row>
    <row r="9" spans="1:3" ht="12.75">
      <c r="A9" s="13">
        <v>37622</v>
      </c>
      <c r="B9">
        <v>275</v>
      </c>
      <c r="C9">
        <v>72</v>
      </c>
    </row>
    <row r="10" spans="1:3" ht="12.75">
      <c r="A10" s="13">
        <v>37653</v>
      </c>
      <c r="B10">
        <v>327</v>
      </c>
      <c r="C10">
        <v>73</v>
      </c>
    </row>
    <row r="11" spans="1:3" ht="12.75">
      <c r="A11" s="13">
        <v>37681</v>
      </c>
      <c r="B11">
        <v>631</v>
      </c>
      <c r="C11">
        <v>146</v>
      </c>
    </row>
    <row r="12" spans="1:3" ht="12.75">
      <c r="A12" s="13">
        <v>37712</v>
      </c>
      <c r="B12">
        <v>679</v>
      </c>
      <c r="C12">
        <v>145</v>
      </c>
    </row>
    <row r="13" spans="1:3" ht="12.75">
      <c r="A13" s="13">
        <v>37742</v>
      </c>
      <c r="B13">
        <v>857</v>
      </c>
      <c r="C13">
        <v>225</v>
      </c>
    </row>
    <row r="14" spans="1:3" ht="12.75">
      <c r="A14" s="13">
        <v>37773</v>
      </c>
      <c r="B14">
        <v>859</v>
      </c>
      <c r="C14">
        <v>240</v>
      </c>
    </row>
    <row r="15" spans="1:3" ht="12.75">
      <c r="A15" s="13">
        <v>37803</v>
      </c>
      <c r="B15" s="14">
        <v>722</v>
      </c>
      <c r="C15" s="14">
        <v>185</v>
      </c>
    </row>
    <row r="16" spans="2:4" ht="12.75">
      <c r="B16" s="4">
        <f>SUM(B4:B15)</f>
        <v>7489</v>
      </c>
      <c r="C16" s="4">
        <f>SUM(C4:C15)</f>
        <v>1873</v>
      </c>
      <c r="D16" s="10">
        <f>SUM(B16:C16)</f>
        <v>9362</v>
      </c>
    </row>
    <row r="18" ht="12.75">
      <c r="B18" t="s">
        <v>26</v>
      </c>
    </row>
    <row r="21" spans="1:3" ht="12.75">
      <c r="A21" t="s">
        <v>27</v>
      </c>
      <c r="C21" s="4">
        <v>9362</v>
      </c>
    </row>
    <row r="22" spans="1:3" ht="13.5" thickBot="1">
      <c r="A22" t="s">
        <v>28</v>
      </c>
      <c r="C22" s="15">
        <v>20</v>
      </c>
    </row>
    <row r="23" spans="1:3" ht="13.5" thickBot="1">
      <c r="A23" t="s">
        <v>29</v>
      </c>
      <c r="C23" s="16">
        <f>C21*C22</f>
        <v>187240</v>
      </c>
    </row>
    <row r="27" ht="12.75">
      <c r="A27" t="s">
        <v>30</v>
      </c>
    </row>
  </sheetData>
  <mergeCells count="1">
    <mergeCell ref="A1:D1"/>
  </mergeCells>
  <printOptions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&amp;COFFICE OF THE PUBLIC COUNSEL
Aquila, Inc
ER-2004-0034</oddHeader>
    <oddFooter>&amp;C&amp;P&amp;RSchedule JAB-RD1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10.421875" style="0" customWidth="1"/>
    <col min="3" max="3" width="13.421875" style="0" bestFit="1" customWidth="1"/>
    <col min="4" max="4" width="9.7109375" style="0" bestFit="1" customWidth="1"/>
  </cols>
  <sheetData>
    <row r="1" spans="1:4" ht="12.75">
      <c r="A1" s="24" t="s">
        <v>31</v>
      </c>
      <c r="B1" s="24"/>
      <c r="C1" s="24"/>
      <c r="D1" s="24"/>
    </row>
    <row r="3" spans="2:3" ht="12.75">
      <c r="B3" s="17" t="s">
        <v>24</v>
      </c>
      <c r="C3" s="17" t="s">
        <v>25</v>
      </c>
    </row>
    <row r="4" spans="1:2" ht="12.75">
      <c r="A4" s="13">
        <v>36586</v>
      </c>
      <c r="B4">
        <v>155</v>
      </c>
    </row>
    <row r="5" spans="1:2" ht="12.75">
      <c r="A5" s="13">
        <v>36617</v>
      </c>
      <c r="B5">
        <v>359</v>
      </c>
    </row>
    <row r="6" spans="1:2" ht="12.75">
      <c r="A6" s="13">
        <v>36647</v>
      </c>
      <c r="B6">
        <v>264</v>
      </c>
    </row>
    <row r="7" spans="1:2" ht="12.75">
      <c r="A7" s="13">
        <v>36678</v>
      </c>
      <c r="B7">
        <v>463</v>
      </c>
    </row>
    <row r="8" spans="1:2" ht="12.75">
      <c r="A8" s="13">
        <v>36708</v>
      </c>
      <c r="B8">
        <v>292</v>
      </c>
    </row>
    <row r="9" spans="1:2" ht="12.75">
      <c r="A9" s="13">
        <v>36739</v>
      </c>
      <c r="B9">
        <v>428</v>
      </c>
    </row>
    <row r="10" spans="1:2" ht="12.75">
      <c r="A10" s="13">
        <v>36770</v>
      </c>
      <c r="B10">
        <v>461</v>
      </c>
    </row>
    <row r="11" spans="1:2" ht="12.75">
      <c r="A11" s="13">
        <v>36800</v>
      </c>
      <c r="B11">
        <v>482</v>
      </c>
    </row>
    <row r="12" spans="1:2" ht="12.75">
      <c r="A12" s="13">
        <v>36831</v>
      </c>
      <c r="B12">
        <v>434</v>
      </c>
    </row>
    <row r="13" spans="1:2" ht="12.75">
      <c r="A13" s="13">
        <v>36861</v>
      </c>
      <c r="B13">
        <v>152</v>
      </c>
    </row>
    <row r="14" spans="1:2" ht="12.75">
      <c r="A14" s="13">
        <v>36892</v>
      </c>
      <c r="B14">
        <v>407</v>
      </c>
    </row>
    <row r="15" spans="1:2" ht="12.75">
      <c r="A15" s="13">
        <v>36923</v>
      </c>
      <c r="B15">
        <v>228</v>
      </c>
    </row>
    <row r="16" spans="1:2" ht="12.75">
      <c r="A16" s="13">
        <v>36951</v>
      </c>
      <c r="B16">
        <v>263</v>
      </c>
    </row>
    <row r="17" spans="1:2" ht="12.75">
      <c r="A17" s="13">
        <v>36982</v>
      </c>
      <c r="B17">
        <v>465</v>
      </c>
    </row>
    <row r="18" spans="1:3" ht="12.75">
      <c r="A18" s="13">
        <v>37012</v>
      </c>
      <c r="B18">
        <v>503</v>
      </c>
      <c r="C18">
        <v>7</v>
      </c>
    </row>
    <row r="19" spans="1:3" ht="12.75">
      <c r="A19" s="13">
        <v>37043</v>
      </c>
      <c r="B19">
        <v>435</v>
      </c>
      <c r="C19">
        <v>201</v>
      </c>
    </row>
    <row r="20" spans="1:3" ht="12.75">
      <c r="A20" s="13">
        <v>37073</v>
      </c>
      <c r="B20">
        <v>445</v>
      </c>
      <c r="C20">
        <v>100</v>
      </c>
    </row>
    <row r="21" spans="1:3" ht="12.75">
      <c r="A21" s="13">
        <v>37104</v>
      </c>
      <c r="B21">
        <v>419</v>
      </c>
      <c r="C21">
        <v>94</v>
      </c>
    </row>
    <row r="22" spans="1:3" ht="12.75">
      <c r="A22" s="13">
        <v>37135</v>
      </c>
      <c r="B22">
        <v>382</v>
      </c>
      <c r="C22">
        <v>92</v>
      </c>
    </row>
    <row r="23" spans="1:3" ht="12.75">
      <c r="A23" s="13">
        <v>37165</v>
      </c>
      <c r="B23">
        <v>639</v>
      </c>
      <c r="C23">
        <v>113</v>
      </c>
    </row>
    <row r="24" spans="1:3" ht="12.75">
      <c r="A24" s="13">
        <v>37196</v>
      </c>
      <c r="B24">
        <v>579</v>
      </c>
      <c r="C24">
        <v>192</v>
      </c>
    </row>
    <row r="25" spans="1:3" ht="12.75">
      <c r="A25" s="13">
        <v>37226</v>
      </c>
      <c r="B25">
        <v>340</v>
      </c>
      <c r="C25">
        <v>86</v>
      </c>
    </row>
    <row r="26" spans="1:3" ht="12.75">
      <c r="A26" s="13">
        <v>37257</v>
      </c>
      <c r="B26">
        <v>343</v>
      </c>
      <c r="C26">
        <v>82</v>
      </c>
    </row>
    <row r="27" spans="1:3" ht="12.75">
      <c r="A27" s="13">
        <v>37288</v>
      </c>
      <c r="B27">
        <v>272</v>
      </c>
      <c r="C27">
        <v>41</v>
      </c>
    </row>
    <row r="28" spans="1:3" ht="12.75">
      <c r="A28" s="13">
        <v>37316</v>
      </c>
      <c r="B28">
        <v>259</v>
      </c>
      <c r="C28">
        <v>68</v>
      </c>
    </row>
    <row r="29" spans="1:3" ht="12.75">
      <c r="A29" s="13">
        <v>37347</v>
      </c>
      <c r="B29">
        <v>341</v>
      </c>
      <c r="C29">
        <v>101</v>
      </c>
    </row>
    <row r="30" spans="1:3" ht="12.75">
      <c r="A30" s="13">
        <v>37377</v>
      </c>
      <c r="B30">
        <v>422</v>
      </c>
      <c r="C30">
        <v>105</v>
      </c>
    </row>
    <row r="31" spans="1:3" ht="12.75">
      <c r="A31" s="13">
        <v>37408</v>
      </c>
      <c r="B31">
        <v>387</v>
      </c>
      <c r="C31">
        <v>97</v>
      </c>
    </row>
    <row r="32" spans="1:3" ht="12.75">
      <c r="A32" s="13">
        <v>37438</v>
      </c>
      <c r="B32">
        <v>461</v>
      </c>
      <c r="C32">
        <v>112</v>
      </c>
    </row>
    <row r="33" spans="1:3" ht="12.75">
      <c r="A33" s="13">
        <v>37469</v>
      </c>
      <c r="B33">
        <v>539</v>
      </c>
      <c r="C33">
        <v>145</v>
      </c>
    </row>
    <row r="34" spans="1:3" ht="12.75">
      <c r="A34" s="13">
        <v>37500</v>
      </c>
      <c r="B34">
        <v>514</v>
      </c>
      <c r="C34">
        <v>127</v>
      </c>
    </row>
    <row r="35" spans="1:3" ht="12.75">
      <c r="A35" s="13">
        <v>37530</v>
      </c>
      <c r="B35">
        <v>678</v>
      </c>
      <c r="C35">
        <v>165</v>
      </c>
    </row>
    <row r="36" spans="1:3" ht="12.75">
      <c r="A36" s="13">
        <v>37561</v>
      </c>
      <c r="B36">
        <v>495</v>
      </c>
      <c r="C36">
        <v>128</v>
      </c>
    </row>
    <row r="37" spans="1:3" ht="12.75">
      <c r="A37" s="13">
        <v>37591</v>
      </c>
      <c r="B37" s="14">
        <v>435</v>
      </c>
      <c r="C37" s="14">
        <v>86</v>
      </c>
    </row>
    <row r="38" spans="1:3" ht="12.75">
      <c r="A38" t="s">
        <v>32</v>
      </c>
      <c r="B38" s="4">
        <f>SUM(B4:B37)</f>
        <v>13741</v>
      </c>
      <c r="C38" s="4">
        <f>SUM(C18:C37)</f>
        <v>2142</v>
      </c>
    </row>
    <row r="40" spans="1:3" ht="12.75">
      <c r="A40" t="s">
        <v>33</v>
      </c>
      <c r="B40" s="4">
        <f>(B38/34)*12</f>
        <v>4849.764705882353</v>
      </c>
      <c r="C40" s="4">
        <f>(C38/20)*12</f>
        <v>1285.1999999999998</v>
      </c>
    </row>
    <row r="42" spans="1:3" ht="12.75">
      <c r="A42" t="s">
        <v>34</v>
      </c>
      <c r="B42" s="18">
        <v>20</v>
      </c>
      <c r="C42" s="18">
        <v>10</v>
      </c>
    </row>
    <row r="43" ht="13.5" thickBot="1"/>
    <row r="44" spans="1:4" ht="13.5" thickBot="1">
      <c r="A44" t="s">
        <v>35</v>
      </c>
      <c r="B44" s="11">
        <f>B40*B42</f>
        <v>96995.29411764706</v>
      </c>
      <c r="C44" s="11">
        <f>C40*C42</f>
        <v>12851.999999999998</v>
      </c>
      <c r="D44" s="19">
        <f>SUM(B44:C44)</f>
        <v>109847.29411764706</v>
      </c>
    </row>
    <row r="47" spans="1:2" ht="12.75">
      <c r="A47" t="s">
        <v>16</v>
      </c>
      <c r="B47" t="s">
        <v>36</v>
      </c>
    </row>
  </sheetData>
  <mergeCells count="1">
    <mergeCell ref="A1:D1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Header>&amp;COFFICE OF THE PUBLIC COUNSEL</oddHeader>
    <oddFooter>&amp;C&amp;P&amp;RSchedule JAB-RD1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Busch</dc:creator>
  <cp:keywords/>
  <dc:description/>
  <cp:lastModifiedBy>Jere Buckman</cp:lastModifiedBy>
  <cp:lastPrinted>2003-12-18T22:01:24Z</cp:lastPrinted>
  <dcterms:created xsi:type="dcterms:W3CDTF">2003-12-18T21:58:01Z</dcterms:created>
  <dcterms:modified xsi:type="dcterms:W3CDTF">2003-12-18T22:01:48Z</dcterms:modified>
  <cp:category/>
  <cp:version/>
  <cp:contentType/>
  <cp:contentStatus/>
</cp:coreProperties>
</file>