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40" windowHeight="10665"/>
  </bookViews>
  <sheets>
    <sheet name="Avail Fee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8" i="1"/>
  <c r="E11"/>
  <c r="E10"/>
  <c r="E9"/>
  <c r="E25"/>
  <c r="E26"/>
  <c r="E27"/>
  <c r="E24"/>
  <c r="E19"/>
  <c r="E18"/>
  <c r="E17"/>
  <c r="E12" l="1"/>
</calcChain>
</file>

<file path=xl/sharedStrings.xml><?xml version="1.0" encoding="utf-8"?>
<sst xmlns="http://schemas.openxmlformats.org/spreadsheetml/2006/main" count="36" uniqueCount="21">
  <si>
    <t>$</t>
  </si>
  <si>
    <t>Fee</t>
  </si>
  <si>
    <t>Lots</t>
  </si>
  <si>
    <t>Year</t>
  </si>
  <si>
    <t>Unimproved</t>
  </si>
  <si>
    <t>T. Robertson</t>
  </si>
  <si>
    <t>SB Only</t>
  </si>
  <si>
    <t>Utility</t>
  </si>
  <si>
    <t>POA April 14, 2010 Updated Pleading Exh. 3 Case Nos. SR-2010-0110/WR-2010-0111</t>
  </si>
  <si>
    <t>Application Pro Forma Financials Case No. WA-95-164</t>
  </si>
  <si>
    <t>Fees</t>
  </si>
  <si>
    <t>OPC Estimate based on Application 1997 amount</t>
  </si>
  <si>
    <t>Estimate based on POA April 14, 2010 Updated Pleading Exh. 3 2003 amount</t>
  </si>
  <si>
    <t xml:space="preserve">Total </t>
  </si>
  <si>
    <t>Lake Region Water and Sewer Company</t>
  </si>
  <si>
    <t>Case No. WR-2013-0461</t>
  </si>
  <si>
    <t>Source</t>
  </si>
  <si>
    <t>Availability Fees</t>
  </si>
  <si>
    <t>B. Schwermann May 14, 2010 Affidavit Question 8 Response SR-2010-0110/WR-2010-0111</t>
  </si>
  <si>
    <t>Staff Annual Report Analysis Report Case Nos. SR-2010-0110/WR-2010-0111</t>
  </si>
  <si>
    <t>Estimate based on B.S. May 14, 2010 Affidavit 2010 bills sent</t>
  </si>
</sst>
</file>

<file path=xl/styles.xml><?xml version="1.0" encoding="utf-8"?>
<styleSheet xmlns="http://schemas.openxmlformats.org/spreadsheetml/2006/main">
  <fonts count="1">
    <font>
      <sz val="10"/>
      <color theme="1"/>
      <name val="Arial (W1)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2" xfId="0" applyBorder="1"/>
    <xf numFmtId="38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workbookViewId="0">
      <selection activeCell="N1" sqref="N1"/>
    </sheetView>
  </sheetViews>
  <sheetFormatPr defaultRowHeight="12.75"/>
  <cols>
    <col min="1" max="1" width="11" customWidth="1"/>
    <col min="2" max="2" width="9.7109375" bestFit="1" customWidth="1"/>
    <col min="3" max="3" width="10.5703125" bestFit="1" customWidth="1"/>
  </cols>
  <sheetData>
    <row r="1" spans="1:15">
      <c r="A1" t="s">
        <v>14</v>
      </c>
      <c r="N1" t="s">
        <v>5</v>
      </c>
    </row>
    <row r="2" spans="1:15">
      <c r="A2" t="s">
        <v>15</v>
      </c>
    </row>
    <row r="4" spans="1:15">
      <c r="A4" t="s">
        <v>17</v>
      </c>
    </row>
    <row r="7" spans="1:15">
      <c r="A7" s="2"/>
      <c r="B7" s="2"/>
      <c r="C7" s="2" t="s">
        <v>4</v>
      </c>
      <c r="D7" s="2"/>
      <c r="E7" s="2" t="s">
        <v>10</v>
      </c>
    </row>
    <row r="8" spans="1:15">
      <c r="A8" s="4" t="s">
        <v>3</v>
      </c>
      <c r="B8" s="4" t="s">
        <v>7</v>
      </c>
      <c r="C8" s="4" t="s">
        <v>2</v>
      </c>
      <c r="D8" s="4" t="s">
        <v>1</v>
      </c>
      <c r="E8" s="4" t="s">
        <v>0</v>
      </c>
      <c r="F8" s="12" t="s">
        <v>16</v>
      </c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5">
        <v>1995</v>
      </c>
      <c r="B9" s="5"/>
      <c r="C9" s="8"/>
      <c r="D9" s="10">
        <v>300</v>
      </c>
      <c r="E9" s="9">
        <f>46560+69840</f>
        <v>116400</v>
      </c>
      <c r="F9" t="s">
        <v>9</v>
      </c>
    </row>
    <row r="10" spans="1:15">
      <c r="A10" s="5">
        <v>1996</v>
      </c>
      <c r="B10" s="5"/>
      <c r="C10" s="8"/>
      <c r="D10" s="10">
        <v>300</v>
      </c>
      <c r="E10" s="9">
        <f>45120+67680</f>
        <v>112800</v>
      </c>
      <c r="F10" t="s">
        <v>9</v>
      </c>
    </row>
    <row r="11" spans="1:15">
      <c r="A11" s="5">
        <v>1997</v>
      </c>
      <c r="B11" s="6"/>
      <c r="C11" s="8"/>
      <c r="D11" s="10">
        <v>300</v>
      </c>
      <c r="E11" s="11">
        <f>43680+65520</f>
        <v>109200</v>
      </c>
      <c r="F11" t="s">
        <v>9</v>
      </c>
    </row>
    <row r="12" spans="1:15">
      <c r="A12" s="5">
        <v>1998</v>
      </c>
      <c r="B12" s="6"/>
      <c r="C12" s="8"/>
      <c r="D12" s="10">
        <v>300</v>
      </c>
      <c r="E12" s="11">
        <f>E11</f>
        <v>109200</v>
      </c>
      <c r="F12" t="s">
        <v>11</v>
      </c>
    </row>
    <row r="13" spans="1:15">
      <c r="A13" s="2">
        <v>1999</v>
      </c>
      <c r="B13" s="6"/>
      <c r="C13" s="10">
        <v>1427</v>
      </c>
      <c r="D13" s="10">
        <v>300</v>
      </c>
      <c r="E13" s="11">
        <v>428100</v>
      </c>
      <c r="F13" t="s">
        <v>12</v>
      </c>
    </row>
    <row r="14" spans="1:15">
      <c r="A14" s="2">
        <v>2000</v>
      </c>
      <c r="B14" s="6"/>
      <c r="C14" s="10">
        <v>1427</v>
      </c>
      <c r="D14" s="10">
        <v>300</v>
      </c>
      <c r="E14" s="11">
        <v>428100</v>
      </c>
      <c r="F14" t="s">
        <v>12</v>
      </c>
    </row>
    <row r="15" spans="1:15">
      <c r="A15" s="2">
        <v>2001</v>
      </c>
      <c r="B15" s="6"/>
      <c r="C15" s="10">
        <v>1427</v>
      </c>
      <c r="D15" s="10">
        <v>300</v>
      </c>
      <c r="E15" s="11">
        <v>428100</v>
      </c>
      <c r="F15" t="s">
        <v>12</v>
      </c>
    </row>
    <row r="16" spans="1:15">
      <c r="A16" s="2">
        <v>2002</v>
      </c>
      <c r="B16" s="6"/>
      <c r="C16" s="10">
        <v>1427</v>
      </c>
      <c r="D16" s="10">
        <v>300</v>
      </c>
      <c r="E16" s="11">
        <v>428100</v>
      </c>
      <c r="F16" t="s">
        <v>12</v>
      </c>
    </row>
    <row r="17" spans="1:13">
      <c r="A17" s="2">
        <v>2003</v>
      </c>
      <c r="C17" s="10">
        <v>1427</v>
      </c>
      <c r="D17" s="10">
        <v>300</v>
      </c>
      <c r="E17" s="11">
        <f>C17*D17</f>
        <v>428100</v>
      </c>
      <c r="F17" t="s">
        <v>8</v>
      </c>
    </row>
    <row r="18" spans="1:13">
      <c r="A18" s="2">
        <v>2004</v>
      </c>
      <c r="C18" s="10">
        <v>1392</v>
      </c>
      <c r="D18" s="10">
        <v>300</v>
      </c>
      <c r="E18" s="11">
        <f>C18*D18</f>
        <v>417600</v>
      </c>
      <c r="F18" t="s">
        <v>8</v>
      </c>
    </row>
    <row r="19" spans="1:13">
      <c r="A19" s="2">
        <v>2005</v>
      </c>
      <c r="C19" s="10">
        <v>1361</v>
      </c>
      <c r="D19" s="10">
        <v>300</v>
      </c>
      <c r="E19" s="11">
        <f>C19*D19</f>
        <v>408300</v>
      </c>
      <c r="F19" t="s">
        <v>8</v>
      </c>
    </row>
    <row r="20" spans="1:13">
      <c r="A20" s="2">
        <v>2006</v>
      </c>
      <c r="C20" s="10"/>
      <c r="D20" s="10">
        <v>300</v>
      </c>
      <c r="E20" s="11">
        <v>416536.19</v>
      </c>
      <c r="F20" t="s">
        <v>19</v>
      </c>
    </row>
    <row r="21" spans="1:13">
      <c r="A21" s="2">
        <v>2007</v>
      </c>
      <c r="C21" s="10"/>
      <c r="D21" s="10">
        <v>300</v>
      </c>
      <c r="E21" s="11">
        <v>393644.82</v>
      </c>
      <c r="F21" t="s">
        <v>19</v>
      </c>
    </row>
    <row r="22" spans="1:13">
      <c r="A22" s="2">
        <v>2008</v>
      </c>
      <c r="C22" s="10"/>
      <c r="D22" s="10">
        <v>300</v>
      </c>
      <c r="E22" s="11">
        <v>396154</v>
      </c>
      <c r="F22" t="s">
        <v>19</v>
      </c>
    </row>
    <row r="23" spans="1:13">
      <c r="A23" s="2">
        <v>2009</v>
      </c>
      <c r="C23" s="10"/>
      <c r="D23" s="10">
        <v>300</v>
      </c>
      <c r="E23" s="11">
        <v>365413.61</v>
      </c>
      <c r="F23" t="s">
        <v>19</v>
      </c>
    </row>
    <row r="24" spans="1:13">
      <c r="A24" s="2">
        <v>2010</v>
      </c>
      <c r="B24" s="1" t="s">
        <v>6</v>
      </c>
      <c r="C24" s="10">
        <v>1345</v>
      </c>
      <c r="D24" s="10">
        <v>300</v>
      </c>
      <c r="E24" s="11">
        <f>C24*D24</f>
        <v>403500</v>
      </c>
      <c r="F24" t="s">
        <v>18</v>
      </c>
    </row>
    <row r="25" spans="1:13">
      <c r="A25" s="2">
        <v>2011</v>
      </c>
      <c r="B25" s="1" t="s">
        <v>6</v>
      </c>
      <c r="C25" s="10">
        <v>1345</v>
      </c>
      <c r="D25" s="10">
        <v>300</v>
      </c>
      <c r="E25" s="11">
        <f t="shared" ref="E25:E27" si="0">C25*D25</f>
        <v>403500</v>
      </c>
      <c r="F25" s="1" t="s">
        <v>20</v>
      </c>
    </row>
    <row r="26" spans="1:13">
      <c r="A26" s="2">
        <v>2012</v>
      </c>
      <c r="B26" s="1" t="s">
        <v>6</v>
      </c>
      <c r="C26" s="10">
        <v>1345</v>
      </c>
      <c r="D26" s="10">
        <v>300</v>
      </c>
      <c r="E26" s="11">
        <f t="shared" si="0"/>
        <v>403500</v>
      </c>
      <c r="F26" s="1" t="s">
        <v>20</v>
      </c>
    </row>
    <row r="27" spans="1:13">
      <c r="A27" s="2">
        <v>2013</v>
      </c>
      <c r="B27" s="1" t="s">
        <v>6</v>
      </c>
      <c r="C27" s="10">
        <v>1345</v>
      </c>
      <c r="D27" s="10">
        <v>300</v>
      </c>
      <c r="E27" s="11">
        <f t="shared" si="0"/>
        <v>403500</v>
      </c>
      <c r="F27" s="1" t="s">
        <v>20</v>
      </c>
    </row>
    <row r="28" spans="1:13" ht="13.5" thickBot="1">
      <c r="A28" t="s">
        <v>13</v>
      </c>
      <c r="E28" s="3">
        <f>SUM(E9:E27)</f>
        <v>6599748.6200000001</v>
      </c>
    </row>
    <row r="29" spans="1:13" ht="13.5" thickTop="1">
      <c r="E29" s="7"/>
    </row>
    <row r="30" spans="1:13">
      <c r="A30" s="6"/>
      <c r="B30" s="1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13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1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6"/>
      <c r="B33" s="6"/>
      <c r="C33" s="6"/>
      <c r="D33" s="6"/>
      <c r="E33" s="7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/>
      <c r="C34" s="6"/>
      <c r="D34" s="6"/>
      <c r="E34" s="7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/>
      <c r="C35" s="6"/>
      <c r="D35" s="6"/>
      <c r="E35" s="7"/>
      <c r="F35" s="6"/>
      <c r="G35" s="6"/>
      <c r="H35" s="6"/>
      <c r="I35" s="6"/>
      <c r="J35" s="6"/>
      <c r="K35" s="6"/>
      <c r="L35" s="6"/>
      <c r="M35" s="6"/>
    </row>
    <row r="36" spans="1:13">
      <c r="A36" s="6"/>
      <c r="B36" s="6"/>
      <c r="C36" s="6"/>
      <c r="D36" s="6"/>
      <c r="E36" s="7"/>
      <c r="F36" s="6"/>
      <c r="G36" s="6"/>
      <c r="H36" s="6"/>
      <c r="I36" s="6"/>
      <c r="J36" s="6"/>
      <c r="K36" s="6"/>
      <c r="L36" s="6"/>
      <c r="M36" s="6"/>
    </row>
    <row r="37" spans="1:13">
      <c r="A37" s="6"/>
      <c r="B37" s="6"/>
      <c r="C37" s="6"/>
      <c r="D37" s="6"/>
      <c r="E37" s="7"/>
      <c r="F37" s="6"/>
      <c r="G37" s="6"/>
      <c r="H37" s="6"/>
      <c r="I37" s="6"/>
      <c r="J37" s="6"/>
      <c r="K37" s="6"/>
      <c r="L37" s="6"/>
      <c r="M37" s="6"/>
    </row>
    <row r="38" spans="1:13">
      <c r="A38" s="6"/>
      <c r="B38" s="6"/>
      <c r="C38" s="6"/>
      <c r="D38" s="6"/>
      <c r="E38" s="7"/>
      <c r="F38" s="6"/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6"/>
      <c r="B40" s="6"/>
      <c r="C40" s="6"/>
      <c r="D40" s="6"/>
      <c r="E40" s="7"/>
      <c r="F40" s="6"/>
      <c r="G40" s="6"/>
      <c r="H40" s="6"/>
      <c r="I40" s="6"/>
      <c r="J40" s="6"/>
      <c r="K40" s="6"/>
      <c r="L40" s="6"/>
      <c r="M40" s="6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</sheetData>
  <pageMargins left="0.7" right="0.7" top="0.75" bottom="0.75" header="0.3" footer="0.3"/>
  <pageSetup scale="86" orientation="landscape" r:id="rId1"/>
  <headerFooter>
    <oddHeader>&amp;C&amp;F
&amp;A</oddHeader>
    <oddFooter>&amp;RSchedule TJR-1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Avail Fees</vt:lpstr>
      <vt:lpstr>Sheet2</vt:lpstr>
      <vt:lpstr>Sheet3</vt:lpstr>
    </vt:vector>
  </TitlesOfParts>
  <Company>MO 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ted.robertson</dc:creator>
  <cp:lastModifiedBy>ted.robertson</cp:lastModifiedBy>
  <cp:lastPrinted>2014-01-31T15:32:01Z</cp:lastPrinted>
  <dcterms:created xsi:type="dcterms:W3CDTF">2010-04-15T13:38:42Z</dcterms:created>
  <dcterms:modified xsi:type="dcterms:W3CDTF">2014-01-31T15:32:03Z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-165526986</vt:i4>
  </property>
  <property fmtid="{D5CDD505-2E9C-101B-9397-08002B2CF9AE}" pid="3" name="_NewReviewCycle">
    <vt:lpwstr/>
  </property>
  <property fmtid="{D5CDD505-2E9C-101B-9397-08002B2CF9AE}" pid="4" name="_EmailSubject">
    <vt:lpwstr>Robertson Surrebuttal Lake Region WR-2013-0461</vt:lpwstr>
  </property>
  <property fmtid="{D5CDD505-2E9C-101B-9397-08002B2CF9AE}" pid="5" name="_AuthorEmail">
    <vt:lpwstr>ted.robertson@ded.mo.gov</vt:lpwstr>
  </property>
  <property fmtid="{D5CDD505-2E9C-101B-9397-08002B2CF9AE}" pid="6" name="_AuthorEmailDisplayName">
    <vt:lpwstr>Robertson, Ted</vt:lpwstr>
  </property>
</Properties>
</file>